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Josep\DCC Price control\RY2122\RIGS templates\For publication\"/>
    </mc:Choice>
  </mc:AlternateContent>
  <xr:revisionPtr revIDLastSave="0" documentId="13_ncr:1_{DECD371D-4D9A-418F-ACBE-EA4BDB3CF03C}" xr6:coauthVersionLast="47" xr6:coauthVersionMax="47" xr10:uidLastSave="{00000000-0000-0000-0000-000000000000}"/>
  <bookViews>
    <workbookView xWindow="28680" yWindow="-120" windowWidth="29040" windowHeight="15840" tabRatio="666" xr2:uid="{00000000-000D-0000-FFFF-FFFF00000000}"/>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RPI" sheetId="54" r:id="rId23"/>
  </sheets>
  <externalReferences>
    <externalReference r:id="rId2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'12a'!$A$15:$AD$420</definedName>
    <definedName name="_xlnm._FilterDatabase" localSheetId="19" hidden="1">'12b'!$A$18:$AD$353</definedName>
    <definedName name="_xlnm._FilterDatabase" localSheetId="20" hidden="1">'12c'!$B$15:$V$520</definedName>
    <definedName name="_xlnm._FilterDatabase" localSheetId="21" hidden="1">'12d'!$B$18:$W$141</definedName>
    <definedName name="_xlnm._FilterDatabase" localSheetId="10" hidden="1">'5'!$B$25:$T$170</definedName>
    <definedName name="_Order2" hidden="1">0</definedName>
    <definedName name="ASR" localSheetId="9">#REF!</definedName>
    <definedName name="ASR">'1'!$H$14:$T$14</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'10'!$A$5:$T$61</definedName>
    <definedName name="_xlnm.Print_Area" localSheetId="10">'5'!$A$1:$V$249</definedName>
    <definedName name="_xlnm.Print_Area" localSheetId="11">'6'!$A$1:$V$92</definedName>
    <definedName name="_xlnm.Print_Area" localSheetId="12">'6a'!$A$1:$V$212</definedName>
    <definedName name="_xlnm.Print_Area" localSheetId="13">'7'!$A$1:$V$155</definedName>
    <definedName name="_xlnm.Print_Area" localSheetId="14">'8'!$A$1:$V$143</definedName>
    <definedName name="_xlnm.Print_Area" localSheetId="3">'Data Change Log'!$A$1:$F$26</definedName>
    <definedName name="_xlnm.Print_Area" localSheetId="5">Index!$A:$K</definedName>
    <definedName name="_xlnm.Print_Area" localSheetId="4">'Universal data'!$1:$16</definedName>
    <definedName name="regulatoryYear" localSheetId="9">'[1]Universal data'!$F$11</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9">#REF!</definedName>
    <definedName name="RPI">'1'!$H$13:$T$13</definedName>
    <definedName name="SAPBEXhrIndnt" hidden="1">"Wide"</definedName>
    <definedName name="SAPsysID" hidden="1">"708C5W7SBKP804JT78WJ0JNKI"</definedName>
    <definedName name="SAPwbID" hidden="1">"ARS"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1" i="76" l="1"/>
  <c r="H27" i="76" l="1"/>
  <c r="H25" i="76"/>
  <c r="T294" i="21"/>
  <c r="I294" i="21"/>
  <c r="J294" i="21"/>
  <c r="K294" i="21"/>
  <c r="L294" i="21"/>
  <c r="M294" i="21"/>
  <c r="N294" i="21"/>
  <c r="O294" i="21"/>
  <c r="P294" i="21"/>
  <c r="Q294" i="21"/>
  <c r="R294" i="21"/>
  <c r="S294" i="21"/>
  <c r="H294" i="21"/>
  <c r="T158" i="21"/>
  <c r="I158" i="21"/>
  <c r="J158" i="21"/>
  <c r="K158" i="21"/>
  <c r="L158" i="21"/>
  <c r="M158" i="21"/>
  <c r="N158" i="21"/>
  <c r="O158" i="21"/>
  <c r="P158" i="21"/>
  <c r="Q158" i="21"/>
  <c r="R158" i="21"/>
  <c r="S158" i="21"/>
  <c r="H158" i="21"/>
  <c r="T161" i="76"/>
  <c r="I161" i="76"/>
  <c r="J161" i="76"/>
  <c r="K161" i="76"/>
  <c r="L161" i="76"/>
  <c r="M161" i="76"/>
  <c r="N161" i="76"/>
  <c r="O161" i="76"/>
  <c r="P161" i="76"/>
  <c r="Q161" i="76"/>
  <c r="R161" i="76"/>
  <c r="S161" i="76"/>
  <c r="H292" i="21" l="1"/>
  <c r="H384" i="21"/>
  <c r="H383" i="21" s="1"/>
  <c r="H156" i="21"/>
  <c r="H24" i="21"/>
  <c r="H22" i="21"/>
  <c r="H15" i="75"/>
  <c r="H111" i="21"/>
  <c r="I114" i="76"/>
  <c r="J114" i="76"/>
  <c r="K114" i="76"/>
  <c r="L114" i="76"/>
  <c r="M114" i="76"/>
  <c r="N114" i="76"/>
  <c r="O114" i="76"/>
  <c r="P114" i="76"/>
  <c r="Q114" i="76"/>
  <c r="R114" i="76"/>
  <c r="S114" i="76"/>
  <c r="T114" i="76"/>
  <c r="I115" i="76"/>
  <c r="J115" i="76"/>
  <c r="K115" i="76"/>
  <c r="L115" i="76"/>
  <c r="M115" i="76"/>
  <c r="N115" i="76"/>
  <c r="O115" i="76"/>
  <c r="P115" i="76"/>
  <c r="Q115" i="76"/>
  <c r="R115" i="76"/>
  <c r="S115" i="76"/>
  <c r="T115" i="76"/>
  <c r="I116" i="76"/>
  <c r="J116" i="76"/>
  <c r="K116" i="76"/>
  <c r="L116" i="76"/>
  <c r="M116" i="76"/>
  <c r="N116" i="76"/>
  <c r="O116" i="76"/>
  <c r="P116" i="76"/>
  <c r="Q116" i="76"/>
  <c r="R116" i="76"/>
  <c r="S116" i="76"/>
  <c r="T116" i="76"/>
  <c r="I117" i="76"/>
  <c r="J117" i="76"/>
  <c r="K117" i="76"/>
  <c r="L117" i="76"/>
  <c r="M117" i="76"/>
  <c r="N117" i="76"/>
  <c r="O117" i="76"/>
  <c r="P117" i="76"/>
  <c r="Q117" i="76"/>
  <c r="R117" i="76"/>
  <c r="S117" i="76"/>
  <c r="T117" i="76"/>
  <c r="I118" i="76"/>
  <c r="J118" i="76"/>
  <c r="K118" i="76"/>
  <c r="L118" i="76"/>
  <c r="M118" i="76"/>
  <c r="N118" i="76"/>
  <c r="O118" i="76"/>
  <c r="P118" i="76"/>
  <c r="Q118" i="76"/>
  <c r="R118" i="76"/>
  <c r="S118" i="76"/>
  <c r="T118" i="76"/>
  <c r="I119" i="76"/>
  <c r="J119" i="76"/>
  <c r="K119" i="76"/>
  <c r="L119" i="76"/>
  <c r="M119" i="76"/>
  <c r="N119" i="76"/>
  <c r="O119" i="76"/>
  <c r="P119" i="76"/>
  <c r="Q119" i="76"/>
  <c r="R119" i="76"/>
  <c r="S119" i="76"/>
  <c r="T119" i="76"/>
  <c r="H115" i="76"/>
  <c r="H116" i="76"/>
  <c r="H117" i="76"/>
  <c r="H118" i="76"/>
  <c r="H119" i="76"/>
  <c r="H114" i="76"/>
  <c r="I252" i="76"/>
  <c r="J252" i="76"/>
  <c r="K252" i="76"/>
  <c r="L252" i="76"/>
  <c r="M252" i="76"/>
  <c r="N252" i="76"/>
  <c r="O252" i="76"/>
  <c r="P252" i="76"/>
  <c r="Q252" i="76"/>
  <c r="R252" i="76"/>
  <c r="S252" i="76"/>
  <c r="T252" i="76"/>
  <c r="I253" i="76"/>
  <c r="J253" i="76"/>
  <c r="K253" i="76"/>
  <c r="L253" i="76"/>
  <c r="M253" i="76"/>
  <c r="N253" i="76"/>
  <c r="N251" i="76" s="1"/>
  <c r="O253" i="76"/>
  <c r="P253" i="76"/>
  <c r="Q253" i="76"/>
  <c r="R253" i="76"/>
  <c r="S253" i="76"/>
  <c r="T253" i="76"/>
  <c r="I254" i="76"/>
  <c r="J254" i="76"/>
  <c r="K254" i="76"/>
  <c r="L254" i="76"/>
  <c r="M254" i="76"/>
  <c r="N254" i="76"/>
  <c r="O254" i="76"/>
  <c r="P254" i="76"/>
  <c r="Q254" i="76"/>
  <c r="R254" i="76"/>
  <c r="S254" i="76"/>
  <c r="T254" i="76"/>
  <c r="I255" i="76"/>
  <c r="J255" i="76"/>
  <c r="K255" i="76"/>
  <c r="L255" i="76"/>
  <c r="M255" i="76"/>
  <c r="N255" i="76"/>
  <c r="O255" i="76"/>
  <c r="P255" i="76"/>
  <c r="Q255" i="76"/>
  <c r="R255" i="76"/>
  <c r="S255" i="76"/>
  <c r="T255" i="76"/>
  <c r="H255" i="76"/>
  <c r="H254" i="76"/>
  <c r="H253" i="76"/>
  <c r="H252" i="76"/>
  <c r="R251" i="76"/>
  <c r="R250" i="76" s="1"/>
  <c r="H391" i="21"/>
  <c r="H390" i="21" s="1"/>
  <c r="H255" i="21"/>
  <c r="H254" i="21" s="1"/>
  <c r="I249" i="21"/>
  <c r="J249" i="21"/>
  <c r="J113" i="21" s="1"/>
  <c r="K249" i="21"/>
  <c r="K113" i="21" s="1"/>
  <c r="L249" i="21"/>
  <c r="M249" i="21"/>
  <c r="N249" i="21"/>
  <c r="O249" i="21"/>
  <c r="P249" i="21"/>
  <c r="P113" i="21" s="1"/>
  <c r="Q249" i="21"/>
  <c r="R249" i="21"/>
  <c r="R113" i="21" s="1"/>
  <c r="S249" i="21"/>
  <c r="S113" i="21" s="1"/>
  <c r="T249" i="21"/>
  <c r="I250" i="21"/>
  <c r="J250" i="21"/>
  <c r="K250" i="21"/>
  <c r="L250" i="21"/>
  <c r="M250" i="21"/>
  <c r="N250" i="21"/>
  <c r="O250" i="21"/>
  <c r="O114" i="21" s="1"/>
  <c r="P250" i="21"/>
  <c r="Q250" i="21"/>
  <c r="R250" i="21"/>
  <c r="S250" i="21"/>
  <c r="T250" i="21"/>
  <c r="I251" i="21"/>
  <c r="J251" i="21"/>
  <c r="K251" i="21"/>
  <c r="L251" i="21"/>
  <c r="M251" i="21"/>
  <c r="N251" i="21"/>
  <c r="O251" i="21"/>
  <c r="P251" i="21"/>
  <c r="Q251" i="21"/>
  <c r="R251" i="21"/>
  <c r="S251" i="21"/>
  <c r="T251" i="21"/>
  <c r="I252" i="21"/>
  <c r="J252" i="21"/>
  <c r="K252" i="21"/>
  <c r="L252" i="21"/>
  <c r="M252" i="21"/>
  <c r="N252" i="21"/>
  <c r="N116" i="21" s="1"/>
  <c r="O252" i="21"/>
  <c r="O116" i="21" s="1"/>
  <c r="P252" i="21"/>
  <c r="Q252" i="21"/>
  <c r="R252" i="21"/>
  <c r="S252" i="21"/>
  <c r="T252" i="21"/>
  <c r="H252" i="21"/>
  <c r="H251" i="21"/>
  <c r="H115" i="21" s="1"/>
  <c r="H250" i="21"/>
  <c r="H249" i="21"/>
  <c r="H120" i="21"/>
  <c r="I116" i="21"/>
  <c r="J116" i="21"/>
  <c r="K116" i="21"/>
  <c r="L116" i="21"/>
  <c r="M116" i="21"/>
  <c r="P116" i="21"/>
  <c r="Q116" i="21"/>
  <c r="R116" i="21"/>
  <c r="S116" i="21"/>
  <c r="T116" i="21"/>
  <c r="H116" i="21"/>
  <c r="H114" i="21"/>
  <c r="I114" i="21"/>
  <c r="J114" i="21"/>
  <c r="K114" i="21"/>
  <c r="L114" i="21"/>
  <c r="M114" i="21"/>
  <c r="N114" i="21"/>
  <c r="P114" i="21"/>
  <c r="Q114" i="21"/>
  <c r="R114" i="21"/>
  <c r="S114" i="21"/>
  <c r="T114" i="21"/>
  <c r="I115" i="21"/>
  <c r="J115" i="21"/>
  <c r="K115" i="21"/>
  <c r="L115" i="21"/>
  <c r="M115" i="21"/>
  <c r="N115" i="21"/>
  <c r="O115" i="21"/>
  <c r="P115" i="21"/>
  <c r="Q115" i="21"/>
  <c r="R115" i="21"/>
  <c r="S115" i="21"/>
  <c r="T115" i="21"/>
  <c r="I113" i="21"/>
  <c r="L113" i="21"/>
  <c r="M113" i="21"/>
  <c r="N113" i="21"/>
  <c r="O113" i="21"/>
  <c r="Q113" i="21"/>
  <c r="T113" i="21"/>
  <c r="H113" i="21"/>
  <c r="T384" i="21"/>
  <c r="T383" i="21" s="1"/>
  <c r="S384" i="21"/>
  <c r="S383" i="21" s="1"/>
  <c r="R384" i="21"/>
  <c r="Q384" i="21"/>
  <c r="Q383" i="21" s="1"/>
  <c r="P384" i="21"/>
  <c r="O384" i="21"/>
  <c r="O383" i="21" s="1"/>
  <c r="N384" i="21"/>
  <c r="M384" i="21"/>
  <c r="M383" i="21" s="1"/>
  <c r="L384" i="21"/>
  <c r="L383" i="21" s="1"/>
  <c r="K384" i="21"/>
  <c r="K383" i="21" s="1"/>
  <c r="J384" i="21"/>
  <c r="I384" i="21"/>
  <c r="I383" i="21" s="1"/>
  <c r="R383" i="21"/>
  <c r="P383" i="21"/>
  <c r="N383" i="21"/>
  <c r="J383" i="21"/>
  <c r="P15" i="75"/>
  <c r="I15" i="75"/>
  <c r="J15" i="75"/>
  <c r="K15" i="75"/>
  <c r="L15" i="75"/>
  <c r="M15" i="75"/>
  <c r="N15" i="75"/>
  <c r="O15" i="75"/>
  <c r="Q15" i="75"/>
  <c r="R15" i="75"/>
  <c r="S15" i="75"/>
  <c r="T15" i="75"/>
  <c r="I31" i="8"/>
  <c r="J31" i="8"/>
  <c r="K31" i="8"/>
  <c r="L31" i="8"/>
  <c r="M31" i="8"/>
  <c r="N31" i="8"/>
  <c r="O31" i="8"/>
  <c r="P31" i="8"/>
  <c r="Q31" i="8"/>
  <c r="R31" i="8"/>
  <c r="S31" i="8"/>
  <c r="T31" i="8"/>
  <c r="H226" i="75"/>
  <c r="H225" i="75"/>
  <c r="H31" i="8" s="1"/>
  <c r="I30" i="8"/>
  <c r="J30" i="8"/>
  <c r="K30" i="8"/>
  <c r="L30" i="8"/>
  <c r="M30" i="8"/>
  <c r="N30" i="8"/>
  <c r="O30" i="8"/>
  <c r="P30" i="8"/>
  <c r="Q30" i="8"/>
  <c r="R30" i="8"/>
  <c r="S30" i="8"/>
  <c r="T30" i="8"/>
  <c r="H30" i="8"/>
  <c r="H240" i="75"/>
  <c r="H227" i="75"/>
  <c r="H180" i="75"/>
  <c r="H195" i="75"/>
  <c r="H196" i="75"/>
  <c r="H197" i="75"/>
  <c r="H203" i="75"/>
  <c r="H218" i="75"/>
  <c r="H233" i="75"/>
  <c r="T218" i="75"/>
  <c r="S218" i="75"/>
  <c r="R218" i="75"/>
  <c r="Q218" i="75"/>
  <c r="P218" i="75"/>
  <c r="O218" i="75"/>
  <c r="N218" i="75"/>
  <c r="M218" i="75"/>
  <c r="L218" i="75"/>
  <c r="K218" i="75"/>
  <c r="J218" i="75"/>
  <c r="I218" i="75"/>
  <c r="T212" i="75"/>
  <c r="S212" i="75"/>
  <c r="S211" i="75" s="1"/>
  <c r="S210" i="75" s="1"/>
  <c r="R212" i="75"/>
  <c r="R211" i="75" s="1"/>
  <c r="R210" i="75" s="1"/>
  <c r="Q212" i="75"/>
  <c r="Q211" i="75" s="1"/>
  <c r="Q210" i="75" s="1"/>
  <c r="P212" i="75"/>
  <c r="O212" i="75"/>
  <c r="N212" i="75"/>
  <c r="M212" i="75"/>
  <c r="L212" i="75"/>
  <c r="K212" i="75"/>
  <c r="K211" i="75" s="1"/>
  <c r="K210" i="75" s="1"/>
  <c r="J212" i="75"/>
  <c r="J211" i="75" s="1"/>
  <c r="J210" i="75" s="1"/>
  <c r="I212" i="75"/>
  <c r="I211" i="75" s="1"/>
  <c r="I210" i="75" s="1"/>
  <c r="H212" i="75"/>
  <c r="P211" i="75"/>
  <c r="O211" i="75"/>
  <c r="O210" i="75" s="1"/>
  <c r="N211" i="75"/>
  <c r="N210" i="75" s="1"/>
  <c r="M211" i="75"/>
  <c r="M210" i="75" s="1"/>
  <c r="H211" i="75"/>
  <c r="H210" i="75" s="1"/>
  <c r="P210" i="75"/>
  <c r="M34" i="54"/>
  <c r="N30" i="54"/>
  <c r="N29" i="54"/>
  <c r="N28" i="54"/>
  <c r="N27" i="54"/>
  <c r="N26" i="54"/>
  <c r="M26" i="54"/>
  <c r="M28" i="54"/>
  <c r="M29" i="54"/>
  <c r="M30" i="54"/>
  <c r="M31" i="54"/>
  <c r="L31" i="54"/>
  <c r="L30" i="54"/>
  <c r="L29" i="54"/>
  <c r="L28" i="54"/>
  <c r="L27" i="54"/>
  <c r="L26" i="54"/>
  <c r="N250" i="76" l="1"/>
  <c r="S251" i="76"/>
  <c r="M251" i="76"/>
  <c r="K251" i="76"/>
  <c r="T251" i="76"/>
  <c r="L251" i="76"/>
  <c r="I251" i="76"/>
  <c r="Q251" i="76"/>
  <c r="O251" i="76"/>
  <c r="J251" i="76"/>
  <c r="H251" i="76"/>
  <c r="P251" i="76"/>
  <c r="I248" i="21"/>
  <c r="I247" i="21" s="1"/>
  <c r="Q248" i="21"/>
  <c r="Q247" i="21" s="1"/>
  <c r="H248" i="21"/>
  <c r="H247" i="21" s="1"/>
  <c r="P248" i="21"/>
  <c r="P247" i="21" s="1"/>
  <c r="S248" i="21"/>
  <c r="S247" i="21" s="1"/>
  <c r="K248" i="21"/>
  <c r="K247" i="21" s="1"/>
  <c r="L248" i="21"/>
  <c r="L247" i="21" s="1"/>
  <c r="T248" i="21"/>
  <c r="T247" i="21" s="1"/>
  <c r="O248" i="21"/>
  <c r="O247" i="21" s="1"/>
  <c r="J248" i="21"/>
  <c r="J247" i="21" s="1"/>
  <c r="R248" i="21"/>
  <c r="R247" i="21" s="1"/>
  <c r="M248" i="21"/>
  <c r="M247" i="21" s="1"/>
  <c r="N248" i="21"/>
  <c r="N247" i="21" s="1"/>
  <c r="L211" i="75"/>
  <c r="L210" i="75" s="1"/>
  <c r="T211" i="75"/>
  <c r="T210" i="75" s="1"/>
  <c r="M32" i="54"/>
  <c r="T250" i="76" l="1"/>
  <c r="Q250" i="76"/>
  <c r="K250" i="76"/>
  <c r="I250" i="76"/>
  <c r="J250" i="76"/>
  <c r="O250" i="76"/>
  <c r="P250" i="76"/>
  <c r="S250" i="76"/>
  <c r="H250" i="76"/>
  <c r="L250" i="76"/>
  <c r="M250" i="76"/>
  <c r="H16" i="56"/>
  <c r="H17" i="56"/>
  <c r="H19" i="56"/>
  <c r="H20" i="56"/>
  <c r="H21" i="56"/>
  <c r="H26" i="56"/>
  <c r="H141" i="56"/>
  <c r="H148" i="56"/>
  <c r="H283" i="76"/>
  <c r="H282" i="76"/>
  <c r="H347" i="38"/>
  <c r="H374" i="38"/>
  <c r="H376" i="38"/>
  <c r="H476" i="38"/>
  <c r="H491" i="38"/>
  <c r="H498" i="38"/>
  <c r="H273" i="49"/>
  <c r="H271" i="49" s="1"/>
  <c r="O26" i="54" l="1"/>
  <c r="P26" i="54"/>
  <c r="Q26" i="54"/>
  <c r="O27" i="54"/>
  <c r="P27" i="54"/>
  <c r="Q27" i="54"/>
  <c r="O28" i="54"/>
  <c r="P28" i="54"/>
  <c r="Q28" i="54"/>
  <c r="O29" i="54"/>
  <c r="P29" i="54"/>
  <c r="Q29" i="54"/>
  <c r="O30" i="54"/>
  <c r="P30" i="54"/>
  <c r="Q30" i="54"/>
  <c r="N31" i="54"/>
  <c r="O31" i="54"/>
  <c r="P31" i="54"/>
  <c r="Q31" i="54"/>
  <c r="N25" i="54"/>
  <c r="O25" i="54"/>
  <c r="P25" i="54"/>
  <c r="Q25" i="54"/>
  <c r="O32" i="54" l="1"/>
  <c r="N32" i="54"/>
  <c r="P32" i="54"/>
  <c r="Q32" i="54"/>
  <c r="Q34" i="54" l="1"/>
  <c r="P34" i="54"/>
  <c r="R81" i="34" l="1"/>
  <c r="P81" i="34"/>
  <c r="N81" i="34"/>
  <c r="L81" i="34"/>
  <c r="J81" i="34"/>
  <c r="H81" i="34"/>
  <c r="H80" i="18"/>
  <c r="T74" i="18"/>
  <c r="S74" i="18"/>
  <c r="R74" i="18"/>
  <c r="Q74" i="18"/>
  <c r="P74" i="18"/>
  <c r="O74" i="18"/>
  <c r="N74" i="18"/>
  <c r="M74" i="18"/>
  <c r="L74" i="18"/>
  <c r="K74" i="18"/>
  <c r="J74" i="18"/>
  <c r="I74" i="18"/>
  <c r="H74" i="18"/>
  <c r="H31" i="71"/>
  <c r="K31" i="54"/>
  <c r="J31" i="54"/>
  <c r="I31" i="54"/>
  <c r="H31" i="54"/>
  <c r="G31" i="54"/>
  <c r="F31" i="54"/>
  <c r="E31" i="54"/>
  <c r="D31" i="54"/>
  <c r="C31" i="54"/>
  <c r="K30" i="54"/>
  <c r="J30" i="54"/>
  <c r="I30" i="54"/>
  <c r="H30" i="54"/>
  <c r="G30" i="54"/>
  <c r="F30" i="54"/>
  <c r="E30" i="54"/>
  <c r="D30" i="54"/>
  <c r="C30" i="54"/>
  <c r="K29" i="54"/>
  <c r="J29" i="54"/>
  <c r="I29" i="54"/>
  <c r="H29" i="54"/>
  <c r="G29" i="54"/>
  <c r="F29" i="54"/>
  <c r="E29" i="54"/>
  <c r="D29" i="54"/>
  <c r="C29" i="54"/>
  <c r="K28" i="54"/>
  <c r="J28" i="54"/>
  <c r="I28" i="54"/>
  <c r="H28" i="54"/>
  <c r="G28" i="54"/>
  <c r="F28" i="54"/>
  <c r="E28" i="54"/>
  <c r="D28" i="54"/>
  <c r="C28" i="54"/>
  <c r="M27" i="54"/>
  <c r="K27" i="54"/>
  <c r="J27" i="54"/>
  <c r="I27" i="54"/>
  <c r="H27" i="54"/>
  <c r="G27" i="54"/>
  <c r="F27" i="54"/>
  <c r="E27" i="54"/>
  <c r="D27" i="54"/>
  <c r="C27" i="54"/>
  <c r="K26" i="54"/>
  <c r="J26" i="54"/>
  <c r="I26" i="54"/>
  <c r="H26" i="54"/>
  <c r="G26" i="54"/>
  <c r="F26" i="54"/>
  <c r="E26" i="54"/>
  <c r="D26" i="54"/>
  <c r="C26" i="54"/>
  <c r="C52" i="38"/>
  <c r="C51" i="38"/>
  <c r="C50" i="38"/>
  <c r="T338" i="38"/>
  <c r="S338" i="38"/>
  <c r="R338" i="38"/>
  <c r="Q338" i="38"/>
  <c r="P338" i="38"/>
  <c r="O338" i="38"/>
  <c r="N338" i="38"/>
  <c r="M338" i="38"/>
  <c r="L338" i="38"/>
  <c r="K338" i="38"/>
  <c r="J338" i="38"/>
  <c r="I338" i="38"/>
  <c r="T337" i="38"/>
  <c r="S337" i="38"/>
  <c r="R337" i="38"/>
  <c r="Q337" i="38"/>
  <c r="P337" i="38"/>
  <c r="O337" i="38"/>
  <c r="N337" i="38"/>
  <c r="M337" i="38"/>
  <c r="L337" i="38"/>
  <c r="K337" i="38"/>
  <c r="J337" i="38"/>
  <c r="I337" i="38"/>
  <c r="T336" i="38"/>
  <c r="S336" i="38"/>
  <c r="R336" i="38"/>
  <c r="Q336" i="38"/>
  <c r="P336" i="38"/>
  <c r="O336" i="38"/>
  <c r="N336" i="38"/>
  <c r="M336" i="38"/>
  <c r="L336" i="38"/>
  <c r="K336" i="38"/>
  <c r="J336" i="38"/>
  <c r="I336" i="38"/>
  <c r="T335" i="38"/>
  <c r="S335" i="38"/>
  <c r="R335" i="38"/>
  <c r="Q335" i="38"/>
  <c r="P335" i="38"/>
  <c r="O335" i="38"/>
  <c r="N335" i="38"/>
  <c r="M335" i="38"/>
  <c r="L335" i="38"/>
  <c r="K335" i="38"/>
  <c r="J335" i="38"/>
  <c r="I335" i="38"/>
  <c r="T334" i="38"/>
  <c r="S334" i="38"/>
  <c r="R334" i="38"/>
  <c r="Q334" i="38"/>
  <c r="P334" i="38"/>
  <c r="O334" i="38"/>
  <c r="N334" i="38"/>
  <c r="M334" i="38"/>
  <c r="L334" i="38"/>
  <c r="K334" i="38"/>
  <c r="J334" i="38"/>
  <c r="I334" i="38"/>
  <c r="T333" i="38"/>
  <c r="S333" i="38"/>
  <c r="R333" i="38"/>
  <c r="Q333" i="38"/>
  <c r="P333" i="38"/>
  <c r="O333" i="38"/>
  <c r="N333" i="38"/>
  <c r="M333" i="38"/>
  <c r="L333" i="38"/>
  <c r="K333" i="38"/>
  <c r="J333" i="38"/>
  <c r="I333" i="38"/>
  <c r="T332" i="38"/>
  <c r="S332" i="38"/>
  <c r="R332" i="38"/>
  <c r="Q332" i="38"/>
  <c r="P332" i="38"/>
  <c r="O332" i="38"/>
  <c r="N332" i="38"/>
  <c r="M332" i="38"/>
  <c r="L332" i="38"/>
  <c r="K332" i="38"/>
  <c r="J332" i="38"/>
  <c r="I332" i="38"/>
  <c r="T331" i="38"/>
  <c r="S331" i="38"/>
  <c r="R331" i="38"/>
  <c r="Q331" i="38"/>
  <c r="P331" i="38"/>
  <c r="O331" i="38"/>
  <c r="N331" i="38"/>
  <c r="M331" i="38"/>
  <c r="L331" i="38"/>
  <c r="K331" i="38"/>
  <c r="J331" i="38"/>
  <c r="I331" i="38"/>
  <c r="T330" i="38"/>
  <c r="S330" i="38"/>
  <c r="R330" i="38"/>
  <c r="Q330" i="38"/>
  <c r="P330" i="38"/>
  <c r="O330" i="38"/>
  <c r="N330" i="38"/>
  <c r="M330" i="38"/>
  <c r="L330" i="38"/>
  <c r="K330" i="38"/>
  <c r="J330" i="38"/>
  <c r="I330" i="38"/>
  <c r="T329" i="38"/>
  <c r="S329" i="38"/>
  <c r="R329" i="38"/>
  <c r="Q329" i="38"/>
  <c r="P329" i="38"/>
  <c r="O329" i="38"/>
  <c r="N329" i="38"/>
  <c r="M329" i="38"/>
  <c r="L329" i="38"/>
  <c r="K329" i="38"/>
  <c r="J329" i="38"/>
  <c r="I329" i="38"/>
  <c r="T328" i="38"/>
  <c r="S328" i="38"/>
  <c r="R328" i="38"/>
  <c r="Q328" i="38"/>
  <c r="P328" i="38"/>
  <c r="O328" i="38"/>
  <c r="N328" i="38"/>
  <c r="M328" i="38"/>
  <c r="L328" i="38"/>
  <c r="K328" i="38"/>
  <c r="J328" i="38"/>
  <c r="I328" i="38"/>
  <c r="T327" i="38"/>
  <c r="S327" i="38"/>
  <c r="R327" i="38"/>
  <c r="Q327" i="38"/>
  <c r="P327" i="38"/>
  <c r="O327" i="38"/>
  <c r="N327" i="38"/>
  <c r="M327" i="38"/>
  <c r="L327" i="38"/>
  <c r="K327" i="38"/>
  <c r="J327" i="38"/>
  <c r="I327" i="38"/>
  <c r="T326" i="38"/>
  <c r="S326" i="38"/>
  <c r="R326" i="38"/>
  <c r="Q326" i="38"/>
  <c r="P326" i="38"/>
  <c r="O326" i="38"/>
  <c r="N326" i="38"/>
  <c r="M326" i="38"/>
  <c r="L326" i="38"/>
  <c r="K326" i="38"/>
  <c r="J326" i="38"/>
  <c r="I326" i="38"/>
  <c r="T325" i="38"/>
  <c r="S325" i="38"/>
  <c r="R325" i="38"/>
  <c r="Q325" i="38"/>
  <c r="P325" i="38"/>
  <c r="O325" i="38"/>
  <c r="N325" i="38"/>
  <c r="M325" i="38"/>
  <c r="L325" i="38"/>
  <c r="K325" i="38"/>
  <c r="J325" i="38"/>
  <c r="I325" i="38"/>
  <c r="T324" i="38"/>
  <c r="S324" i="38"/>
  <c r="R324" i="38"/>
  <c r="Q324" i="38"/>
  <c r="P324" i="38"/>
  <c r="O324" i="38"/>
  <c r="N324" i="38"/>
  <c r="M324" i="38"/>
  <c r="L324" i="38"/>
  <c r="K324" i="38"/>
  <c r="J324" i="38"/>
  <c r="I324" i="38"/>
  <c r="T323" i="38"/>
  <c r="S323" i="38"/>
  <c r="R323" i="38"/>
  <c r="Q323" i="38"/>
  <c r="P323" i="38"/>
  <c r="O323" i="38"/>
  <c r="N323" i="38"/>
  <c r="M323" i="38"/>
  <c r="L323" i="38"/>
  <c r="K323" i="38"/>
  <c r="J323" i="38"/>
  <c r="I323" i="38"/>
  <c r="T322" i="38"/>
  <c r="S322" i="38"/>
  <c r="R322" i="38"/>
  <c r="Q322" i="38"/>
  <c r="P322" i="38"/>
  <c r="O322" i="38"/>
  <c r="N322" i="38"/>
  <c r="M322" i="38"/>
  <c r="L322" i="38"/>
  <c r="K322" i="38"/>
  <c r="J322" i="38"/>
  <c r="I322" i="38"/>
  <c r="T321" i="38"/>
  <c r="S321" i="38"/>
  <c r="R321" i="38"/>
  <c r="Q321" i="38"/>
  <c r="P321" i="38"/>
  <c r="O321" i="38"/>
  <c r="N321" i="38"/>
  <c r="M321" i="38"/>
  <c r="L321" i="38"/>
  <c r="K321" i="38"/>
  <c r="J321" i="38"/>
  <c r="I321" i="38"/>
  <c r="T320" i="38"/>
  <c r="S320" i="38"/>
  <c r="R320" i="38"/>
  <c r="Q320" i="38"/>
  <c r="P320" i="38"/>
  <c r="O320" i="38"/>
  <c r="N320" i="38"/>
  <c r="M320" i="38"/>
  <c r="L320" i="38"/>
  <c r="K320" i="38"/>
  <c r="J320" i="38"/>
  <c r="I320" i="38"/>
  <c r="T319" i="38"/>
  <c r="S319" i="38"/>
  <c r="R319" i="38"/>
  <c r="Q319" i="38"/>
  <c r="P319" i="38"/>
  <c r="O319" i="38"/>
  <c r="N319" i="38"/>
  <c r="M319" i="38"/>
  <c r="L319" i="38"/>
  <c r="K319" i="38"/>
  <c r="J319" i="38"/>
  <c r="I319" i="38"/>
  <c r="T318" i="38"/>
  <c r="S318" i="38"/>
  <c r="R318" i="38"/>
  <c r="Q318" i="38"/>
  <c r="P318" i="38"/>
  <c r="O318" i="38"/>
  <c r="N318" i="38"/>
  <c r="M318" i="38"/>
  <c r="L318" i="38"/>
  <c r="K318" i="38"/>
  <c r="J318" i="38"/>
  <c r="I318" i="38"/>
  <c r="T317" i="38"/>
  <c r="S317" i="38"/>
  <c r="R317" i="38"/>
  <c r="Q317" i="38"/>
  <c r="P317" i="38"/>
  <c r="O317" i="38"/>
  <c r="N317" i="38"/>
  <c r="M317" i="38"/>
  <c r="L317" i="38"/>
  <c r="K317" i="38"/>
  <c r="J317" i="38"/>
  <c r="I317" i="38"/>
  <c r="T316" i="38"/>
  <c r="S316" i="38"/>
  <c r="R316" i="38"/>
  <c r="Q316" i="38"/>
  <c r="P316" i="38"/>
  <c r="O316" i="38"/>
  <c r="N316" i="38"/>
  <c r="M316" i="38"/>
  <c r="L316" i="38"/>
  <c r="K316" i="38"/>
  <c r="J316" i="38"/>
  <c r="I316" i="38"/>
  <c r="T315" i="38"/>
  <c r="S315" i="38"/>
  <c r="R315" i="38"/>
  <c r="Q315" i="38"/>
  <c r="P315" i="38"/>
  <c r="O315" i="38"/>
  <c r="N315" i="38"/>
  <c r="M315" i="38"/>
  <c r="L315" i="38"/>
  <c r="K315" i="38"/>
  <c r="J315" i="38"/>
  <c r="I315" i="38"/>
  <c r="T314" i="38"/>
  <c r="S314" i="38"/>
  <c r="R314" i="38"/>
  <c r="Q314" i="38"/>
  <c r="P314" i="38"/>
  <c r="O314" i="38"/>
  <c r="N314" i="38"/>
  <c r="M314" i="38"/>
  <c r="L314" i="38"/>
  <c r="K314" i="38"/>
  <c r="J314" i="38"/>
  <c r="I314" i="38"/>
  <c r="T313" i="38"/>
  <c r="S313" i="38"/>
  <c r="R313" i="38"/>
  <c r="Q313" i="38"/>
  <c r="P313" i="38"/>
  <c r="O313" i="38"/>
  <c r="N313" i="38"/>
  <c r="M313" i="38"/>
  <c r="L313" i="38"/>
  <c r="K313" i="38"/>
  <c r="J313" i="38"/>
  <c r="I313" i="38"/>
  <c r="T312" i="38"/>
  <c r="S312" i="38"/>
  <c r="R312" i="38"/>
  <c r="Q312" i="38"/>
  <c r="P312" i="38"/>
  <c r="O312" i="38"/>
  <c r="N312" i="38"/>
  <c r="M312" i="38"/>
  <c r="L312" i="38"/>
  <c r="K312" i="38"/>
  <c r="J312" i="38"/>
  <c r="I312" i="38"/>
  <c r="T311" i="38"/>
  <c r="S311" i="38"/>
  <c r="R311" i="38"/>
  <c r="Q311" i="38"/>
  <c r="P311" i="38"/>
  <c r="O311" i="38"/>
  <c r="N311" i="38"/>
  <c r="M311" i="38"/>
  <c r="L311" i="38"/>
  <c r="K311" i="38"/>
  <c r="J311" i="38"/>
  <c r="I311" i="38"/>
  <c r="T310" i="38"/>
  <c r="S310" i="38"/>
  <c r="R310" i="38"/>
  <c r="Q310" i="38"/>
  <c r="P310" i="38"/>
  <c r="O310" i="38"/>
  <c r="N310" i="38"/>
  <c r="M310" i="38"/>
  <c r="L310" i="38"/>
  <c r="K310" i="38"/>
  <c r="J310" i="38"/>
  <c r="I310" i="38"/>
  <c r="T309" i="38"/>
  <c r="S309" i="38"/>
  <c r="R309" i="38"/>
  <c r="Q309" i="38"/>
  <c r="P309" i="38"/>
  <c r="O309" i="38"/>
  <c r="N309" i="38"/>
  <c r="M309" i="38"/>
  <c r="L309" i="38"/>
  <c r="K309" i="38"/>
  <c r="J309" i="38"/>
  <c r="I309" i="38"/>
  <c r="T308" i="38"/>
  <c r="S308" i="38"/>
  <c r="R308" i="38"/>
  <c r="Q308" i="38"/>
  <c r="P308" i="38"/>
  <c r="O308" i="38"/>
  <c r="N308" i="38"/>
  <c r="M308" i="38"/>
  <c r="L308" i="38"/>
  <c r="K308" i="38"/>
  <c r="J308" i="38"/>
  <c r="I308" i="38"/>
  <c r="T307" i="38"/>
  <c r="S307" i="38"/>
  <c r="R307" i="38"/>
  <c r="Q307" i="38"/>
  <c r="P307" i="38"/>
  <c r="O307" i="38"/>
  <c r="N307" i="38"/>
  <c r="M307" i="38"/>
  <c r="L307" i="38"/>
  <c r="K307" i="38"/>
  <c r="J307" i="38"/>
  <c r="I307" i="38"/>
  <c r="T306" i="38"/>
  <c r="S306" i="38"/>
  <c r="R306" i="38"/>
  <c r="Q306" i="38"/>
  <c r="P306" i="38"/>
  <c r="O306" i="38"/>
  <c r="N306" i="38"/>
  <c r="M306" i="38"/>
  <c r="L306" i="38"/>
  <c r="K306" i="38"/>
  <c r="J306" i="38"/>
  <c r="I306" i="38"/>
  <c r="T305" i="38"/>
  <c r="S305" i="38"/>
  <c r="R305" i="38"/>
  <c r="Q305" i="38"/>
  <c r="P305" i="38"/>
  <c r="O305" i="38"/>
  <c r="N305" i="38"/>
  <c r="M305" i="38"/>
  <c r="L305" i="38"/>
  <c r="K305" i="38"/>
  <c r="J305" i="38"/>
  <c r="I305" i="38"/>
  <c r="T304" i="38"/>
  <c r="S304" i="38"/>
  <c r="R304" i="38"/>
  <c r="Q304" i="38"/>
  <c r="P304" i="38"/>
  <c r="O304" i="38"/>
  <c r="N304" i="38"/>
  <c r="M304" i="38"/>
  <c r="L304" i="38"/>
  <c r="K304" i="38"/>
  <c r="J304" i="38"/>
  <c r="I304" i="38"/>
  <c r="T303" i="38"/>
  <c r="S303" i="38"/>
  <c r="R303" i="38"/>
  <c r="Q303" i="38"/>
  <c r="P303" i="38"/>
  <c r="O303" i="38"/>
  <c r="N303" i="38"/>
  <c r="M303" i="38"/>
  <c r="L303" i="38"/>
  <c r="K303" i="38"/>
  <c r="J303" i="38"/>
  <c r="I303" i="38"/>
  <c r="T302" i="38"/>
  <c r="S302" i="38"/>
  <c r="R302" i="38"/>
  <c r="Q302" i="38"/>
  <c r="P302" i="38"/>
  <c r="O302" i="38"/>
  <c r="N302" i="38"/>
  <c r="M302" i="38"/>
  <c r="L302" i="38"/>
  <c r="K302" i="38"/>
  <c r="J302" i="38"/>
  <c r="I302" i="38"/>
  <c r="T301" i="38"/>
  <c r="S301" i="38"/>
  <c r="R301" i="38"/>
  <c r="Q301" i="38"/>
  <c r="P301" i="38"/>
  <c r="O301" i="38"/>
  <c r="N301" i="38"/>
  <c r="M301" i="38"/>
  <c r="L301" i="38"/>
  <c r="K301" i="38"/>
  <c r="J301" i="38"/>
  <c r="I301" i="38"/>
  <c r="T300" i="38"/>
  <c r="S300" i="38"/>
  <c r="R300" i="38"/>
  <c r="Q300" i="38"/>
  <c r="P300" i="38"/>
  <c r="O300" i="38"/>
  <c r="N300" i="38"/>
  <c r="M300" i="38"/>
  <c r="L300" i="38"/>
  <c r="K300" i="38"/>
  <c r="J300" i="38"/>
  <c r="I300" i="38"/>
  <c r="T299" i="38"/>
  <c r="S299" i="38"/>
  <c r="R299" i="38"/>
  <c r="Q299" i="38"/>
  <c r="P299" i="38"/>
  <c r="O299" i="38"/>
  <c r="N299" i="38"/>
  <c r="M299" i="38"/>
  <c r="L299" i="38"/>
  <c r="K299" i="38"/>
  <c r="J299" i="38"/>
  <c r="I299" i="38"/>
  <c r="T298" i="38"/>
  <c r="S298" i="38"/>
  <c r="R298" i="38"/>
  <c r="Q298" i="38"/>
  <c r="P298" i="38"/>
  <c r="O298" i="38"/>
  <c r="N298" i="38"/>
  <c r="M298" i="38"/>
  <c r="L298" i="38"/>
  <c r="K298" i="38"/>
  <c r="J298" i="38"/>
  <c r="I298" i="38"/>
  <c r="T297" i="38"/>
  <c r="S297" i="38"/>
  <c r="R297" i="38"/>
  <c r="Q297" i="38"/>
  <c r="P297" i="38"/>
  <c r="O297" i="38"/>
  <c r="N297" i="38"/>
  <c r="M297" i="38"/>
  <c r="L297" i="38"/>
  <c r="K297" i="38"/>
  <c r="J297" i="38"/>
  <c r="I297" i="38"/>
  <c r="T296" i="38"/>
  <c r="S296" i="38"/>
  <c r="R296" i="38"/>
  <c r="Q296" i="38"/>
  <c r="P296" i="38"/>
  <c r="O296" i="38"/>
  <c r="N296" i="38"/>
  <c r="M296" i="38"/>
  <c r="L296" i="38"/>
  <c r="K296" i="38"/>
  <c r="J296" i="38"/>
  <c r="I296" i="38"/>
  <c r="T295" i="38"/>
  <c r="S295" i="38"/>
  <c r="R295" i="38"/>
  <c r="Q295" i="38"/>
  <c r="P295" i="38"/>
  <c r="O295" i="38"/>
  <c r="N295" i="38"/>
  <c r="M295" i="38"/>
  <c r="L295" i="38"/>
  <c r="K295" i="38"/>
  <c r="J295" i="38"/>
  <c r="I295" i="38"/>
  <c r="T294" i="38"/>
  <c r="S294" i="38"/>
  <c r="R294" i="38"/>
  <c r="Q294" i="38"/>
  <c r="P294" i="38"/>
  <c r="O294" i="38"/>
  <c r="N294" i="38"/>
  <c r="M294" i="38"/>
  <c r="L294" i="38"/>
  <c r="K294" i="38"/>
  <c r="J294" i="38"/>
  <c r="I294" i="38"/>
  <c r="T293" i="38"/>
  <c r="S293" i="38"/>
  <c r="R293" i="38"/>
  <c r="Q293" i="38"/>
  <c r="P293" i="38"/>
  <c r="O293" i="38"/>
  <c r="N293" i="38"/>
  <c r="M293" i="38"/>
  <c r="L293" i="38"/>
  <c r="K293" i="38"/>
  <c r="J293" i="38"/>
  <c r="I293" i="38"/>
  <c r="T292" i="38"/>
  <c r="S292" i="38"/>
  <c r="R292" i="38"/>
  <c r="Q292" i="38"/>
  <c r="P292" i="38"/>
  <c r="O292" i="38"/>
  <c r="N292" i="38"/>
  <c r="M292" i="38"/>
  <c r="L292" i="38"/>
  <c r="K292" i="38"/>
  <c r="J292" i="38"/>
  <c r="I292" i="38"/>
  <c r="T291" i="38"/>
  <c r="S291" i="38"/>
  <c r="R291" i="38"/>
  <c r="Q291" i="38"/>
  <c r="P291" i="38"/>
  <c r="O291" i="38"/>
  <c r="N291" i="38"/>
  <c r="M291" i="38"/>
  <c r="L291" i="38"/>
  <c r="K291" i="38"/>
  <c r="J291" i="38"/>
  <c r="I291" i="38"/>
  <c r="T290" i="38"/>
  <c r="S290" i="38"/>
  <c r="R290" i="38"/>
  <c r="Q290" i="38"/>
  <c r="P290" i="38"/>
  <c r="O290" i="38"/>
  <c r="N290" i="38"/>
  <c r="M290" i="38"/>
  <c r="L290" i="38"/>
  <c r="K290" i="38"/>
  <c r="J290" i="38"/>
  <c r="I290" i="38"/>
  <c r="T289" i="38"/>
  <c r="S289" i="38"/>
  <c r="R289" i="38"/>
  <c r="Q289" i="38"/>
  <c r="P289" i="38"/>
  <c r="O289" i="38"/>
  <c r="N289" i="38"/>
  <c r="M289" i="38"/>
  <c r="L289" i="38"/>
  <c r="K289" i="38"/>
  <c r="J289" i="38"/>
  <c r="I289" i="38"/>
  <c r="T288" i="38"/>
  <c r="S288" i="38"/>
  <c r="R288" i="38"/>
  <c r="Q288" i="38"/>
  <c r="P288" i="38"/>
  <c r="O288" i="38"/>
  <c r="N288" i="38"/>
  <c r="M288" i="38"/>
  <c r="L288" i="38"/>
  <c r="K288" i="38"/>
  <c r="J288" i="38"/>
  <c r="I288" i="38"/>
  <c r="T287" i="38"/>
  <c r="S287" i="38"/>
  <c r="R287" i="38"/>
  <c r="Q287" i="38"/>
  <c r="P287" i="38"/>
  <c r="O287" i="38"/>
  <c r="N287" i="38"/>
  <c r="M287" i="38"/>
  <c r="L287" i="38"/>
  <c r="K287" i="38"/>
  <c r="J287" i="38"/>
  <c r="I287" i="38"/>
  <c r="T286" i="38"/>
  <c r="S286" i="38"/>
  <c r="R286" i="38"/>
  <c r="Q286" i="38"/>
  <c r="P286" i="38"/>
  <c r="O286" i="38"/>
  <c r="N286" i="38"/>
  <c r="M286" i="38"/>
  <c r="L286" i="38"/>
  <c r="K286" i="38"/>
  <c r="J286" i="38"/>
  <c r="I286" i="38"/>
  <c r="T285" i="38"/>
  <c r="S285" i="38"/>
  <c r="R285" i="38"/>
  <c r="Q285" i="38"/>
  <c r="P285" i="38"/>
  <c r="O285" i="38"/>
  <c r="N285" i="38"/>
  <c r="M285" i="38"/>
  <c r="L285" i="38"/>
  <c r="K285" i="38"/>
  <c r="J285" i="38"/>
  <c r="I285" i="38"/>
  <c r="T284" i="38"/>
  <c r="S284" i="38"/>
  <c r="R284" i="38"/>
  <c r="Q284" i="38"/>
  <c r="P284" i="38"/>
  <c r="O284" i="38"/>
  <c r="N284" i="38"/>
  <c r="M284" i="38"/>
  <c r="L284" i="38"/>
  <c r="K284" i="38"/>
  <c r="J284" i="38"/>
  <c r="I284" i="38"/>
  <c r="T283" i="38"/>
  <c r="S283" i="38"/>
  <c r="R283" i="38"/>
  <c r="Q283" i="38"/>
  <c r="P283" i="38"/>
  <c r="O283" i="38"/>
  <c r="N283" i="38"/>
  <c r="M283" i="38"/>
  <c r="L283" i="38"/>
  <c r="K283" i="38"/>
  <c r="J283" i="38"/>
  <c r="I283" i="38"/>
  <c r="T282" i="38"/>
  <c r="S282" i="38"/>
  <c r="R282" i="38"/>
  <c r="Q282" i="38"/>
  <c r="P282" i="38"/>
  <c r="O282" i="38"/>
  <c r="N282" i="38"/>
  <c r="M282" i="38"/>
  <c r="L282" i="38"/>
  <c r="K282" i="38"/>
  <c r="J282" i="38"/>
  <c r="I282" i="38"/>
  <c r="T281" i="38"/>
  <c r="S281" i="38"/>
  <c r="R281" i="38"/>
  <c r="Q281" i="38"/>
  <c r="P281" i="38"/>
  <c r="O281" i="38"/>
  <c r="N281" i="38"/>
  <c r="M281" i="38"/>
  <c r="L281" i="38"/>
  <c r="K281" i="38"/>
  <c r="J281" i="38"/>
  <c r="I281" i="38"/>
  <c r="T280" i="38"/>
  <c r="S280" i="38"/>
  <c r="R280" i="38"/>
  <c r="Q280" i="38"/>
  <c r="P280" i="38"/>
  <c r="O280" i="38"/>
  <c r="N280" i="38"/>
  <c r="M280" i="38"/>
  <c r="L280" i="38"/>
  <c r="K280" i="38"/>
  <c r="J280" i="38"/>
  <c r="I280" i="38"/>
  <c r="T279" i="38"/>
  <c r="S279" i="38"/>
  <c r="R279" i="38"/>
  <c r="Q279" i="38"/>
  <c r="P279" i="38"/>
  <c r="O279" i="38"/>
  <c r="N279" i="38"/>
  <c r="M279" i="38"/>
  <c r="L279" i="38"/>
  <c r="K279" i="38"/>
  <c r="J279" i="38"/>
  <c r="I279" i="38"/>
  <c r="T278" i="38"/>
  <c r="S278" i="38"/>
  <c r="R278" i="38"/>
  <c r="Q278" i="38"/>
  <c r="P278" i="38"/>
  <c r="O278" i="38"/>
  <c r="N278" i="38"/>
  <c r="M278" i="38"/>
  <c r="L278" i="38"/>
  <c r="K278" i="38"/>
  <c r="J278" i="38"/>
  <c r="I278" i="38"/>
  <c r="T277" i="38"/>
  <c r="S277" i="38"/>
  <c r="R277" i="38"/>
  <c r="Q277" i="38"/>
  <c r="P277" i="38"/>
  <c r="O277" i="38"/>
  <c r="N277" i="38"/>
  <c r="M277" i="38"/>
  <c r="L277" i="38"/>
  <c r="K277" i="38"/>
  <c r="J277" i="38"/>
  <c r="I277" i="38"/>
  <c r="T276" i="38"/>
  <c r="S276" i="38"/>
  <c r="R276" i="38"/>
  <c r="Q276" i="38"/>
  <c r="P276" i="38"/>
  <c r="O276" i="38"/>
  <c r="N276" i="38"/>
  <c r="M276" i="38"/>
  <c r="L276" i="38"/>
  <c r="K276" i="38"/>
  <c r="J276" i="38"/>
  <c r="I276" i="38"/>
  <c r="T275" i="38"/>
  <c r="S275" i="38"/>
  <c r="R275" i="38"/>
  <c r="Q275" i="38"/>
  <c r="P275" i="38"/>
  <c r="O275" i="38"/>
  <c r="N275" i="38"/>
  <c r="M275" i="38"/>
  <c r="L275" i="38"/>
  <c r="K275" i="38"/>
  <c r="J275" i="38"/>
  <c r="I275" i="38"/>
  <c r="T274" i="38"/>
  <c r="S274" i="38"/>
  <c r="R274" i="38"/>
  <c r="Q274" i="38"/>
  <c r="P274" i="38"/>
  <c r="O274" i="38"/>
  <c r="N274" i="38"/>
  <c r="M274" i="38"/>
  <c r="L274" i="38"/>
  <c r="K274" i="38"/>
  <c r="J274" i="38"/>
  <c r="I274" i="38"/>
  <c r="T273" i="38"/>
  <c r="S273" i="38"/>
  <c r="R273" i="38"/>
  <c r="Q273" i="38"/>
  <c r="P273" i="38"/>
  <c r="O273" i="38"/>
  <c r="N273" i="38"/>
  <c r="M273" i="38"/>
  <c r="L273" i="38"/>
  <c r="K273" i="38"/>
  <c r="J273" i="38"/>
  <c r="I273" i="38"/>
  <c r="T272" i="38"/>
  <c r="S272" i="38"/>
  <c r="R272" i="38"/>
  <c r="Q272" i="38"/>
  <c r="P272" i="38"/>
  <c r="O272" i="38"/>
  <c r="N272" i="38"/>
  <c r="M272" i="38"/>
  <c r="L272" i="38"/>
  <c r="K272" i="38"/>
  <c r="J272" i="38"/>
  <c r="I272" i="38"/>
  <c r="T271" i="38"/>
  <c r="S271" i="38"/>
  <c r="R271" i="38"/>
  <c r="Q271" i="38"/>
  <c r="P271" i="38"/>
  <c r="O271" i="38"/>
  <c r="N271" i="38"/>
  <c r="M271" i="38"/>
  <c r="L271" i="38"/>
  <c r="K271" i="38"/>
  <c r="J271" i="38"/>
  <c r="I271" i="38"/>
  <c r="T270" i="38"/>
  <c r="S270" i="38"/>
  <c r="R270" i="38"/>
  <c r="Q270" i="38"/>
  <c r="P270" i="38"/>
  <c r="O270" i="38"/>
  <c r="N270" i="38"/>
  <c r="M270" i="38"/>
  <c r="L270" i="38"/>
  <c r="K270" i="38"/>
  <c r="J270" i="38"/>
  <c r="I270" i="38"/>
  <c r="T269" i="38"/>
  <c r="S269" i="38"/>
  <c r="R269" i="38"/>
  <c r="Q269" i="38"/>
  <c r="P269" i="38"/>
  <c r="O269" i="38"/>
  <c r="N269" i="38"/>
  <c r="M269" i="38"/>
  <c r="L269" i="38"/>
  <c r="K269" i="38"/>
  <c r="J269" i="38"/>
  <c r="I269" i="38"/>
  <c r="T268" i="38"/>
  <c r="S268" i="38"/>
  <c r="R268" i="38"/>
  <c r="Q268" i="38"/>
  <c r="P268" i="38"/>
  <c r="O268" i="38"/>
  <c r="N268" i="38"/>
  <c r="M268" i="38"/>
  <c r="L268" i="38"/>
  <c r="K268" i="38"/>
  <c r="J268" i="38"/>
  <c r="I268" i="38"/>
  <c r="T267" i="38"/>
  <c r="S267" i="38"/>
  <c r="R267" i="38"/>
  <c r="Q267" i="38"/>
  <c r="P267" i="38"/>
  <c r="O267" i="38"/>
  <c r="N267" i="38"/>
  <c r="M267" i="38"/>
  <c r="L267" i="38"/>
  <c r="K267" i="38"/>
  <c r="J267" i="38"/>
  <c r="I267" i="38"/>
  <c r="T266" i="38"/>
  <c r="S266" i="38"/>
  <c r="R266" i="38"/>
  <c r="Q266" i="38"/>
  <c r="P266" i="38"/>
  <c r="O266" i="38"/>
  <c r="N266" i="38"/>
  <c r="M266" i="38"/>
  <c r="L266" i="38"/>
  <c r="K266" i="38"/>
  <c r="J266" i="38"/>
  <c r="I266" i="38"/>
  <c r="T265" i="38"/>
  <c r="S265" i="38"/>
  <c r="R265" i="38"/>
  <c r="Q265" i="38"/>
  <c r="P265" i="38"/>
  <c r="O265" i="38"/>
  <c r="N265" i="38"/>
  <c r="M265" i="38"/>
  <c r="L265" i="38"/>
  <c r="K265" i="38"/>
  <c r="J265" i="38"/>
  <c r="I265" i="38"/>
  <c r="T264" i="38"/>
  <c r="S264" i="38"/>
  <c r="R264" i="38"/>
  <c r="Q264" i="38"/>
  <c r="P264" i="38"/>
  <c r="O264" i="38"/>
  <c r="N264" i="38"/>
  <c r="M264" i="38"/>
  <c r="L264" i="38"/>
  <c r="K264" i="38"/>
  <c r="J264" i="38"/>
  <c r="I264" i="38"/>
  <c r="T263" i="38"/>
  <c r="S263" i="38"/>
  <c r="R263" i="38"/>
  <c r="Q263" i="38"/>
  <c r="P263" i="38"/>
  <c r="O263" i="38"/>
  <c r="N263" i="38"/>
  <c r="M263" i="38"/>
  <c r="L263" i="38"/>
  <c r="K263" i="38"/>
  <c r="J263" i="38"/>
  <c r="I263" i="38"/>
  <c r="T262" i="38"/>
  <c r="S262" i="38"/>
  <c r="R262" i="38"/>
  <c r="Q262" i="38"/>
  <c r="P262" i="38"/>
  <c r="O262" i="38"/>
  <c r="N262" i="38"/>
  <c r="M262" i="38"/>
  <c r="L262" i="38"/>
  <c r="K262" i="38"/>
  <c r="J262" i="38"/>
  <c r="I262" i="38"/>
  <c r="T261" i="38"/>
  <c r="S261" i="38"/>
  <c r="R261" i="38"/>
  <c r="Q261" i="38"/>
  <c r="P261" i="38"/>
  <c r="O261" i="38"/>
  <c r="N261" i="38"/>
  <c r="M261" i="38"/>
  <c r="L261" i="38"/>
  <c r="K261" i="38"/>
  <c r="J261" i="38"/>
  <c r="I261" i="38"/>
  <c r="T260" i="38"/>
  <c r="S260" i="38"/>
  <c r="R260" i="38"/>
  <c r="Q260" i="38"/>
  <c r="P260" i="38"/>
  <c r="O260" i="38"/>
  <c r="N260" i="38"/>
  <c r="M260" i="38"/>
  <c r="L260" i="38"/>
  <c r="K260" i="38"/>
  <c r="J260" i="38"/>
  <c r="I260" i="38"/>
  <c r="T259" i="38"/>
  <c r="S259" i="38"/>
  <c r="R259" i="38"/>
  <c r="Q259" i="38"/>
  <c r="P259" i="38"/>
  <c r="O259" i="38"/>
  <c r="N259" i="38"/>
  <c r="M259" i="38"/>
  <c r="L259" i="38"/>
  <c r="K259" i="38"/>
  <c r="J259" i="38"/>
  <c r="I259" i="38"/>
  <c r="T258" i="38"/>
  <c r="S258" i="38"/>
  <c r="R258" i="38"/>
  <c r="Q258" i="38"/>
  <c r="P258" i="38"/>
  <c r="O258" i="38"/>
  <c r="N258" i="38"/>
  <c r="M258" i="38"/>
  <c r="L258" i="38"/>
  <c r="K258" i="38"/>
  <c r="J258" i="38"/>
  <c r="I258" i="38"/>
  <c r="T257" i="38"/>
  <c r="S257" i="38"/>
  <c r="R257" i="38"/>
  <c r="Q257" i="38"/>
  <c r="P257" i="38"/>
  <c r="O257" i="38"/>
  <c r="N257" i="38"/>
  <c r="M257" i="38"/>
  <c r="L257" i="38"/>
  <c r="K257" i="38"/>
  <c r="J257" i="38"/>
  <c r="I257" i="38"/>
  <c r="T256" i="38"/>
  <c r="S256" i="38"/>
  <c r="R256" i="38"/>
  <c r="Q256" i="38"/>
  <c r="P256" i="38"/>
  <c r="O256" i="38"/>
  <c r="N256" i="38"/>
  <c r="M256" i="38"/>
  <c r="L256" i="38"/>
  <c r="K256" i="38"/>
  <c r="J256" i="38"/>
  <c r="I256" i="38"/>
  <c r="T255" i="38"/>
  <c r="S255" i="38"/>
  <c r="R255" i="38"/>
  <c r="Q255" i="38"/>
  <c r="P255" i="38"/>
  <c r="O255" i="38"/>
  <c r="N255" i="38"/>
  <c r="M255" i="38"/>
  <c r="L255" i="38"/>
  <c r="K255" i="38"/>
  <c r="J255" i="38"/>
  <c r="I255" i="38"/>
  <c r="T254" i="38"/>
  <c r="S254" i="38"/>
  <c r="R254" i="38"/>
  <c r="Q254" i="38"/>
  <c r="P254" i="38"/>
  <c r="O254" i="38"/>
  <c r="N254" i="38"/>
  <c r="M254" i="38"/>
  <c r="L254" i="38"/>
  <c r="K254" i="38"/>
  <c r="J254" i="38"/>
  <c r="I254" i="38"/>
  <c r="T253" i="38"/>
  <c r="S253" i="38"/>
  <c r="R253" i="38"/>
  <c r="Q253" i="38"/>
  <c r="P253" i="38"/>
  <c r="O253" i="38"/>
  <c r="N253" i="38"/>
  <c r="M253" i="38"/>
  <c r="L253" i="38"/>
  <c r="K253" i="38"/>
  <c r="J253" i="38"/>
  <c r="I253" i="38"/>
  <c r="T252" i="38"/>
  <c r="S252" i="38"/>
  <c r="R252" i="38"/>
  <c r="Q252" i="38"/>
  <c r="P252" i="38"/>
  <c r="O252" i="38"/>
  <c r="N252" i="38"/>
  <c r="M252" i="38"/>
  <c r="L252" i="38"/>
  <c r="K252" i="38"/>
  <c r="J252" i="38"/>
  <c r="I252" i="38"/>
  <c r="T251" i="38"/>
  <c r="S251" i="38"/>
  <c r="R251" i="38"/>
  <c r="Q251" i="38"/>
  <c r="P251" i="38"/>
  <c r="O251" i="38"/>
  <c r="N251" i="38"/>
  <c r="M251" i="38"/>
  <c r="L251" i="38"/>
  <c r="K251" i="38"/>
  <c r="J251" i="38"/>
  <c r="I251" i="38"/>
  <c r="T250" i="38"/>
  <c r="S250" i="38"/>
  <c r="R250" i="38"/>
  <c r="Q250" i="38"/>
  <c r="P250" i="38"/>
  <c r="O250" i="38"/>
  <c r="N250" i="38"/>
  <c r="M250" i="38"/>
  <c r="L250" i="38"/>
  <c r="K250" i="38"/>
  <c r="J250" i="38"/>
  <c r="I250" i="38"/>
  <c r="T249" i="38"/>
  <c r="S249" i="38"/>
  <c r="R249" i="38"/>
  <c r="Q249" i="38"/>
  <c r="P249" i="38"/>
  <c r="O249" i="38"/>
  <c r="N249" i="38"/>
  <c r="M249" i="38"/>
  <c r="L249" i="38"/>
  <c r="K249" i="38"/>
  <c r="J249" i="38"/>
  <c r="I249" i="38"/>
  <c r="T248" i="38"/>
  <c r="S248" i="38"/>
  <c r="R248" i="38"/>
  <c r="Q248" i="38"/>
  <c r="P248" i="38"/>
  <c r="O248" i="38"/>
  <c r="N248" i="38"/>
  <c r="M248" i="38"/>
  <c r="L248" i="38"/>
  <c r="K248" i="38"/>
  <c r="J248" i="38"/>
  <c r="I248" i="38"/>
  <c r="T247" i="38"/>
  <c r="S247" i="38"/>
  <c r="R247" i="38"/>
  <c r="Q247" i="38"/>
  <c r="P247" i="38"/>
  <c r="O247" i="38"/>
  <c r="N247" i="38"/>
  <c r="M247" i="38"/>
  <c r="L247" i="38"/>
  <c r="K247" i="38"/>
  <c r="J247" i="38"/>
  <c r="I247" i="38"/>
  <c r="T246" i="38"/>
  <c r="S246" i="38"/>
  <c r="R246" i="38"/>
  <c r="Q246" i="38"/>
  <c r="P246" i="38"/>
  <c r="O246" i="38"/>
  <c r="N246" i="38"/>
  <c r="M246" i="38"/>
  <c r="L246" i="38"/>
  <c r="K246" i="38"/>
  <c r="J246" i="38"/>
  <c r="I246" i="38"/>
  <c r="T245" i="38"/>
  <c r="S245" i="38"/>
  <c r="R245" i="38"/>
  <c r="Q245" i="38"/>
  <c r="P245" i="38"/>
  <c r="O245" i="38"/>
  <c r="N245" i="38"/>
  <c r="M245" i="38"/>
  <c r="L245" i="38"/>
  <c r="K245" i="38"/>
  <c r="J245" i="38"/>
  <c r="I245" i="38"/>
  <c r="T244" i="38"/>
  <c r="S244" i="38"/>
  <c r="R244" i="38"/>
  <c r="Q244" i="38"/>
  <c r="P244" i="38"/>
  <c r="O244" i="38"/>
  <c r="N244" i="38"/>
  <c r="M244" i="38"/>
  <c r="L244" i="38"/>
  <c r="K244" i="38"/>
  <c r="J244" i="38"/>
  <c r="I244" i="38"/>
  <c r="T243" i="38"/>
  <c r="S243" i="38"/>
  <c r="R243" i="38"/>
  <c r="Q243" i="38"/>
  <c r="P243" i="38"/>
  <c r="O243" i="38"/>
  <c r="N243" i="38"/>
  <c r="M243" i="38"/>
  <c r="L243" i="38"/>
  <c r="K243" i="38"/>
  <c r="J243" i="38"/>
  <c r="I243" i="38"/>
  <c r="T242" i="38"/>
  <c r="S242" i="38"/>
  <c r="R242" i="38"/>
  <c r="Q242" i="38"/>
  <c r="P242" i="38"/>
  <c r="O242" i="38"/>
  <c r="N242" i="38"/>
  <c r="M242" i="38"/>
  <c r="L242" i="38"/>
  <c r="K242" i="38"/>
  <c r="J242" i="38"/>
  <c r="I242" i="38"/>
  <c r="T241" i="38"/>
  <c r="S241" i="38"/>
  <c r="R241" i="38"/>
  <c r="Q241" i="38"/>
  <c r="P241" i="38"/>
  <c r="O241" i="38"/>
  <c r="N241" i="38"/>
  <c r="M241" i="38"/>
  <c r="L241" i="38"/>
  <c r="K241" i="38"/>
  <c r="J241" i="38"/>
  <c r="I241" i="38"/>
  <c r="T240" i="38"/>
  <c r="S240" i="38"/>
  <c r="R240" i="38"/>
  <c r="Q240" i="38"/>
  <c r="P240" i="38"/>
  <c r="O240" i="38"/>
  <c r="N240" i="38"/>
  <c r="M240" i="38"/>
  <c r="L240" i="38"/>
  <c r="K240" i="38"/>
  <c r="J240" i="38"/>
  <c r="I240" i="38"/>
  <c r="T239" i="38"/>
  <c r="S239" i="38"/>
  <c r="R239" i="38"/>
  <c r="Q239" i="38"/>
  <c r="P239" i="38"/>
  <c r="O239" i="38"/>
  <c r="N239" i="38"/>
  <c r="M239" i="38"/>
  <c r="L239" i="38"/>
  <c r="K239" i="38"/>
  <c r="J239" i="38"/>
  <c r="I239" i="38"/>
  <c r="T238" i="38"/>
  <c r="S238" i="38"/>
  <c r="R238" i="38"/>
  <c r="Q238" i="38"/>
  <c r="P238" i="38"/>
  <c r="O238" i="38"/>
  <c r="N238" i="38"/>
  <c r="M238" i="38"/>
  <c r="L238" i="38"/>
  <c r="K238" i="38"/>
  <c r="J238" i="38"/>
  <c r="I238" i="38"/>
  <c r="T237" i="38"/>
  <c r="S237" i="38"/>
  <c r="R237" i="38"/>
  <c r="Q237" i="38"/>
  <c r="P237" i="38"/>
  <c r="O237" i="38"/>
  <c r="N237" i="38"/>
  <c r="M237" i="38"/>
  <c r="L237" i="38"/>
  <c r="K237" i="38"/>
  <c r="J237" i="38"/>
  <c r="I237" i="38"/>
  <c r="T236" i="38"/>
  <c r="S236" i="38"/>
  <c r="R236" i="38"/>
  <c r="Q236" i="38"/>
  <c r="P236" i="38"/>
  <c r="O236" i="38"/>
  <c r="N236" i="38"/>
  <c r="M236" i="38"/>
  <c r="L236" i="38"/>
  <c r="K236" i="38"/>
  <c r="J236" i="38"/>
  <c r="I236" i="38"/>
  <c r="T235" i="38"/>
  <c r="S235" i="38"/>
  <c r="R235" i="38"/>
  <c r="Q235" i="38"/>
  <c r="P235" i="38"/>
  <c r="O235" i="38"/>
  <c r="N235" i="38"/>
  <c r="M235" i="38"/>
  <c r="L235" i="38"/>
  <c r="K235" i="38"/>
  <c r="J235" i="38"/>
  <c r="I235" i="38"/>
  <c r="T234" i="38"/>
  <c r="S234" i="38"/>
  <c r="R234" i="38"/>
  <c r="Q234" i="38"/>
  <c r="P234" i="38"/>
  <c r="O234" i="38"/>
  <c r="N234" i="38"/>
  <c r="M234" i="38"/>
  <c r="L234" i="38"/>
  <c r="K234" i="38"/>
  <c r="J234" i="38"/>
  <c r="I234" i="38"/>
  <c r="T233" i="38"/>
  <c r="S233" i="38"/>
  <c r="R233" i="38"/>
  <c r="Q233" i="38"/>
  <c r="P233" i="38"/>
  <c r="O233" i="38"/>
  <c r="N233" i="38"/>
  <c r="M233" i="38"/>
  <c r="L233" i="38"/>
  <c r="K233" i="38"/>
  <c r="J233" i="38"/>
  <c r="I233" i="38"/>
  <c r="T232" i="38"/>
  <c r="S232" i="38"/>
  <c r="R232" i="38"/>
  <c r="Q232" i="38"/>
  <c r="P232" i="38"/>
  <c r="O232" i="38"/>
  <c r="N232" i="38"/>
  <c r="M232" i="38"/>
  <c r="L232" i="38"/>
  <c r="K232" i="38"/>
  <c r="J232" i="38"/>
  <c r="I232" i="38"/>
  <c r="T231" i="38"/>
  <c r="S231" i="38"/>
  <c r="R231" i="38"/>
  <c r="Q231" i="38"/>
  <c r="P231" i="38"/>
  <c r="O231" i="38"/>
  <c r="N231" i="38"/>
  <c r="M231" i="38"/>
  <c r="L231" i="38"/>
  <c r="K231" i="38"/>
  <c r="J231" i="38"/>
  <c r="I231" i="38"/>
  <c r="T230" i="38"/>
  <c r="S230" i="38"/>
  <c r="R230" i="38"/>
  <c r="Q230" i="38"/>
  <c r="P230" i="38"/>
  <c r="O230" i="38"/>
  <c r="N230" i="38"/>
  <c r="M230" i="38"/>
  <c r="L230" i="38"/>
  <c r="K230" i="38"/>
  <c r="J230" i="38"/>
  <c r="I230" i="38"/>
  <c r="T229" i="38"/>
  <c r="S229" i="38"/>
  <c r="R229" i="38"/>
  <c r="Q229" i="38"/>
  <c r="P229" i="38"/>
  <c r="O229" i="38"/>
  <c r="N229" i="38"/>
  <c r="M229" i="38"/>
  <c r="L229" i="38"/>
  <c r="K229" i="38"/>
  <c r="J229" i="38"/>
  <c r="I229" i="38"/>
  <c r="T228" i="38"/>
  <c r="S228" i="38"/>
  <c r="R228" i="38"/>
  <c r="Q228" i="38"/>
  <c r="P228" i="38"/>
  <c r="O228" i="38"/>
  <c r="N228" i="38"/>
  <c r="M228" i="38"/>
  <c r="L228" i="38"/>
  <c r="K228" i="38"/>
  <c r="J228" i="38"/>
  <c r="I228" i="38"/>
  <c r="T227" i="38"/>
  <c r="S227" i="38"/>
  <c r="R227" i="38"/>
  <c r="Q227" i="38"/>
  <c r="P227" i="38"/>
  <c r="O227" i="38"/>
  <c r="N227" i="38"/>
  <c r="M227" i="38"/>
  <c r="L227" i="38"/>
  <c r="K227" i="38"/>
  <c r="J227" i="38"/>
  <c r="I227" i="38"/>
  <c r="D52" i="38"/>
  <c r="O52" i="38" s="1"/>
  <c r="D51" i="38"/>
  <c r="S51" i="38" s="1"/>
  <c r="D50" i="38"/>
  <c r="R50" i="38" s="1"/>
  <c r="C32" i="38"/>
  <c r="S52" i="38"/>
  <c r="R52" i="38"/>
  <c r="Q52" i="38"/>
  <c r="P52" i="38"/>
  <c r="K52" i="38"/>
  <c r="J52" i="38"/>
  <c r="I52" i="38"/>
  <c r="T51" i="38"/>
  <c r="O51" i="38"/>
  <c r="N51" i="38"/>
  <c r="M51" i="38"/>
  <c r="L51" i="38"/>
  <c r="Q50" i="38"/>
  <c r="P50" i="38"/>
  <c r="O50" i="38"/>
  <c r="I50" i="38"/>
  <c r="H52" i="38"/>
  <c r="H51" i="38"/>
  <c r="T434" i="38"/>
  <c r="T376" i="38"/>
  <c r="J32" i="54" l="1"/>
  <c r="E32" i="54"/>
  <c r="O34" i="54"/>
  <c r="L32" i="54"/>
  <c r="F32" i="54"/>
  <c r="C32" i="54"/>
  <c r="K32" i="54"/>
  <c r="D32" i="54"/>
  <c r="G32" i="54"/>
  <c r="H32" i="54"/>
  <c r="I32" i="54"/>
  <c r="L50" i="38"/>
  <c r="I51" i="38"/>
  <c r="Q51" i="38"/>
  <c r="M52" i="38"/>
  <c r="T50" i="38"/>
  <c r="J50" i="38"/>
  <c r="K50" i="38"/>
  <c r="S50" i="38"/>
  <c r="P51" i="38"/>
  <c r="L52" i="38"/>
  <c r="T52" i="38"/>
  <c r="M50" i="38"/>
  <c r="J51" i="38"/>
  <c r="R51" i="38"/>
  <c r="N52" i="38"/>
  <c r="H50" i="38"/>
  <c r="N50" i="38"/>
  <c r="K51" i="38"/>
  <c r="N34" i="54" l="1"/>
  <c r="H34" i="54"/>
  <c r="L34" i="54"/>
  <c r="I34" i="54"/>
  <c r="G34" i="54"/>
  <c r="F34" i="54"/>
  <c r="J34" i="54"/>
  <c r="K34" i="54"/>
  <c r="E34" i="54"/>
  <c r="T262" i="76"/>
  <c r="T126" i="76" s="1"/>
  <c r="S262" i="76"/>
  <c r="S126" i="76" s="1"/>
  <c r="R262" i="76"/>
  <c r="R126" i="76" s="1"/>
  <c r="Q262" i="76"/>
  <c r="Q126" i="76" s="1"/>
  <c r="P262" i="76"/>
  <c r="P126" i="76" s="1"/>
  <c r="O262" i="76"/>
  <c r="O126" i="76" s="1"/>
  <c r="N262" i="76"/>
  <c r="N126" i="76" s="1"/>
  <c r="M262" i="76"/>
  <c r="M126" i="76" s="1"/>
  <c r="L262" i="76"/>
  <c r="L126" i="76" s="1"/>
  <c r="K262" i="76"/>
  <c r="K126" i="76" s="1"/>
  <c r="J262" i="76"/>
  <c r="J126" i="76" s="1"/>
  <c r="I262" i="76"/>
  <c r="I126" i="76" s="1"/>
  <c r="T261" i="76"/>
  <c r="T125" i="76" s="1"/>
  <c r="S261" i="76"/>
  <c r="S125" i="76" s="1"/>
  <c r="R261" i="76"/>
  <c r="R125" i="76" s="1"/>
  <c r="Q261" i="76"/>
  <c r="Q125" i="76" s="1"/>
  <c r="P261" i="76"/>
  <c r="P125" i="76" s="1"/>
  <c r="O261" i="76"/>
  <c r="O125" i="76" s="1"/>
  <c r="N261" i="76"/>
  <c r="N125" i="76" s="1"/>
  <c r="M261" i="76"/>
  <c r="M125" i="76" s="1"/>
  <c r="L261" i="76"/>
  <c r="L125" i="76" s="1"/>
  <c r="K261" i="76"/>
  <c r="K125" i="76" s="1"/>
  <c r="J261" i="76"/>
  <c r="J125" i="76" s="1"/>
  <c r="I261" i="76"/>
  <c r="I125" i="76" s="1"/>
  <c r="H262" i="76"/>
  <c r="H126" i="76" s="1"/>
  <c r="H261" i="76"/>
  <c r="H125" i="76" s="1"/>
  <c r="H271" i="76"/>
  <c r="I271" i="76"/>
  <c r="J271" i="76"/>
  <c r="K271" i="76"/>
  <c r="L271" i="76"/>
  <c r="M271" i="76"/>
  <c r="N271" i="76"/>
  <c r="O271" i="76"/>
  <c r="P271" i="76"/>
  <c r="Q271" i="76"/>
  <c r="R271" i="76"/>
  <c r="S271" i="76"/>
  <c r="T271" i="76"/>
  <c r="H272" i="76"/>
  <c r="I272" i="76"/>
  <c r="J272" i="76"/>
  <c r="K272" i="76"/>
  <c r="L272" i="76"/>
  <c r="M272" i="76"/>
  <c r="N272" i="76"/>
  <c r="O272" i="76"/>
  <c r="P272" i="76"/>
  <c r="Q272" i="76"/>
  <c r="R272" i="76"/>
  <c r="S272" i="76"/>
  <c r="T272" i="76"/>
  <c r="H273" i="76"/>
  <c r="I273" i="76"/>
  <c r="J273" i="76"/>
  <c r="K273" i="76"/>
  <c r="L273" i="76"/>
  <c r="M273" i="76"/>
  <c r="N273" i="76"/>
  <c r="O273" i="76"/>
  <c r="P273" i="76"/>
  <c r="Q273" i="76"/>
  <c r="R273" i="76"/>
  <c r="S273" i="76"/>
  <c r="T273" i="76"/>
  <c r="H274" i="76"/>
  <c r="I274" i="76"/>
  <c r="J274" i="76"/>
  <c r="K274" i="76"/>
  <c r="L274" i="76"/>
  <c r="M274" i="76"/>
  <c r="N274" i="76"/>
  <c r="O274" i="76"/>
  <c r="P274" i="76"/>
  <c r="Q274" i="76"/>
  <c r="R274" i="76"/>
  <c r="S274" i="76"/>
  <c r="T274" i="76"/>
  <c r="T259" i="21"/>
  <c r="T123" i="21" s="1"/>
  <c r="S259" i="21"/>
  <c r="S123" i="21" s="1"/>
  <c r="R259" i="21"/>
  <c r="R123" i="21" s="1"/>
  <c r="Q259" i="21"/>
  <c r="Q123" i="21" s="1"/>
  <c r="P259" i="21"/>
  <c r="P123" i="21" s="1"/>
  <c r="O259" i="21"/>
  <c r="O123" i="21" s="1"/>
  <c r="N259" i="21"/>
  <c r="N123" i="21" s="1"/>
  <c r="M259" i="21"/>
  <c r="M123" i="21" s="1"/>
  <c r="L259" i="21"/>
  <c r="L123" i="21" s="1"/>
  <c r="K259" i="21"/>
  <c r="K123" i="21" s="1"/>
  <c r="J259" i="21"/>
  <c r="J123" i="21" s="1"/>
  <c r="I259" i="21"/>
  <c r="I123" i="21" s="1"/>
  <c r="T258" i="21"/>
  <c r="T122" i="21" s="1"/>
  <c r="S258" i="21"/>
  <c r="S122" i="21" s="1"/>
  <c r="R258" i="21"/>
  <c r="R122" i="21" s="1"/>
  <c r="Q258" i="21"/>
  <c r="Q122" i="21" s="1"/>
  <c r="P258" i="21"/>
  <c r="P122" i="21" s="1"/>
  <c r="O258" i="21"/>
  <c r="O122" i="21" s="1"/>
  <c r="N258" i="21"/>
  <c r="N122" i="21" s="1"/>
  <c r="M258" i="21"/>
  <c r="M122" i="21" s="1"/>
  <c r="L258" i="21"/>
  <c r="L122" i="21" s="1"/>
  <c r="K258" i="21"/>
  <c r="K122" i="21" s="1"/>
  <c r="J258" i="21"/>
  <c r="J122" i="21" s="1"/>
  <c r="I258" i="21"/>
  <c r="I122" i="21" s="1"/>
  <c r="H259" i="21"/>
  <c r="H123" i="21" s="1"/>
  <c r="H258" i="21"/>
  <c r="H122" i="21" s="1"/>
  <c r="T391" i="21"/>
  <c r="T390" i="21" s="1"/>
  <c r="S391" i="21"/>
  <c r="S390" i="21" s="1"/>
  <c r="R391" i="21"/>
  <c r="R390" i="21" s="1"/>
  <c r="Q391" i="21"/>
  <c r="Q390" i="21" s="1"/>
  <c r="P391" i="21"/>
  <c r="O391" i="21"/>
  <c r="O390" i="21" s="1"/>
  <c r="N391" i="21"/>
  <c r="N390" i="21" s="1"/>
  <c r="M391" i="21"/>
  <c r="M390" i="21" s="1"/>
  <c r="L391" i="21"/>
  <c r="L390" i="21" s="1"/>
  <c r="K391" i="21"/>
  <c r="K390" i="21" s="1"/>
  <c r="J391" i="21"/>
  <c r="J390" i="21" s="1"/>
  <c r="I391" i="21"/>
  <c r="I390" i="21" s="1"/>
  <c r="P390" i="21"/>
  <c r="T233" i="75"/>
  <c r="T260" i="76" s="1"/>
  <c r="T124" i="76" s="1"/>
  <c r="S233" i="75"/>
  <c r="S257" i="21" s="1"/>
  <c r="S121" i="21" s="1"/>
  <c r="R233" i="75"/>
  <c r="R260" i="76" s="1"/>
  <c r="R124" i="76" s="1"/>
  <c r="Q233" i="75"/>
  <c r="Q260" i="76" s="1"/>
  <c r="P233" i="75"/>
  <c r="O233" i="75"/>
  <c r="N233" i="75"/>
  <c r="N260" i="76" s="1"/>
  <c r="N124" i="76" s="1"/>
  <c r="M233" i="75"/>
  <c r="M260" i="76" s="1"/>
  <c r="M124" i="76" s="1"/>
  <c r="L233" i="75"/>
  <c r="L260" i="76" s="1"/>
  <c r="L124" i="76" s="1"/>
  <c r="K233" i="75"/>
  <c r="K257" i="21" s="1"/>
  <c r="J233" i="75"/>
  <c r="J260" i="76" s="1"/>
  <c r="J124" i="76" s="1"/>
  <c r="I233" i="75"/>
  <c r="I260" i="76" s="1"/>
  <c r="T227" i="75"/>
  <c r="T259" i="76" s="1"/>
  <c r="S227" i="75"/>
  <c r="S259" i="76" s="1"/>
  <c r="S123" i="76" s="1"/>
  <c r="R227" i="75"/>
  <c r="R259" i="76" s="1"/>
  <c r="Q227" i="75"/>
  <c r="P227" i="75"/>
  <c r="P256" i="21" s="1"/>
  <c r="P120" i="21" s="1"/>
  <c r="O227" i="75"/>
  <c r="O256" i="21" s="1"/>
  <c r="N227" i="75"/>
  <c r="N259" i="76" s="1"/>
  <c r="N123" i="76" s="1"/>
  <c r="M227" i="75"/>
  <c r="L227" i="75"/>
  <c r="L259" i="76" s="1"/>
  <c r="K227" i="75"/>
  <c r="K259" i="76" s="1"/>
  <c r="K123" i="76" s="1"/>
  <c r="J227" i="75"/>
  <c r="J259" i="76" s="1"/>
  <c r="I227" i="75"/>
  <c r="H259" i="76"/>
  <c r="H123" i="76" l="1"/>
  <c r="R226" i="75"/>
  <c r="R225" i="75" s="1"/>
  <c r="Q226" i="75"/>
  <c r="Q225" i="75" s="1"/>
  <c r="I226" i="75"/>
  <c r="I225" i="75" s="1"/>
  <c r="L257" i="21"/>
  <c r="L121" i="21" s="1"/>
  <c r="M257" i="21"/>
  <c r="M121" i="21" s="1"/>
  <c r="T257" i="21"/>
  <c r="T121" i="21" s="1"/>
  <c r="P259" i="76"/>
  <c r="P123" i="76" s="1"/>
  <c r="K260" i="76"/>
  <c r="K124" i="76" s="1"/>
  <c r="O226" i="75"/>
  <c r="O225" i="75" s="1"/>
  <c r="I256" i="21"/>
  <c r="I120" i="21" s="1"/>
  <c r="S260" i="76"/>
  <c r="S124" i="76" s="1"/>
  <c r="O259" i="76"/>
  <c r="O123" i="76" s="1"/>
  <c r="J226" i="75"/>
  <c r="J225" i="75" s="1"/>
  <c r="M226" i="75"/>
  <c r="M225" i="75" s="1"/>
  <c r="K226" i="75"/>
  <c r="K225" i="75" s="1"/>
  <c r="Q256" i="21"/>
  <c r="Q120" i="21" s="1"/>
  <c r="L258" i="76"/>
  <c r="L123" i="76"/>
  <c r="I124" i="76"/>
  <c r="Q124" i="76"/>
  <c r="T258" i="76"/>
  <c r="T123" i="76"/>
  <c r="J258" i="76"/>
  <c r="J123" i="76"/>
  <c r="R123" i="76"/>
  <c r="R258" i="76"/>
  <c r="P226" i="75"/>
  <c r="P225" i="75" s="1"/>
  <c r="J256" i="21"/>
  <c r="J120" i="21" s="1"/>
  <c r="R256" i="21"/>
  <c r="R120" i="21" s="1"/>
  <c r="N257" i="21"/>
  <c r="N121" i="21" s="1"/>
  <c r="I259" i="76"/>
  <c r="I123" i="76" s="1"/>
  <c r="Q259" i="76"/>
  <c r="Q123" i="76" s="1"/>
  <c r="N226" i="75"/>
  <c r="N225" i="75" s="1"/>
  <c r="K256" i="21"/>
  <c r="K120" i="21" s="1"/>
  <c r="S256" i="21"/>
  <c r="S120" i="21" s="1"/>
  <c r="S119" i="21" s="1"/>
  <c r="S118" i="21" s="1"/>
  <c r="O257" i="21"/>
  <c r="O121" i="21" s="1"/>
  <c r="S226" i="75"/>
  <c r="S225" i="75" s="1"/>
  <c r="H256" i="21"/>
  <c r="L256" i="21"/>
  <c r="L255" i="21" s="1"/>
  <c r="L254" i="21" s="1"/>
  <c r="T256" i="21"/>
  <c r="T120" i="21" s="1"/>
  <c r="T119" i="21" s="1"/>
  <c r="T118" i="21" s="1"/>
  <c r="P257" i="21"/>
  <c r="O260" i="76"/>
  <c r="O124" i="76" s="1"/>
  <c r="H257" i="21"/>
  <c r="H121" i="21" s="1"/>
  <c r="H119" i="21" s="1"/>
  <c r="H118" i="21" s="1"/>
  <c r="M256" i="21"/>
  <c r="I257" i="21"/>
  <c r="I121" i="21" s="1"/>
  <c r="Q257" i="21"/>
  <c r="Q121" i="21" s="1"/>
  <c r="P260" i="76"/>
  <c r="P124" i="76" s="1"/>
  <c r="L226" i="75"/>
  <c r="L225" i="75" s="1"/>
  <c r="T226" i="75"/>
  <c r="T225" i="75" s="1"/>
  <c r="N256" i="21"/>
  <c r="N120" i="21" s="1"/>
  <c r="J257" i="21"/>
  <c r="J121" i="21" s="1"/>
  <c r="R257" i="21"/>
  <c r="R121" i="21" s="1"/>
  <c r="H260" i="76"/>
  <c r="H124" i="76" s="1"/>
  <c r="M259" i="76"/>
  <c r="N258" i="76"/>
  <c r="O120" i="21"/>
  <c r="K121" i="21"/>
  <c r="S258" i="76" l="1"/>
  <c r="S257" i="76" s="1"/>
  <c r="S121" i="76" s="1"/>
  <c r="H258" i="76"/>
  <c r="H257" i="76" s="1"/>
  <c r="M255" i="21"/>
  <c r="M254" i="21" s="1"/>
  <c r="O119" i="21"/>
  <c r="O118" i="21" s="1"/>
  <c r="S255" i="21"/>
  <c r="S254" i="21" s="1"/>
  <c r="I119" i="21"/>
  <c r="I118" i="21" s="1"/>
  <c r="R119" i="21"/>
  <c r="R118" i="21" s="1"/>
  <c r="L120" i="21"/>
  <c r="L119" i="21" s="1"/>
  <c r="L118" i="21" s="1"/>
  <c r="J119" i="21"/>
  <c r="J118" i="21" s="1"/>
  <c r="Q255" i="21"/>
  <c r="Q254" i="21" s="1"/>
  <c r="P258" i="76"/>
  <c r="P257" i="76" s="1"/>
  <c r="P121" i="76" s="1"/>
  <c r="M120" i="21"/>
  <c r="M119" i="21" s="1"/>
  <c r="M118" i="21" s="1"/>
  <c r="J255" i="21"/>
  <c r="J254" i="21" s="1"/>
  <c r="O255" i="21"/>
  <c r="O254" i="21" s="1"/>
  <c r="K258" i="76"/>
  <c r="K257" i="76" s="1"/>
  <c r="K121" i="76" s="1"/>
  <c r="T255" i="21"/>
  <c r="T254" i="21" s="1"/>
  <c r="R255" i="21"/>
  <c r="R254" i="21" s="1"/>
  <c r="Q119" i="21"/>
  <c r="Q118" i="21" s="1"/>
  <c r="I255" i="21"/>
  <c r="I254" i="21" s="1"/>
  <c r="N119" i="21"/>
  <c r="N118" i="21" s="1"/>
  <c r="N255" i="21"/>
  <c r="N254" i="21" s="1"/>
  <c r="K255" i="21"/>
  <c r="K254" i="21" s="1"/>
  <c r="K119" i="21"/>
  <c r="K118" i="21" s="1"/>
  <c r="R257" i="76"/>
  <c r="R121" i="76" s="1"/>
  <c r="R122" i="76"/>
  <c r="N257" i="76"/>
  <c r="N121" i="76" s="1"/>
  <c r="N122" i="76"/>
  <c r="M258" i="76"/>
  <c r="M123" i="76"/>
  <c r="Q258" i="76"/>
  <c r="J257" i="76"/>
  <c r="J121" i="76" s="1"/>
  <c r="J122" i="76"/>
  <c r="I258" i="76"/>
  <c r="P121" i="21"/>
  <c r="P119" i="21" s="1"/>
  <c r="P118" i="21" s="1"/>
  <c r="P255" i="21"/>
  <c r="P254" i="21" s="1"/>
  <c r="O258" i="76"/>
  <c r="T257" i="76"/>
  <c r="T121" i="76" s="1"/>
  <c r="T122" i="76"/>
  <c r="L257" i="76"/>
  <c r="L121" i="76" s="1"/>
  <c r="L122" i="76"/>
  <c r="H47" i="23"/>
  <c r="S122" i="76" l="1"/>
  <c r="H122" i="76"/>
  <c r="H121" i="76"/>
  <c r="P122" i="76"/>
  <c r="K122" i="76"/>
  <c r="O257" i="76"/>
  <c r="O121" i="76" s="1"/>
  <c r="O122" i="76"/>
  <c r="M257" i="76"/>
  <c r="M121" i="76" s="1"/>
  <c r="M122" i="76"/>
  <c r="I257" i="76"/>
  <c r="I121" i="76" s="1"/>
  <c r="I122" i="76"/>
  <c r="Q257" i="76"/>
  <c r="Q121" i="76" s="1"/>
  <c r="Q122" i="76"/>
  <c r="H28" i="23"/>
  <c r="I280" i="21" l="1"/>
  <c r="J280" i="21"/>
  <c r="K280" i="21"/>
  <c r="L280" i="21"/>
  <c r="M280" i="21"/>
  <c r="N280" i="21"/>
  <c r="O280" i="21"/>
  <c r="P280" i="21"/>
  <c r="Q280" i="21"/>
  <c r="R280" i="21"/>
  <c r="S280" i="21"/>
  <c r="T280" i="21"/>
  <c r="H280" i="21"/>
  <c r="I283" i="76"/>
  <c r="J283" i="76"/>
  <c r="K283" i="76"/>
  <c r="L283" i="76"/>
  <c r="M283" i="76"/>
  <c r="N283" i="76"/>
  <c r="O283" i="76"/>
  <c r="P283" i="76"/>
  <c r="Q283" i="76"/>
  <c r="R283" i="76"/>
  <c r="S283" i="76"/>
  <c r="T283" i="76"/>
  <c r="T147" i="76" l="1"/>
  <c r="S147" i="76"/>
  <c r="R147" i="76"/>
  <c r="Q147" i="76"/>
  <c r="P147" i="76"/>
  <c r="O147" i="76"/>
  <c r="N147" i="76"/>
  <c r="M147" i="76"/>
  <c r="L147" i="76"/>
  <c r="K147" i="76"/>
  <c r="J147" i="76"/>
  <c r="I147" i="76"/>
  <c r="H147" i="76"/>
  <c r="Q144" i="21"/>
  <c r="M144" i="21"/>
  <c r="I144" i="21"/>
  <c r="T144" i="21"/>
  <c r="S144" i="21"/>
  <c r="R144" i="21"/>
  <c r="P144" i="21"/>
  <c r="O144" i="21"/>
  <c r="N144" i="21"/>
  <c r="L144" i="21"/>
  <c r="K144" i="21"/>
  <c r="J144" i="21"/>
  <c r="H144" i="21"/>
  <c r="H12" i="75" l="1"/>
  <c r="H10" i="75"/>
  <c r="L105" i="72" l="1"/>
  <c r="M105" i="72"/>
  <c r="N105" i="72"/>
  <c r="O105" i="72"/>
  <c r="P105" i="72"/>
  <c r="Q105" i="72"/>
  <c r="R105" i="72"/>
  <c r="S105" i="72"/>
  <c r="T105" i="72"/>
  <c r="L115" i="72"/>
  <c r="M115" i="72"/>
  <c r="N115" i="72"/>
  <c r="O115" i="72"/>
  <c r="P115" i="72"/>
  <c r="Q115" i="72"/>
  <c r="R115" i="72"/>
  <c r="S115" i="72"/>
  <c r="T115" i="72"/>
  <c r="L125" i="72"/>
  <c r="M125" i="72"/>
  <c r="N125" i="72"/>
  <c r="O125" i="72"/>
  <c r="P125" i="72"/>
  <c r="Q125" i="72"/>
  <c r="R125" i="72"/>
  <c r="S125" i="72"/>
  <c r="T125" i="72"/>
  <c r="L135" i="72"/>
  <c r="M135" i="72"/>
  <c r="N135" i="72"/>
  <c r="O135" i="72"/>
  <c r="P135" i="72"/>
  <c r="Q135" i="72"/>
  <c r="R135" i="72"/>
  <c r="S135" i="72"/>
  <c r="T135" i="72"/>
  <c r="L145" i="72"/>
  <c r="M145" i="72"/>
  <c r="N145" i="72"/>
  <c r="O145" i="72"/>
  <c r="P145" i="72"/>
  <c r="Q145" i="72"/>
  <c r="R145" i="72"/>
  <c r="S145" i="72"/>
  <c r="T145" i="72"/>
  <c r="K145" i="72"/>
  <c r="K135" i="72"/>
  <c r="K125" i="72"/>
  <c r="K115" i="72"/>
  <c r="I346" i="76" l="1"/>
  <c r="J346" i="76"/>
  <c r="K346" i="76"/>
  <c r="L346" i="76"/>
  <c r="M346" i="76"/>
  <c r="N346" i="76"/>
  <c r="O346" i="76"/>
  <c r="P346" i="76"/>
  <c r="Q346" i="76"/>
  <c r="R346" i="76"/>
  <c r="S346" i="76"/>
  <c r="T346" i="76"/>
  <c r="H346" i="76"/>
  <c r="C137" i="49"/>
  <c r="K262" i="49"/>
  <c r="K137" i="49" s="1"/>
  <c r="C262" i="49"/>
  <c r="E340" i="38"/>
  <c r="F193" i="38"/>
  <c r="F192" i="38"/>
  <c r="F191" i="38"/>
  <c r="F190" i="38"/>
  <c r="F189" i="38"/>
  <c r="T343" i="38"/>
  <c r="T192" i="38" s="1"/>
  <c r="S343" i="38"/>
  <c r="S192" i="38" s="1"/>
  <c r="R343" i="38"/>
  <c r="R192" i="38" s="1"/>
  <c r="Q343" i="38"/>
  <c r="Q192" i="38" s="1"/>
  <c r="P343" i="38"/>
  <c r="P192" i="38" s="1"/>
  <c r="O343" i="38"/>
  <c r="O192" i="38" s="1"/>
  <c r="N343" i="38"/>
  <c r="N192" i="38" s="1"/>
  <c r="M343" i="38"/>
  <c r="M192" i="38" s="1"/>
  <c r="L343" i="38"/>
  <c r="L192" i="38" s="1"/>
  <c r="K343" i="38"/>
  <c r="K192" i="38" s="1"/>
  <c r="J343" i="38"/>
  <c r="J192" i="38" s="1"/>
  <c r="I343" i="38"/>
  <c r="I192" i="38" s="1"/>
  <c r="H343" i="38"/>
  <c r="H192" i="38" s="1"/>
  <c r="T342" i="38"/>
  <c r="T191" i="38" s="1"/>
  <c r="S342" i="38"/>
  <c r="S191" i="38" s="1"/>
  <c r="R342" i="38"/>
  <c r="R191" i="38" s="1"/>
  <c r="Q342" i="38"/>
  <c r="Q191" i="38" s="1"/>
  <c r="P342" i="38"/>
  <c r="P191" i="38" s="1"/>
  <c r="O342" i="38"/>
  <c r="O191" i="38" s="1"/>
  <c r="N342" i="38"/>
  <c r="N191" i="38" s="1"/>
  <c r="M342" i="38"/>
  <c r="M191" i="38" s="1"/>
  <c r="L342" i="38"/>
  <c r="L191" i="38" s="1"/>
  <c r="K342" i="38"/>
  <c r="K191" i="38" s="1"/>
  <c r="J342" i="38"/>
  <c r="J191" i="38" s="1"/>
  <c r="I342" i="38"/>
  <c r="I191" i="38" s="1"/>
  <c r="H342" i="38"/>
  <c r="H191" i="38" s="1"/>
  <c r="T341" i="38"/>
  <c r="T190" i="38" s="1"/>
  <c r="S341" i="38"/>
  <c r="S190" i="38" s="1"/>
  <c r="R341" i="38"/>
  <c r="R190" i="38" s="1"/>
  <c r="Q341" i="38"/>
  <c r="Q190" i="38" s="1"/>
  <c r="P341" i="38"/>
  <c r="P190" i="38" s="1"/>
  <c r="O341" i="38"/>
  <c r="O190" i="38" s="1"/>
  <c r="N341" i="38"/>
  <c r="N190" i="38" s="1"/>
  <c r="M341" i="38"/>
  <c r="M190" i="38" s="1"/>
  <c r="L341" i="38"/>
  <c r="L190" i="38" s="1"/>
  <c r="K341" i="38"/>
  <c r="K190" i="38" s="1"/>
  <c r="J341" i="38"/>
  <c r="J190" i="38" s="1"/>
  <c r="I341" i="38"/>
  <c r="I190" i="38" s="1"/>
  <c r="H341" i="38"/>
  <c r="H190" i="38" s="1"/>
  <c r="S340" i="38"/>
  <c r="S189" i="38" s="1"/>
  <c r="R340" i="38"/>
  <c r="R189" i="38" s="1"/>
  <c r="K340" i="38"/>
  <c r="K189" i="38" s="1"/>
  <c r="J340" i="38"/>
  <c r="J189" i="38" s="1"/>
  <c r="E343" i="38"/>
  <c r="E342" i="38"/>
  <c r="E341" i="38"/>
  <c r="C491" i="38"/>
  <c r="C340" i="38" s="1"/>
  <c r="C189" i="38" s="1"/>
  <c r="I491" i="38"/>
  <c r="J491" i="38"/>
  <c r="K491" i="38"/>
  <c r="L491" i="38"/>
  <c r="M491" i="38"/>
  <c r="N491" i="38"/>
  <c r="O491" i="38"/>
  <c r="P491" i="38"/>
  <c r="Q491" i="38"/>
  <c r="R491" i="38"/>
  <c r="S491" i="38"/>
  <c r="T491" i="38"/>
  <c r="D494" i="38"/>
  <c r="D343" i="38" s="1"/>
  <c r="D192" i="38" s="1"/>
  <c r="D493" i="38"/>
  <c r="D342" i="38" s="1"/>
  <c r="D191" i="38" s="1"/>
  <c r="D492" i="38"/>
  <c r="D341" i="38" s="1"/>
  <c r="D190" i="38" s="1"/>
  <c r="C493" i="38"/>
  <c r="C342" i="38" s="1"/>
  <c r="C191" i="38" s="1"/>
  <c r="C494" i="38"/>
  <c r="C343" i="38" s="1"/>
  <c r="C192" i="38" s="1"/>
  <c r="C492" i="38"/>
  <c r="C341" i="38" s="1"/>
  <c r="C190" i="38" s="1"/>
  <c r="H276" i="21"/>
  <c r="R63" i="34"/>
  <c r="P63" i="34"/>
  <c r="N63" i="34"/>
  <c r="L63" i="34"/>
  <c r="J63" i="34"/>
  <c r="H63" i="34"/>
  <c r="I141" i="56"/>
  <c r="J141" i="56"/>
  <c r="K141" i="56"/>
  <c r="L141" i="56"/>
  <c r="L340" i="38" s="1"/>
  <c r="L189" i="38" s="1"/>
  <c r="M141" i="56"/>
  <c r="N141" i="56"/>
  <c r="N340" i="38" s="1"/>
  <c r="N189" i="38" s="1"/>
  <c r="O141" i="56"/>
  <c r="O340" i="38" s="1"/>
  <c r="O189" i="38" s="1"/>
  <c r="P141" i="56"/>
  <c r="P340" i="38" s="1"/>
  <c r="P189" i="38" s="1"/>
  <c r="Q141" i="56"/>
  <c r="R141" i="56"/>
  <c r="R276" i="21" s="1"/>
  <c r="S141" i="56"/>
  <c r="T141" i="56"/>
  <c r="T340" i="38" s="1"/>
  <c r="T189" i="38" s="1"/>
  <c r="H43" i="8" l="1"/>
  <c r="H262" i="49"/>
  <c r="H279" i="76"/>
  <c r="M43" i="8"/>
  <c r="M262" i="49"/>
  <c r="M137" i="49" s="1"/>
  <c r="M276" i="21"/>
  <c r="M340" i="38"/>
  <c r="M189" i="38" s="1"/>
  <c r="M279" i="76"/>
  <c r="T43" i="8"/>
  <c r="T262" i="49"/>
  <c r="T137" i="49" s="1"/>
  <c r="T279" i="76"/>
  <c r="T276" i="21"/>
  <c r="L43" i="8"/>
  <c r="L262" i="49"/>
  <c r="L137" i="49" s="1"/>
  <c r="L279" i="76"/>
  <c r="L276" i="21"/>
  <c r="R43" i="8"/>
  <c r="R279" i="76"/>
  <c r="R262" i="49"/>
  <c r="R137" i="49" s="1"/>
  <c r="J43" i="8"/>
  <c r="J279" i="76"/>
  <c r="J262" i="49"/>
  <c r="J137" i="49" s="1"/>
  <c r="J276" i="21"/>
  <c r="N43" i="8"/>
  <c r="N262" i="49"/>
  <c r="N137" i="49" s="1"/>
  <c r="N276" i="21"/>
  <c r="N279" i="76"/>
  <c r="K43" i="8"/>
  <c r="K276" i="21"/>
  <c r="K279" i="76"/>
  <c r="Q43" i="8"/>
  <c r="Q279" i="76"/>
  <c r="Q262" i="49"/>
  <c r="Q137" i="49" s="1"/>
  <c r="Q276" i="21"/>
  <c r="I43" i="8"/>
  <c r="I279" i="76"/>
  <c r="I262" i="49"/>
  <c r="I137" i="49" s="1"/>
  <c r="I276" i="21"/>
  <c r="H340" i="38"/>
  <c r="S43" i="8"/>
  <c r="S276" i="21"/>
  <c r="S279" i="76"/>
  <c r="P43" i="8"/>
  <c r="P262" i="49"/>
  <c r="P137" i="49" s="1"/>
  <c r="P279" i="76"/>
  <c r="P276" i="21"/>
  <c r="I340" i="38"/>
  <c r="I189" i="38" s="1"/>
  <c r="Q340" i="38"/>
  <c r="Q189" i="38" s="1"/>
  <c r="O43" i="8"/>
  <c r="O262" i="49"/>
  <c r="O137" i="49" s="1"/>
  <c r="O276" i="21"/>
  <c r="O279" i="76"/>
  <c r="S262" i="49"/>
  <c r="S137" i="49" s="1"/>
  <c r="C75" i="71"/>
  <c r="C68" i="71"/>
  <c r="C61" i="71"/>
  <c r="C54" i="71"/>
  <c r="C47" i="71"/>
  <c r="H189" i="38" l="1"/>
  <c r="H225" i="38"/>
  <c r="H137" i="49"/>
  <c r="H147" i="49"/>
  <c r="H330" i="76"/>
  <c r="I330" i="76"/>
  <c r="J330" i="76"/>
  <c r="K330" i="76"/>
  <c r="L330" i="76"/>
  <c r="M330" i="76"/>
  <c r="N330" i="76"/>
  <c r="O330" i="76"/>
  <c r="P330" i="76"/>
  <c r="Q330" i="76"/>
  <c r="R330" i="76"/>
  <c r="S330" i="76"/>
  <c r="T330" i="76"/>
  <c r="T324" i="76"/>
  <c r="T323" i="76" s="1"/>
  <c r="S324" i="76"/>
  <c r="S323" i="76" s="1"/>
  <c r="R324" i="76"/>
  <c r="R323" i="76" s="1"/>
  <c r="Q324" i="76"/>
  <c r="Q323" i="76" s="1"/>
  <c r="P324" i="76"/>
  <c r="P323" i="76" s="1"/>
  <c r="O324" i="76"/>
  <c r="O323" i="76" s="1"/>
  <c r="N324" i="76"/>
  <c r="N323" i="76" s="1"/>
  <c r="M324" i="76"/>
  <c r="M323" i="76" s="1"/>
  <c r="L324" i="76"/>
  <c r="L323" i="76" s="1"/>
  <c r="K324" i="76"/>
  <c r="K323" i="76" s="1"/>
  <c r="J324" i="76"/>
  <c r="J323" i="76" s="1"/>
  <c r="I324" i="76"/>
  <c r="I323" i="76" s="1"/>
  <c r="H324" i="76"/>
  <c r="H323" i="76" s="1"/>
  <c r="T317" i="76"/>
  <c r="T316" i="76" s="1"/>
  <c r="S317" i="76"/>
  <c r="S316" i="76" s="1"/>
  <c r="R317" i="76"/>
  <c r="R316" i="76" s="1"/>
  <c r="Q317" i="76"/>
  <c r="Q316" i="76" s="1"/>
  <c r="P317" i="76"/>
  <c r="P316" i="76" s="1"/>
  <c r="O317" i="76"/>
  <c r="O316" i="76" s="1"/>
  <c r="N317" i="76"/>
  <c r="N316" i="76" s="1"/>
  <c r="M317" i="76"/>
  <c r="M316" i="76" s="1"/>
  <c r="L317" i="76"/>
  <c r="L316" i="76" s="1"/>
  <c r="K317" i="76"/>
  <c r="K316" i="76" s="1"/>
  <c r="J317" i="76"/>
  <c r="J316" i="76" s="1"/>
  <c r="I317" i="76"/>
  <c r="I316" i="76" s="1"/>
  <c r="H317" i="76"/>
  <c r="H316" i="76" s="1"/>
  <c r="T310" i="76"/>
  <c r="T309" i="76" s="1"/>
  <c r="S310" i="76"/>
  <c r="S309" i="76" s="1"/>
  <c r="R310" i="76"/>
  <c r="R309" i="76" s="1"/>
  <c r="Q310" i="76"/>
  <c r="Q309" i="76" s="1"/>
  <c r="P310" i="76"/>
  <c r="P309" i="76" s="1"/>
  <c r="O310" i="76"/>
  <c r="O309" i="76" s="1"/>
  <c r="N310" i="76"/>
  <c r="N309" i="76" s="1"/>
  <c r="M310" i="76"/>
  <c r="M309" i="76" s="1"/>
  <c r="L310" i="76"/>
  <c r="L309" i="76" s="1"/>
  <c r="K310" i="76"/>
  <c r="K309" i="76" s="1"/>
  <c r="J310" i="76"/>
  <c r="J309" i="76" s="1"/>
  <c r="I310" i="76"/>
  <c r="I309" i="76" s="1"/>
  <c r="H310" i="76"/>
  <c r="H309" i="76" s="1"/>
  <c r="T303" i="76"/>
  <c r="T302" i="76" s="1"/>
  <c r="S303" i="76"/>
  <c r="S302" i="76" s="1"/>
  <c r="R303" i="76"/>
  <c r="R302" i="76" s="1"/>
  <c r="Q303" i="76"/>
  <c r="Q302" i="76" s="1"/>
  <c r="P303" i="76"/>
  <c r="P302" i="76" s="1"/>
  <c r="O303" i="76"/>
  <c r="O302" i="76" s="1"/>
  <c r="N303" i="76"/>
  <c r="N302" i="76" s="1"/>
  <c r="M303" i="76"/>
  <c r="M302" i="76" s="1"/>
  <c r="L303" i="76"/>
  <c r="L302" i="76" s="1"/>
  <c r="K303" i="76"/>
  <c r="K302" i="76" s="1"/>
  <c r="J303" i="76"/>
  <c r="J302" i="76" s="1"/>
  <c r="I303" i="76"/>
  <c r="I302" i="76" s="1"/>
  <c r="H303" i="76"/>
  <c r="H302" i="76" s="1"/>
  <c r="T282" i="76"/>
  <c r="T146" i="76" s="1"/>
  <c r="S282" i="76"/>
  <c r="S146" i="76" s="1"/>
  <c r="R282" i="76"/>
  <c r="R146" i="76" s="1"/>
  <c r="Q282" i="76"/>
  <c r="Q146" i="76" s="1"/>
  <c r="P282" i="76"/>
  <c r="P146" i="76" s="1"/>
  <c r="O282" i="76"/>
  <c r="O146" i="76" s="1"/>
  <c r="N282" i="76"/>
  <c r="N146" i="76" s="1"/>
  <c r="M282" i="76"/>
  <c r="M146" i="76" s="1"/>
  <c r="L282" i="76"/>
  <c r="L146" i="76" s="1"/>
  <c r="K282" i="76"/>
  <c r="K146" i="76" s="1"/>
  <c r="J282" i="76"/>
  <c r="J146" i="76" s="1"/>
  <c r="I282" i="76"/>
  <c r="I146" i="76" s="1"/>
  <c r="H146" i="76"/>
  <c r="T266" i="76"/>
  <c r="T130" i="76" s="1"/>
  <c r="S266" i="76"/>
  <c r="S130" i="76" s="1"/>
  <c r="R266" i="76"/>
  <c r="R130" i="76" s="1"/>
  <c r="Q266" i="76"/>
  <c r="Q130" i="76" s="1"/>
  <c r="P266" i="76"/>
  <c r="P130" i="76" s="1"/>
  <c r="O266" i="76"/>
  <c r="O130" i="76" s="1"/>
  <c r="N266" i="76"/>
  <c r="M266" i="76"/>
  <c r="M130" i="76" s="1"/>
  <c r="L266" i="76"/>
  <c r="L130" i="76" s="1"/>
  <c r="K266" i="76"/>
  <c r="K130" i="76" s="1"/>
  <c r="J266" i="76"/>
  <c r="J130" i="76" s="1"/>
  <c r="I266" i="76"/>
  <c r="I130" i="76" s="1"/>
  <c r="H266" i="76"/>
  <c r="H130" i="76" s="1"/>
  <c r="T265" i="76"/>
  <c r="S265" i="76"/>
  <c r="S129" i="76" s="1"/>
  <c r="R265" i="76"/>
  <c r="R129" i="76" s="1"/>
  <c r="Q265" i="76"/>
  <c r="P265" i="76"/>
  <c r="O265" i="76"/>
  <c r="O129" i="76" s="1"/>
  <c r="N265" i="76"/>
  <c r="N129" i="76" s="1"/>
  <c r="M265" i="76"/>
  <c r="M129" i="76" s="1"/>
  <c r="L265" i="76"/>
  <c r="L129" i="76" s="1"/>
  <c r="K265" i="76"/>
  <c r="K129" i="76" s="1"/>
  <c r="J265" i="76"/>
  <c r="J129" i="76" s="1"/>
  <c r="I265" i="76"/>
  <c r="H265" i="76"/>
  <c r="T248" i="76"/>
  <c r="T112" i="76" s="1"/>
  <c r="S248" i="76"/>
  <c r="S112" i="76" s="1"/>
  <c r="R248" i="76"/>
  <c r="R112" i="76" s="1"/>
  <c r="Q248" i="76"/>
  <c r="Q112" i="76" s="1"/>
  <c r="P248" i="76"/>
  <c r="P112" i="76" s="1"/>
  <c r="O248" i="76"/>
  <c r="O112" i="76" s="1"/>
  <c r="N248" i="76"/>
  <c r="N112" i="76" s="1"/>
  <c r="M248" i="76"/>
  <c r="M112" i="76" s="1"/>
  <c r="L248" i="76"/>
  <c r="L112" i="76" s="1"/>
  <c r="K248" i="76"/>
  <c r="K112" i="76" s="1"/>
  <c r="J248" i="76"/>
  <c r="J112" i="76" s="1"/>
  <c r="I248" i="76"/>
  <c r="I112" i="76" s="1"/>
  <c r="H248" i="76"/>
  <c r="H112" i="76" s="1"/>
  <c r="T247" i="76"/>
  <c r="T111" i="76" s="1"/>
  <c r="S247" i="76"/>
  <c r="S111" i="76" s="1"/>
  <c r="R247" i="76"/>
  <c r="R111" i="76" s="1"/>
  <c r="Q247" i="76"/>
  <c r="Q111" i="76" s="1"/>
  <c r="P247" i="76"/>
  <c r="P111" i="76" s="1"/>
  <c r="O247" i="76"/>
  <c r="O111" i="76" s="1"/>
  <c r="N247" i="76"/>
  <c r="N111" i="76" s="1"/>
  <c r="M247" i="76"/>
  <c r="M111" i="76" s="1"/>
  <c r="L247" i="76"/>
  <c r="L111" i="76" s="1"/>
  <c r="K247" i="76"/>
  <c r="K111" i="76" s="1"/>
  <c r="J247" i="76"/>
  <c r="J111" i="76" s="1"/>
  <c r="I247" i="76"/>
  <c r="I111" i="76" s="1"/>
  <c r="H247" i="76"/>
  <c r="H111" i="76" s="1"/>
  <c r="T241" i="76"/>
  <c r="T105" i="76" s="1"/>
  <c r="S241" i="76"/>
  <c r="S105" i="76" s="1"/>
  <c r="R241" i="76"/>
  <c r="R105" i="76" s="1"/>
  <c r="Q241" i="76"/>
  <c r="Q105" i="76" s="1"/>
  <c r="P241" i="76"/>
  <c r="P105" i="76" s="1"/>
  <c r="O241" i="76"/>
  <c r="O105" i="76" s="1"/>
  <c r="N241" i="76"/>
  <c r="N105" i="76" s="1"/>
  <c r="M241" i="76"/>
  <c r="M105" i="76" s="1"/>
  <c r="L241" i="76"/>
  <c r="L105" i="76" s="1"/>
  <c r="K241" i="76"/>
  <c r="K105" i="76" s="1"/>
  <c r="J241" i="76"/>
  <c r="J105" i="76" s="1"/>
  <c r="I241" i="76"/>
  <c r="I105" i="76" s="1"/>
  <c r="H241" i="76"/>
  <c r="H105" i="76" s="1"/>
  <c r="T240" i="76"/>
  <c r="T104" i="76" s="1"/>
  <c r="S240" i="76"/>
  <c r="S104" i="76" s="1"/>
  <c r="R240" i="76"/>
  <c r="R104" i="76" s="1"/>
  <c r="Q240" i="76"/>
  <c r="Q104" i="76" s="1"/>
  <c r="P240" i="76"/>
  <c r="P104" i="76" s="1"/>
  <c r="O240" i="76"/>
  <c r="O104" i="76" s="1"/>
  <c r="N240" i="76"/>
  <c r="N104" i="76" s="1"/>
  <c r="M240" i="76"/>
  <c r="M104" i="76" s="1"/>
  <c r="L240" i="76"/>
  <c r="L104" i="76" s="1"/>
  <c r="K240" i="76"/>
  <c r="K104" i="76" s="1"/>
  <c r="J240" i="76"/>
  <c r="J104" i="76" s="1"/>
  <c r="I240" i="76"/>
  <c r="I104" i="76" s="1"/>
  <c r="H240" i="76"/>
  <c r="H104" i="76" s="1"/>
  <c r="T234" i="76"/>
  <c r="T98" i="76" s="1"/>
  <c r="S234" i="76"/>
  <c r="S98" i="76" s="1"/>
  <c r="R234" i="76"/>
  <c r="R98" i="76" s="1"/>
  <c r="Q234" i="76"/>
  <c r="Q98" i="76" s="1"/>
  <c r="P234" i="76"/>
  <c r="P98" i="76" s="1"/>
  <c r="O234" i="76"/>
  <c r="O98" i="76" s="1"/>
  <c r="N234" i="76"/>
  <c r="N98" i="76" s="1"/>
  <c r="M234" i="76"/>
  <c r="M98" i="76" s="1"/>
  <c r="L234" i="76"/>
  <c r="L98" i="76" s="1"/>
  <c r="K234" i="76"/>
  <c r="K98" i="76" s="1"/>
  <c r="J234" i="76"/>
  <c r="J98" i="76" s="1"/>
  <c r="I234" i="76"/>
  <c r="I98" i="76" s="1"/>
  <c r="H234" i="76"/>
  <c r="H98" i="76" s="1"/>
  <c r="T233" i="76"/>
  <c r="T97" i="76" s="1"/>
  <c r="S233" i="76"/>
  <c r="S97" i="76" s="1"/>
  <c r="R233" i="76"/>
  <c r="R97" i="76" s="1"/>
  <c r="Q233" i="76"/>
  <c r="Q97" i="76" s="1"/>
  <c r="P233" i="76"/>
  <c r="P97" i="76" s="1"/>
  <c r="O233" i="76"/>
  <c r="O97" i="76" s="1"/>
  <c r="N233" i="76"/>
  <c r="N97" i="76" s="1"/>
  <c r="M233" i="76"/>
  <c r="M97" i="76" s="1"/>
  <c r="L233" i="76"/>
  <c r="L97" i="76" s="1"/>
  <c r="K233" i="76"/>
  <c r="K97" i="76" s="1"/>
  <c r="J233" i="76"/>
  <c r="J97" i="76" s="1"/>
  <c r="I233" i="76"/>
  <c r="I97" i="76" s="1"/>
  <c r="H233" i="76"/>
  <c r="H97" i="76" s="1"/>
  <c r="T227" i="76"/>
  <c r="T91" i="76" s="1"/>
  <c r="S227" i="76"/>
  <c r="S91" i="76" s="1"/>
  <c r="R227" i="76"/>
  <c r="R91" i="76" s="1"/>
  <c r="Q227" i="76"/>
  <c r="Q91" i="76" s="1"/>
  <c r="P227" i="76"/>
  <c r="P91" i="76" s="1"/>
  <c r="O227" i="76"/>
  <c r="O91" i="76" s="1"/>
  <c r="N227" i="76"/>
  <c r="N91" i="76" s="1"/>
  <c r="M227" i="76"/>
  <c r="M91" i="76" s="1"/>
  <c r="L227" i="76"/>
  <c r="L91" i="76" s="1"/>
  <c r="K227" i="76"/>
  <c r="K91" i="76" s="1"/>
  <c r="J227" i="76"/>
  <c r="J91" i="76" s="1"/>
  <c r="I227" i="76"/>
  <c r="I91" i="76" s="1"/>
  <c r="H227" i="76"/>
  <c r="H91" i="76" s="1"/>
  <c r="T226" i="76"/>
  <c r="T90" i="76" s="1"/>
  <c r="S226" i="76"/>
  <c r="S90" i="76" s="1"/>
  <c r="R226" i="76"/>
  <c r="R90" i="76" s="1"/>
  <c r="Q226" i="76"/>
  <c r="Q90" i="76" s="1"/>
  <c r="P226" i="76"/>
  <c r="P90" i="76" s="1"/>
  <c r="O226" i="76"/>
  <c r="O90" i="76" s="1"/>
  <c r="N226" i="76"/>
  <c r="N90" i="76" s="1"/>
  <c r="M226" i="76"/>
  <c r="M90" i="76" s="1"/>
  <c r="L226" i="76"/>
  <c r="L90" i="76" s="1"/>
  <c r="K226" i="76"/>
  <c r="K90" i="76" s="1"/>
  <c r="J226" i="76"/>
  <c r="J90" i="76" s="1"/>
  <c r="I226" i="76"/>
  <c r="I90" i="76" s="1"/>
  <c r="H226" i="76"/>
  <c r="H90" i="76" s="1"/>
  <c r="T220" i="76"/>
  <c r="T84" i="76" s="1"/>
  <c r="S220" i="76"/>
  <c r="S84" i="76" s="1"/>
  <c r="R220" i="76"/>
  <c r="R84" i="76" s="1"/>
  <c r="Q220" i="76"/>
  <c r="Q84" i="76" s="1"/>
  <c r="P220" i="76"/>
  <c r="P84" i="76" s="1"/>
  <c r="O220" i="76"/>
  <c r="O84" i="76" s="1"/>
  <c r="N220" i="76"/>
  <c r="N84" i="76" s="1"/>
  <c r="M220" i="76"/>
  <c r="M84" i="76" s="1"/>
  <c r="L220" i="76"/>
  <c r="L84" i="76" s="1"/>
  <c r="K220" i="76"/>
  <c r="K84" i="76" s="1"/>
  <c r="J220" i="76"/>
  <c r="J84" i="76" s="1"/>
  <c r="I220" i="76"/>
  <c r="I84" i="76" s="1"/>
  <c r="H220" i="76"/>
  <c r="H84" i="76" s="1"/>
  <c r="T219" i="76"/>
  <c r="T83" i="76" s="1"/>
  <c r="S219" i="76"/>
  <c r="S83" i="76" s="1"/>
  <c r="R219" i="76"/>
  <c r="R83" i="76" s="1"/>
  <c r="Q219" i="76"/>
  <c r="Q83" i="76" s="1"/>
  <c r="P219" i="76"/>
  <c r="P83" i="76" s="1"/>
  <c r="O219" i="76"/>
  <c r="O83" i="76" s="1"/>
  <c r="N219" i="76"/>
  <c r="N83" i="76" s="1"/>
  <c r="M219" i="76"/>
  <c r="M83" i="76" s="1"/>
  <c r="L219" i="76"/>
  <c r="L83" i="76" s="1"/>
  <c r="K219" i="76"/>
  <c r="K83" i="76" s="1"/>
  <c r="J219" i="76"/>
  <c r="J83" i="76" s="1"/>
  <c r="I219" i="76"/>
  <c r="I83" i="76" s="1"/>
  <c r="H219" i="76"/>
  <c r="H83" i="76" s="1"/>
  <c r="T213" i="76"/>
  <c r="T77" i="76" s="1"/>
  <c r="S213" i="76"/>
  <c r="S77" i="76" s="1"/>
  <c r="R213" i="76"/>
  <c r="R77" i="76" s="1"/>
  <c r="Q213" i="76"/>
  <c r="Q77" i="76" s="1"/>
  <c r="P213" i="76"/>
  <c r="P77" i="76" s="1"/>
  <c r="O213" i="76"/>
  <c r="O77" i="76" s="1"/>
  <c r="N213" i="76"/>
  <c r="N77" i="76" s="1"/>
  <c r="M213" i="76"/>
  <c r="M77" i="76" s="1"/>
  <c r="L213" i="76"/>
  <c r="L77" i="76" s="1"/>
  <c r="K213" i="76"/>
  <c r="K77" i="76" s="1"/>
  <c r="J213" i="76"/>
  <c r="J77" i="76" s="1"/>
  <c r="I213" i="76"/>
  <c r="I77" i="76" s="1"/>
  <c r="H213" i="76"/>
  <c r="H77" i="76" s="1"/>
  <c r="T212" i="76"/>
  <c r="T76" i="76" s="1"/>
  <c r="S212" i="76"/>
  <c r="S76" i="76" s="1"/>
  <c r="R212" i="76"/>
  <c r="R76" i="76" s="1"/>
  <c r="Q212" i="76"/>
  <c r="Q76" i="76" s="1"/>
  <c r="P212" i="76"/>
  <c r="P76" i="76" s="1"/>
  <c r="O212" i="76"/>
  <c r="O76" i="76" s="1"/>
  <c r="N212" i="76"/>
  <c r="N76" i="76" s="1"/>
  <c r="M212" i="76"/>
  <c r="M76" i="76" s="1"/>
  <c r="L212" i="76"/>
  <c r="L76" i="76" s="1"/>
  <c r="K212" i="76"/>
  <c r="K76" i="76" s="1"/>
  <c r="J212" i="76"/>
  <c r="J76" i="76" s="1"/>
  <c r="I212" i="76"/>
  <c r="I76" i="76" s="1"/>
  <c r="H212" i="76"/>
  <c r="H76" i="76" s="1"/>
  <c r="T206" i="76"/>
  <c r="T70" i="76" s="1"/>
  <c r="S206" i="76"/>
  <c r="S70" i="76" s="1"/>
  <c r="R206" i="76"/>
  <c r="R70" i="76" s="1"/>
  <c r="Q206" i="76"/>
  <c r="Q70" i="76" s="1"/>
  <c r="P206" i="76"/>
  <c r="P70" i="76" s="1"/>
  <c r="O206" i="76"/>
  <c r="O70" i="76" s="1"/>
  <c r="N206" i="76"/>
  <c r="N70" i="76" s="1"/>
  <c r="M206" i="76"/>
  <c r="M70" i="76" s="1"/>
  <c r="L206" i="76"/>
  <c r="L70" i="76" s="1"/>
  <c r="K206" i="76"/>
  <c r="K70" i="76" s="1"/>
  <c r="J206" i="76"/>
  <c r="J70" i="76" s="1"/>
  <c r="I206" i="76"/>
  <c r="I70" i="76" s="1"/>
  <c r="H206" i="76"/>
  <c r="H70" i="76" s="1"/>
  <c r="T205" i="76"/>
  <c r="T69" i="76" s="1"/>
  <c r="S205" i="76"/>
  <c r="S69" i="76" s="1"/>
  <c r="R205" i="76"/>
  <c r="R69" i="76" s="1"/>
  <c r="Q205" i="76"/>
  <c r="Q69" i="76" s="1"/>
  <c r="P205" i="76"/>
  <c r="P69" i="76" s="1"/>
  <c r="O205" i="76"/>
  <c r="O69" i="76" s="1"/>
  <c r="N205" i="76"/>
  <c r="N69" i="76" s="1"/>
  <c r="M205" i="76"/>
  <c r="M69" i="76" s="1"/>
  <c r="L205" i="76"/>
  <c r="L69" i="76" s="1"/>
  <c r="K205" i="76"/>
  <c r="K69" i="76" s="1"/>
  <c r="J205" i="76"/>
  <c r="J69" i="76" s="1"/>
  <c r="I205" i="76"/>
  <c r="I69" i="76" s="1"/>
  <c r="H205" i="76"/>
  <c r="H69" i="76" s="1"/>
  <c r="T199" i="76"/>
  <c r="T63" i="76" s="1"/>
  <c r="S199" i="76"/>
  <c r="S63" i="76" s="1"/>
  <c r="R199" i="76"/>
  <c r="R63" i="76" s="1"/>
  <c r="Q199" i="76"/>
  <c r="Q63" i="76" s="1"/>
  <c r="P199" i="76"/>
  <c r="P63" i="76" s="1"/>
  <c r="O199" i="76"/>
  <c r="O63" i="76" s="1"/>
  <c r="N199" i="76"/>
  <c r="N63" i="76" s="1"/>
  <c r="M199" i="76"/>
  <c r="M63" i="76" s="1"/>
  <c r="L199" i="76"/>
  <c r="L63" i="76" s="1"/>
  <c r="K199" i="76"/>
  <c r="K63" i="76" s="1"/>
  <c r="J199" i="76"/>
  <c r="J63" i="76" s="1"/>
  <c r="I199" i="76"/>
  <c r="I63" i="76" s="1"/>
  <c r="H199" i="76"/>
  <c r="H63" i="76" s="1"/>
  <c r="T198" i="76"/>
  <c r="T62" i="76" s="1"/>
  <c r="S198" i="76"/>
  <c r="S62" i="76" s="1"/>
  <c r="R198" i="76"/>
  <c r="R62" i="76" s="1"/>
  <c r="Q198" i="76"/>
  <c r="Q62" i="76" s="1"/>
  <c r="P198" i="76"/>
  <c r="P62" i="76" s="1"/>
  <c r="O198" i="76"/>
  <c r="O62" i="76" s="1"/>
  <c r="N198" i="76"/>
  <c r="N62" i="76" s="1"/>
  <c r="M198" i="76"/>
  <c r="M62" i="76" s="1"/>
  <c r="L198" i="76"/>
  <c r="L62" i="76" s="1"/>
  <c r="K198" i="76"/>
  <c r="K62" i="76" s="1"/>
  <c r="J198" i="76"/>
  <c r="J62" i="76" s="1"/>
  <c r="I198" i="76"/>
  <c r="I62" i="76" s="1"/>
  <c r="H198" i="76"/>
  <c r="H62" i="76" s="1"/>
  <c r="T192" i="76"/>
  <c r="T56" i="76" s="1"/>
  <c r="S192" i="76"/>
  <c r="S56" i="76" s="1"/>
  <c r="R192" i="76"/>
  <c r="R56" i="76" s="1"/>
  <c r="Q192" i="76"/>
  <c r="Q56" i="76" s="1"/>
  <c r="P192" i="76"/>
  <c r="P56" i="76" s="1"/>
  <c r="O192" i="76"/>
  <c r="O56" i="76" s="1"/>
  <c r="N192" i="76"/>
  <c r="N56" i="76" s="1"/>
  <c r="M192" i="76"/>
  <c r="M56" i="76" s="1"/>
  <c r="L192" i="76"/>
  <c r="L56" i="76" s="1"/>
  <c r="K192" i="76"/>
  <c r="K56" i="76" s="1"/>
  <c r="J192" i="76"/>
  <c r="J56" i="76" s="1"/>
  <c r="I192" i="76"/>
  <c r="I56" i="76" s="1"/>
  <c r="H192" i="76"/>
  <c r="H56" i="76" s="1"/>
  <c r="T191" i="76"/>
  <c r="T55" i="76" s="1"/>
  <c r="S191" i="76"/>
  <c r="R191" i="76"/>
  <c r="R55" i="76" s="1"/>
  <c r="Q191" i="76"/>
  <c r="Q55" i="76" s="1"/>
  <c r="P191" i="76"/>
  <c r="P55" i="76" s="1"/>
  <c r="O191" i="76"/>
  <c r="O55" i="76" s="1"/>
  <c r="N191" i="76"/>
  <c r="N55" i="76" s="1"/>
  <c r="M191" i="76"/>
  <c r="M55" i="76" s="1"/>
  <c r="L191" i="76"/>
  <c r="L55" i="76" s="1"/>
  <c r="K191" i="76"/>
  <c r="K55" i="76" s="1"/>
  <c r="J191" i="76"/>
  <c r="J55" i="76" s="1"/>
  <c r="I191" i="76"/>
  <c r="I55" i="76" s="1"/>
  <c r="H191" i="76"/>
  <c r="H55" i="76" s="1"/>
  <c r="T185" i="76"/>
  <c r="T49" i="76" s="1"/>
  <c r="S185" i="76"/>
  <c r="R185" i="76"/>
  <c r="R49" i="76" s="1"/>
  <c r="Q185" i="76"/>
  <c r="Q49" i="76" s="1"/>
  <c r="P185" i="76"/>
  <c r="P49" i="76" s="1"/>
  <c r="O185" i="76"/>
  <c r="N185" i="76"/>
  <c r="N49" i="76" s="1"/>
  <c r="M185" i="76"/>
  <c r="M49" i="76" s="1"/>
  <c r="L185" i="76"/>
  <c r="L49" i="76" s="1"/>
  <c r="K185" i="76"/>
  <c r="K49" i="76" s="1"/>
  <c r="J185" i="76"/>
  <c r="J49" i="76" s="1"/>
  <c r="I185" i="76"/>
  <c r="I49" i="76" s="1"/>
  <c r="H185" i="76"/>
  <c r="H49" i="76" s="1"/>
  <c r="T184" i="76"/>
  <c r="T48" i="76" s="1"/>
  <c r="S184" i="76"/>
  <c r="S48" i="76" s="1"/>
  <c r="R184" i="76"/>
  <c r="R48" i="76" s="1"/>
  <c r="Q184" i="76"/>
  <c r="Q48" i="76" s="1"/>
  <c r="P184" i="76"/>
  <c r="P48" i="76" s="1"/>
  <c r="O184" i="76"/>
  <c r="O48" i="76" s="1"/>
  <c r="N184" i="76"/>
  <c r="N48" i="76" s="1"/>
  <c r="M184" i="76"/>
  <c r="M48" i="76" s="1"/>
  <c r="L184" i="76"/>
  <c r="L48" i="76" s="1"/>
  <c r="K184" i="76"/>
  <c r="K48" i="76" s="1"/>
  <c r="J184" i="76"/>
  <c r="J48" i="76" s="1"/>
  <c r="I184" i="76"/>
  <c r="I48" i="76" s="1"/>
  <c r="H184" i="76"/>
  <c r="H48" i="76" s="1"/>
  <c r="T178" i="76"/>
  <c r="T42" i="76" s="1"/>
  <c r="S178" i="76"/>
  <c r="S42" i="76" s="1"/>
  <c r="R178" i="76"/>
  <c r="R42" i="76" s="1"/>
  <c r="Q178" i="76"/>
  <c r="Q42" i="76" s="1"/>
  <c r="P178" i="76"/>
  <c r="P42" i="76" s="1"/>
  <c r="O178" i="76"/>
  <c r="O42" i="76" s="1"/>
  <c r="N178" i="76"/>
  <c r="N42" i="76" s="1"/>
  <c r="M178" i="76"/>
  <c r="M42" i="76" s="1"/>
  <c r="L178" i="76"/>
  <c r="L42" i="76" s="1"/>
  <c r="K178" i="76"/>
  <c r="K42" i="76" s="1"/>
  <c r="J178" i="76"/>
  <c r="J42" i="76" s="1"/>
  <c r="I178" i="76"/>
  <c r="I42" i="76" s="1"/>
  <c r="H178" i="76"/>
  <c r="H42" i="76" s="1"/>
  <c r="T177" i="76"/>
  <c r="T41" i="76" s="1"/>
  <c r="S177" i="76"/>
  <c r="S41" i="76" s="1"/>
  <c r="R177" i="76"/>
  <c r="R41" i="76" s="1"/>
  <c r="Q177" i="76"/>
  <c r="Q41" i="76" s="1"/>
  <c r="P177" i="76"/>
  <c r="P41" i="76" s="1"/>
  <c r="O177" i="76"/>
  <c r="O41" i="76" s="1"/>
  <c r="N177" i="76"/>
  <c r="N41" i="76" s="1"/>
  <c r="M177" i="76"/>
  <c r="M41" i="76" s="1"/>
  <c r="L177" i="76"/>
  <c r="K177" i="76"/>
  <c r="K41" i="76" s="1"/>
  <c r="J177" i="76"/>
  <c r="J41" i="76" s="1"/>
  <c r="I177" i="76"/>
  <c r="I41" i="76" s="1"/>
  <c r="H177" i="76"/>
  <c r="H41" i="76" s="1"/>
  <c r="T171" i="76"/>
  <c r="T35" i="76" s="1"/>
  <c r="S171" i="76"/>
  <c r="S35" i="76" s="1"/>
  <c r="R171" i="76"/>
  <c r="R35" i="76" s="1"/>
  <c r="Q171" i="76"/>
  <c r="Q35" i="76" s="1"/>
  <c r="P171" i="76"/>
  <c r="P35" i="76" s="1"/>
  <c r="O171" i="76"/>
  <c r="O35" i="76" s="1"/>
  <c r="N171" i="76"/>
  <c r="N35" i="76" s="1"/>
  <c r="M171" i="76"/>
  <c r="M35" i="76" s="1"/>
  <c r="L171" i="76"/>
  <c r="L35" i="76" s="1"/>
  <c r="K171" i="76"/>
  <c r="K35" i="76" s="1"/>
  <c r="J171" i="76"/>
  <c r="J35" i="76" s="1"/>
  <c r="I171" i="76"/>
  <c r="I35" i="76" s="1"/>
  <c r="H171" i="76"/>
  <c r="H35" i="76" s="1"/>
  <c r="T170" i="76"/>
  <c r="T34" i="76" s="1"/>
  <c r="S170" i="76"/>
  <c r="S34" i="76" s="1"/>
  <c r="R170" i="76"/>
  <c r="R34" i="76" s="1"/>
  <c r="Q170" i="76"/>
  <c r="Q34" i="76" s="1"/>
  <c r="P170" i="76"/>
  <c r="P34" i="76" s="1"/>
  <c r="O170" i="76"/>
  <c r="O34" i="76" s="1"/>
  <c r="N170" i="76"/>
  <c r="N34" i="76" s="1"/>
  <c r="M170" i="76"/>
  <c r="M34" i="76" s="1"/>
  <c r="L170" i="76"/>
  <c r="L34" i="76" s="1"/>
  <c r="K170" i="76"/>
  <c r="K34" i="76" s="1"/>
  <c r="J170" i="76"/>
  <c r="J34" i="76" s="1"/>
  <c r="I170" i="76"/>
  <c r="I34" i="76" s="1"/>
  <c r="H170" i="76"/>
  <c r="H34" i="76" s="1"/>
  <c r="T157" i="76"/>
  <c r="T21" i="76" s="1"/>
  <c r="S157" i="76"/>
  <c r="S21" i="76" s="1"/>
  <c r="R157" i="76"/>
  <c r="R21" i="76" s="1"/>
  <c r="Q157" i="76"/>
  <c r="Q21" i="76" s="1"/>
  <c r="P157" i="76"/>
  <c r="P21" i="76" s="1"/>
  <c r="O157" i="76"/>
  <c r="O21" i="76" s="1"/>
  <c r="N157" i="76"/>
  <c r="N21" i="76" s="1"/>
  <c r="M157" i="76"/>
  <c r="M21" i="76" s="1"/>
  <c r="L157" i="76"/>
  <c r="L21" i="76" s="1"/>
  <c r="K157" i="76"/>
  <c r="K21" i="76" s="1"/>
  <c r="J157" i="76"/>
  <c r="J21" i="76" s="1"/>
  <c r="I157" i="76"/>
  <c r="I21" i="76" s="1"/>
  <c r="H157" i="76"/>
  <c r="H21" i="76" s="1"/>
  <c r="H12" i="76"/>
  <c r="H10" i="76"/>
  <c r="J297" i="76" l="1"/>
  <c r="K297" i="76"/>
  <c r="S297" i="76"/>
  <c r="M297" i="76"/>
  <c r="O297" i="76"/>
  <c r="H297" i="76"/>
  <c r="P297" i="76"/>
  <c r="N297" i="76"/>
  <c r="I297" i="76"/>
  <c r="Q297" i="76"/>
  <c r="L297" i="76"/>
  <c r="R297" i="76"/>
  <c r="T297" i="76"/>
  <c r="R264" i="76"/>
  <c r="L128" i="76"/>
  <c r="K128" i="76"/>
  <c r="S128" i="76"/>
  <c r="N264" i="76"/>
  <c r="N130" i="76"/>
  <c r="N128" i="76" s="1"/>
  <c r="M264" i="76"/>
  <c r="L264" i="76"/>
  <c r="T264" i="76"/>
  <c r="H264" i="76"/>
  <c r="H129" i="76"/>
  <c r="H128" i="76" s="1"/>
  <c r="P264" i="76"/>
  <c r="P129" i="76"/>
  <c r="P128" i="76" s="1"/>
  <c r="J264" i="76"/>
  <c r="O128" i="76"/>
  <c r="S55" i="76"/>
  <c r="R128" i="76"/>
  <c r="K264" i="76"/>
  <c r="O264" i="76"/>
  <c r="S264" i="76"/>
  <c r="J128" i="76"/>
  <c r="T129" i="76"/>
  <c r="T128" i="76" s="1"/>
  <c r="I264" i="76"/>
  <c r="I129" i="76"/>
  <c r="I128" i="76" s="1"/>
  <c r="Q264" i="76"/>
  <c r="Q129" i="76"/>
  <c r="Q128" i="76" s="1"/>
  <c r="O49" i="76"/>
  <c r="S49" i="76"/>
  <c r="L41" i="76"/>
  <c r="M128" i="76"/>
  <c r="I279" i="21" l="1"/>
  <c r="J279" i="21"/>
  <c r="K279" i="21"/>
  <c r="L279" i="21"/>
  <c r="M279" i="21"/>
  <c r="N279" i="21"/>
  <c r="O279" i="21"/>
  <c r="P279" i="21"/>
  <c r="Q279" i="21"/>
  <c r="R279" i="21"/>
  <c r="S279" i="21"/>
  <c r="T279" i="21"/>
  <c r="H279" i="21"/>
  <c r="I202" i="21"/>
  <c r="I66" i="21" s="1"/>
  <c r="J202" i="21"/>
  <c r="J66" i="21" s="1"/>
  <c r="K202" i="21"/>
  <c r="K66" i="21" s="1"/>
  <c r="L202" i="21"/>
  <c r="M202" i="21"/>
  <c r="M66" i="21" s="1"/>
  <c r="N202" i="21"/>
  <c r="N66" i="21" s="1"/>
  <c r="O202" i="21"/>
  <c r="O66" i="21" s="1"/>
  <c r="P202" i="21"/>
  <c r="P66" i="21" s="1"/>
  <c r="Q202" i="21"/>
  <c r="Q66" i="21" s="1"/>
  <c r="R202" i="21"/>
  <c r="R66" i="21" s="1"/>
  <c r="S202" i="21"/>
  <c r="S66" i="21" s="1"/>
  <c r="T202" i="21"/>
  <c r="I203" i="21"/>
  <c r="I67" i="21" s="1"/>
  <c r="J203" i="21"/>
  <c r="J67" i="21" s="1"/>
  <c r="K203" i="21"/>
  <c r="K67" i="21" s="1"/>
  <c r="L203" i="21"/>
  <c r="L67" i="21" s="1"/>
  <c r="M203" i="21"/>
  <c r="M67" i="21" s="1"/>
  <c r="N203" i="21"/>
  <c r="N67" i="21" s="1"/>
  <c r="O203" i="21"/>
  <c r="O67" i="21" s="1"/>
  <c r="P203" i="21"/>
  <c r="Q203" i="21"/>
  <c r="Q67" i="21" s="1"/>
  <c r="R203" i="21"/>
  <c r="R67" i="21" s="1"/>
  <c r="S203" i="21"/>
  <c r="S67" i="21" s="1"/>
  <c r="T203" i="21"/>
  <c r="T67" i="21" s="1"/>
  <c r="I209" i="21"/>
  <c r="I73" i="21" s="1"/>
  <c r="J209" i="21"/>
  <c r="J73" i="21" s="1"/>
  <c r="K209" i="21"/>
  <c r="K73" i="21" s="1"/>
  <c r="L209" i="21"/>
  <c r="L73" i="21" s="1"/>
  <c r="M209" i="21"/>
  <c r="M73" i="21" s="1"/>
  <c r="N209" i="21"/>
  <c r="N73" i="21" s="1"/>
  <c r="O209" i="21"/>
  <c r="O73" i="21" s="1"/>
  <c r="P209" i="21"/>
  <c r="P73" i="21" s="1"/>
  <c r="Q209" i="21"/>
  <c r="Q73" i="21" s="1"/>
  <c r="R209" i="21"/>
  <c r="R73" i="21" s="1"/>
  <c r="S209" i="21"/>
  <c r="S73" i="21" s="1"/>
  <c r="T209" i="21"/>
  <c r="T73" i="21" s="1"/>
  <c r="I210" i="21"/>
  <c r="I74" i="21" s="1"/>
  <c r="J210" i="21"/>
  <c r="J74" i="21" s="1"/>
  <c r="K210" i="21"/>
  <c r="K74" i="21" s="1"/>
  <c r="L210" i="21"/>
  <c r="L74" i="21" s="1"/>
  <c r="M210" i="21"/>
  <c r="M74" i="21" s="1"/>
  <c r="N210" i="21"/>
  <c r="N74" i="21" s="1"/>
  <c r="O210" i="21"/>
  <c r="O74" i="21" s="1"/>
  <c r="P210" i="21"/>
  <c r="P74" i="21" s="1"/>
  <c r="Q210" i="21"/>
  <c r="Q74" i="21" s="1"/>
  <c r="R210" i="21"/>
  <c r="R74" i="21" s="1"/>
  <c r="S210" i="21"/>
  <c r="S74" i="21" s="1"/>
  <c r="T210" i="21"/>
  <c r="T74" i="21" s="1"/>
  <c r="I216" i="21"/>
  <c r="I80" i="21" s="1"/>
  <c r="J216" i="21"/>
  <c r="J80" i="21" s="1"/>
  <c r="K216" i="21"/>
  <c r="K80" i="21" s="1"/>
  <c r="L216" i="21"/>
  <c r="L80" i="21" s="1"/>
  <c r="M216" i="21"/>
  <c r="M80" i="21" s="1"/>
  <c r="N216" i="21"/>
  <c r="N80" i="21" s="1"/>
  <c r="O216" i="21"/>
  <c r="O80" i="21" s="1"/>
  <c r="P216" i="21"/>
  <c r="P80" i="21" s="1"/>
  <c r="Q216" i="21"/>
  <c r="Q80" i="21" s="1"/>
  <c r="R216" i="21"/>
  <c r="R80" i="21" s="1"/>
  <c r="S216" i="21"/>
  <c r="S80" i="21" s="1"/>
  <c r="T216" i="21"/>
  <c r="I217" i="21"/>
  <c r="I81" i="21" s="1"/>
  <c r="J217" i="21"/>
  <c r="J81" i="21" s="1"/>
  <c r="K217" i="21"/>
  <c r="K81" i="21" s="1"/>
  <c r="L217" i="21"/>
  <c r="L81" i="21" s="1"/>
  <c r="M217" i="21"/>
  <c r="M81" i="21" s="1"/>
  <c r="N217" i="21"/>
  <c r="N81" i="21" s="1"/>
  <c r="O217" i="21"/>
  <c r="O81" i="21" s="1"/>
  <c r="P217" i="21"/>
  <c r="P81" i="21" s="1"/>
  <c r="Q217" i="21"/>
  <c r="Q81" i="21" s="1"/>
  <c r="R217" i="21"/>
  <c r="R81" i="21" s="1"/>
  <c r="S217" i="21"/>
  <c r="S81" i="21" s="1"/>
  <c r="T217" i="21"/>
  <c r="T81" i="21" s="1"/>
  <c r="I223" i="21"/>
  <c r="I87" i="21" s="1"/>
  <c r="J223" i="21"/>
  <c r="J87" i="21" s="1"/>
  <c r="K223" i="21"/>
  <c r="K87" i="21" s="1"/>
  <c r="L223" i="21"/>
  <c r="L87" i="21" s="1"/>
  <c r="M223" i="21"/>
  <c r="M87" i="21" s="1"/>
  <c r="N223" i="21"/>
  <c r="N87" i="21" s="1"/>
  <c r="O223" i="21"/>
  <c r="O87" i="21" s="1"/>
  <c r="P223" i="21"/>
  <c r="P87" i="21" s="1"/>
  <c r="Q223" i="21"/>
  <c r="Q87" i="21" s="1"/>
  <c r="R223" i="21"/>
  <c r="R87" i="21" s="1"/>
  <c r="S223" i="21"/>
  <c r="S87" i="21" s="1"/>
  <c r="T223" i="21"/>
  <c r="T87" i="21" s="1"/>
  <c r="I224" i="21"/>
  <c r="I88" i="21" s="1"/>
  <c r="J224" i="21"/>
  <c r="J88" i="21" s="1"/>
  <c r="K224" i="21"/>
  <c r="K88" i="21" s="1"/>
  <c r="L224" i="21"/>
  <c r="L88" i="21" s="1"/>
  <c r="M224" i="21"/>
  <c r="M88" i="21" s="1"/>
  <c r="N224" i="21"/>
  <c r="N88" i="21" s="1"/>
  <c r="O224" i="21"/>
  <c r="O88" i="21" s="1"/>
  <c r="P224" i="21"/>
  <c r="P88" i="21" s="1"/>
  <c r="Q224" i="21"/>
  <c r="Q88" i="21" s="1"/>
  <c r="R224" i="21"/>
  <c r="R88" i="21" s="1"/>
  <c r="S224" i="21"/>
  <c r="S88" i="21" s="1"/>
  <c r="T224" i="21"/>
  <c r="T88" i="21" s="1"/>
  <c r="I230" i="21"/>
  <c r="I94" i="21" s="1"/>
  <c r="J230" i="21"/>
  <c r="J94" i="21" s="1"/>
  <c r="K230" i="21"/>
  <c r="K94" i="21" s="1"/>
  <c r="L230" i="21"/>
  <c r="L94" i="21" s="1"/>
  <c r="M230" i="21"/>
  <c r="M94" i="21" s="1"/>
  <c r="N230" i="21"/>
  <c r="N94" i="21" s="1"/>
  <c r="O230" i="21"/>
  <c r="O94" i="21" s="1"/>
  <c r="P230" i="21"/>
  <c r="P94" i="21" s="1"/>
  <c r="Q230" i="21"/>
  <c r="Q94" i="21" s="1"/>
  <c r="R230" i="21"/>
  <c r="R94" i="21" s="1"/>
  <c r="S230" i="21"/>
  <c r="S94" i="21" s="1"/>
  <c r="T230" i="21"/>
  <c r="T94" i="21" s="1"/>
  <c r="I231" i="21"/>
  <c r="I95" i="21" s="1"/>
  <c r="J231" i="21"/>
  <c r="J95" i="21" s="1"/>
  <c r="K231" i="21"/>
  <c r="K95" i="21" s="1"/>
  <c r="L231" i="21"/>
  <c r="L95" i="21" s="1"/>
  <c r="M231" i="21"/>
  <c r="M95" i="21" s="1"/>
  <c r="N231" i="21"/>
  <c r="N95" i="21" s="1"/>
  <c r="O231" i="21"/>
  <c r="O95" i="21" s="1"/>
  <c r="P231" i="21"/>
  <c r="P95" i="21" s="1"/>
  <c r="Q231" i="21"/>
  <c r="Q95" i="21" s="1"/>
  <c r="R231" i="21"/>
  <c r="R95" i="21" s="1"/>
  <c r="S231" i="21"/>
  <c r="S95" i="21" s="1"/>
  <c r="T231" i="21"/>
  <c r="T95" i="21" s="1"/>
  <c r="I237" i="21"/>
  <c r="I101" i="21" s="1"/>
  <c r="J237" i="21"/>
  <c r="J101" i="21" s="1"/>
  <c r="K237" i="21"/>
  <c r="K101" i="21" s="1"/>
  <c r="L237" i="21"/>
  <c r="L101" i="21" s="1"/>
  <c r="M237" i="21"/>
  <c r="M101" i="21" s="1"/>
  <c r="N237" i="21"/>
  <c r="N101" i="21" s="1"/>
  <c r="O237" i="21"/>
  <c r="O101" i="21" s="1"/>
  <c r="P237" i="21"/>
  <c r="P101" i="21" s="1"/>
  <c r="Q237" i="21"/>
  <c r="Q101" i="21" s="1"/>
  <c r="R237" i="21"/>
  <c r="R101" i="21" s="1"/>
  <c r="S237" i="21"/>
  <c r="S101" i="21" s="1"/>
  <c r="T237" i="21"/>
  <c r="T101" i="21" s="1"/>
  <c r="I238" i="21"/>
  <c r="I102" i="21" s="1"/>
  <c r="J238" i="21"/>
  <c r="J102" i="21" s="1"/>
  <c r="K238" i="21"/>
  <c r="K102" i="21" s="1"/>
  <c r="L238" i="21"/>
  <c r="L102" i="21" s="1"/>
  <c r="M238" i="21"/>
  <c r="M102" i="21" s="1"/>
  <c r="N238" i="21"/>
  <c r="N102" i="21" s="1"/>
  <c r="O238" i="21"/>
  <c r="O102" i="21" s="1"/>
  <c r="P238" i="21"/>
  <c r="P102" i="21" s="1"/>
  <c r="Q238" i="21"/>
  <c r="Q102" i="21" s="1"/>
  <c r="R238" i="21"/>
  <c r="R102" i="21" s="1"/>
  <c r="S238" i="21"/>
  <c r="S102" i="21" s="1"/>
  <c r="T238" i="21"/>
  <c r="T102" i="21" s="1"/>
  <c r="I244" i="21"/>
  <c r="J244" i="21"/>
  <c r="K244" i="21"/>
  <c r="L244" i="21"/>
  <c r="M244" i="21"/>
  <c r="N244" i="21"/>
  <c r="O244" i="21"/>
  <c r="P244" i="21"/>
  <c r="Q244" i="21"/>
  <c r="R244" i="21"/>
  <c r="S244" i="21"/>
  <c r="T244" i="21"/>
  <c r="I245" i="21"/>
  <c r="J245" i="21"/>
  <c r="K245" i="21"/>
  <c r="L245" i="21"/>
  <c r="M245" i="21"/>
  <c r="N245" i="21"/>
  <c r="O245" i="21"/>
  <c r="P245" i="21"/>
  <c r="Q245" i="21"/>
  <c r="R245" i="21"/>
  <c r="S245" i="21"/>
  <c r="T245" i="21"/>
  <c r="I262" i="21"/>
  <c r="J262" i="21"/>
  <c r="J126" i="21" s="1"/>
  <c r="K262" i="21"/>
  <c r="L262" i="21"/>
  <c r="L126" i="21" s="1"/>
  <c r="M262" i="21"/>
  <c r="N262" i="21"/>
  <c r="N126" i="21" s="1"/>
  <c r="O262" i="21"/>
  <c r="P262" i="21"/>
  <c r="P126" i="21" s="1"/>
  <c r="Q262" i="21"/>
  <c r="R262" i="21"/>
  <c r="R126" i="21" s="1"/>
  <c r="S262" i="21"/>
  <c r="T262" i="21"/>
  <c r="I263" i="21"/>
  <c r="I127" i="21" s="1"/>
  <c r="J263" i="21"/>
  <c r="J127" i="21" s="1"/>
  <c r="K263" i="21"/>
  <c r="K127" i="21" s="1"/>
  <c r="L263" i="21"/>
  <c r="L127" i="21" s="1"/>
  <c r="M263" i="21"/>
  <c r="M127" i="21" s="1"/>
  <c r="N263" i="21"/>
  <c r="N127" i="21" s="1"/>
  <c r="O263" i="21"/>
  <c r="O127" i="21" s="1"/>
  <c r="P263" i="21"/>
  <c r="P127" i="21" s="1"/>
  <c r="Q263" i="21"/>
  <c r="Q127" i="21" s="1"/>
  <c r="R263" i="21"/>
  <c r="R127" i="21" s="1"/>
  <c r="S263" i="21"/>
  <c r="S127" i="21" s="1"/>
  <c r="T263" i="21"/>
  <c r="T127" i="21" s="1"/>
  <c r="H263" i="21"/>
  <c r="H127" i="21" s="1"/>
  <c r="H262" i="21"/>
  <c r="H245" i="21"/>
  <c r="H244" i="21"/>
  <c r="H238" i="21"/>
  <c r="H102" i="21" s="1"/>
  <c r="H237" i="21"/>
  <c r="H101" i="21" s="1"/>
  <c r="H231" i="21"/>
  <c r="H95" i="21" s="1"/>
  <c r="H230" i="21"/>
  <c r="H94" i="21" s="1"/>
  <c r="H224" i="21"/>
  <c r="H88" i="21" s="1"/>
  <c r="H223" i="21"/>
  <c r="H87" i="21" s="1"/>
  <c r="H217" i="21"/>
  <c r="H81" i="21" s="1"/>
  <c r="H216" i="21"/>
  <c r="H80" i="21" s="1"/>
  <c r="H210" i="21"/>
  <c r="H74" i="21" s="1"/>
  <c r="H209" i="21"/>
  <c r="H73" i="21" s="1"/>
  <c r="H203" i="21"/>
  <c r="H67" i="21" s="1"/>
  <c r="H202" i="21"/>
  <c r="H66" i="21" s="1"/>
  <c r="I195" i="21"/>
  <c r="I59" i="21" s="1"/>
  <c r="J195" i="21"/>
  <c r="J59" i="21" s="1"/>
  <c r="K195" i="21"/>
  <c r="K59" i="21" s="1"/>
  <c r="L195" i="21"/>
  <c r="L59" i="21" s="1"/>
  <c r="M195" i="21"/>
  <c r="M59" i="21" s="1"/>
  <c r="N195" i="21"/>
  <c r="N59" i="21" s="1"/>
  <c r="O195" i="21"/>
  <c r="O59" i="21" s="1"/>
  <c r="P195" i="21"/>
  <c r="P59" i="21" s="1"/>
  <c r="Q195" i="21"/>
  <c r="Q59" i="21" s="1"/>
  <c r="R195" i="21"/>
  <c r="R59" i="21" s="1"/>
  <c r="S195" i="21"/>
  <c r="S59" i="21" s="1"/>
  <c r="T195" i="21"/>
  <c r="T59" i="21" s="1"/>
  <c r="I196" i="21"/>
  <c r="I60" i="21" s="1"/>
  <c r="J196" i="21"/>
  <c r="J60" i="21" s="1"/>
  <c r="K196" i="21"/>
  <c r="K60" i="21" s="1"/>
  <c r="L196" i="21"/>
  <c r="L60" i="21" s="1"/>
  <c r="M196" i="21"/>
  <c r="M60" i="21" s="1"/>
  <c r="N196" i="21"/>
  <c r="N60" i="21" s="1"/>
  <c r="O196" i="21"/>
  <c r="O60" i="21" s="1"/>
  <c r="P196" i="21"/>
  <c r="P60" i="21" s="1"/>
  <c r="Q196" i="21"/>
  <c r="Q60" i="21" s="1"/>
  <c r="R196" i="21"/>
  <c r="R60" i="21" s="1"/>
  <c r="S196" i="21"/>
  <c r="S60" i="21" s="1"/>
  <c r="T196" i="21"/>
  <c r="T60" i="21" s="1"/>
  <c r="I188" i="21"/>
  <c r="I52" i="21" s="1"/>
  <c r="J188" i="21"/>
  <c r="J52" i="21" s="1"/>
  <c r="K188" i="21"/>
  <c r="K52" i="21" s="1"/>
  <c r="L188" i="21"/>
  <c r="L52" i="21" s="1"/>
  <c r="M188" i="21"/>
  <c r="M52" i="21" s="1"/>
  <c r="N188" i="21"/>
  <c r="N52" i="21" s="1"/>
  <c r="O188" i="21"/>
  <c r="O52" i="21" s="1"/>
  <c r="P188" i="21"/>
  <c r="P52" i="21" s="1"/>
  <c r="Q188" i="21"/>
  <c r="Q52" i="21" s="1"/>
  <c r="R188" i="21"/>
  <c r="R52" i="21" s="1"/>
  <c r="S188" i="21"/>
  <c r="S52" i="21" s="1"/>
  <c r="T188" i="21"/>
  <c r="T52" i="21" s="1"/>
  <c r="I189" i="21"/>
  <c r="I53" i="21" s="1"/>
  <c r="J189" i="21"/>
  <c r="J53" i="21" s="1"/>
  <c r="K189" i="21"/>
  <c r="K53" i="21" s="1"/>
  <c r="L189" i="21"/>
  <c r="L53" i="21" s="1"/>
  <c r="M189" i="21"/>
  <c r="M53" i="21" s="1"/>
  <c r="N189" i="21"/>
  <c r="N53" i="21" s="1"/>
  <c r="O189" i="21"/>
  <c r="O53" i="21" s="1"/>
  <c r="P189" i="21"/>
  <c r="P53" i="21" s="1"/>
  <c r="Q189" i="21"/>
  <c r="Q53" i="21" s="1"/>
  <c r="R189" i="21"/>
  <c r="R53" i="21" s="1"/>
  <c r="S189" i="21"/>
  <c r="S53" i="21" s="1"/>
  <c r="T189" i="21"/>
  <c r="T53" i="21" s="1"/>
  <c r="I181" i="21"/>
  <c r="I45" i="21" s="1"/>
  <c r="J181" i="21"/>
  <c r="J45" i="21" s="1"/>
  <c r="K181" i="21"/>
  <c r="K45" i="21" s="1"/>
  <c r="L181" i="21"/>
  <c r="L45" i="21" s="1"/>
  <c r="M181" i="21"/>
  <c r="M45" i="21" s="1"/>
  <c r="N181" i="21"/>
  <c r="N45" i="21" s="1"/>
  <c r="O181" i="21"/>
  <c r="O45" i="21" s="1"/>
  <c r="P181" i="21"/>
  <c r="P45" i="21" s="1"/>
  <c r="Q181" i="21"/>
  <c r="Q45" i="21" s="1"/>
  <c r="R181" i="21"/>
  <c r="R45" i="21" s="1"/>
  <c r="S181" i="21"/>
  <c r="S45" i="21" s="1"/>
  <c r="T181" i="21"/>
  <c r="T45" i="21" s="1"/>
  <c r="I182" i="21"/>
  <c r="I46" i="21" s="1"/>
  <c r="J182" i="21"/>
  <c r="J46" i="21" s="1"/>
  <c r="K182" i="21"/>
  <c r="K46" i="21" s="1"/>
  <c r="L182" i="21"/>
  <c r="L46" i="21" s="1"/>
  <c r="M182" i="21"/>
  <c r="M46" i="21" s="1"/>
  <c r="N182" i="21"/>
  <c r="N46" i="21" s="1"/>
  <c r="O182" i="21"/>
  <c r="O46" i="21" s="1"/>
  <c r="P182" i="21"/>
  <c r="P46" i="21" s="1"/>
  <c r="Q182" i="21"/>
  <c r="Q46" i="21" s="1"/>
  <c r="R182" i="21"/>
  <c r="R46" i="21" s="1"/>
  <c r="S182" i="21"/>
  <c r="S46" i="21" s="1"/>
  <c r="T182" i="21"/>
  <c r="T46" i="21" s="1"/>
  <c r="I174" i="21"/>
  <c r="I38" i="21" s="1"/>
  <c r="J174" i="21"/>
  <c r="J38" i="21" s="1"/>
  <c r="K174" i="21"/>
  <c r="K38" i="21" s="1"/>
  <c r="L174" i="21"/>
  <c r="L38" i="21" s="1"/>
  <c r="M174" i="21"/>
  <c r="M38" i="21" s="1"/>
  <c r="N174" i="21"/>
  <c r="N38" i="21" s="1"/>
  <c r="O174" i="21"/>
  <c r="O38" i="21" s="1"/>
  <c r="P174" i="21"/>
  <c r="P38" i="21" s="1"/>
  <c r="Q174" i="21"/>
  <c r="Q38" i="21" s="1"/>
  <c r="R174" i="21"/>
  <c r="R38" i="21" s="1"/>
  <c r="S174" i="21"/>
  <c r="S38" i="21" s="1"/>
  <c r="T174" i="21"/>
  <c r="T38" i="21" s="1"/>
  <c r="I175" i="21"/>
  <c r="I39" i="21" s="1"/>
  <c r="J175" i="21"/>
  <c r="J39" i="21" s="1"/>
  <c r="K175" i="21"/>
  <c r="K39" i="21" s="1"/>
  <c r="L175" i="21"/>
  <c r="L39" i="21" s="1"/>
  <c r="M175" i="21"/>
  <c r="M39" i="21" s="1"/>
  <c r="N175" i="21"/>
  <c r="N39" i="21" s="1"/>
  <c r="O175" i="21"/>
  <c r="O39" i="21" s="1"/>
  <c r="P175" i="21"/>
  <c r="P39" i="21" s="1"/>
  <c r="Q175" i="21"/>
  <c r="Q39" i="21" s="1"/>
  <c r="R175" i="21"/>
  <c r="R39" i="21" s="1"/>
  <c r="S175" i="21"/>
  <c r="S39" i="21" s="1"/>
  <c r="T175" i="21"/>
  <c r="T39" i="21" s="1"/>
  <c r="H196" i="21"/>
  <c r="H60" i="21" s="1"/>
  <c r="H195" i="21"/>
  <c r="H59" i="21" s="1"/>
  <c r="H189" i="21"/>
  <c r="H53" i="21" s="1"/>
  <c r="H188" i="21"/>
  <c r="H52" i="21" s="1"/>
  <c r="H182" i="21"/>
  <c r="H46" i="21" s="1"/>
  <c r="H181" i="21"/>
  <c r="H45" i="21" s="1"/>
  <c r="H175" i="21"/>
  <c r="H39" i="21" s="1"/>
  <c r="H174" i="21"/>
  <c r="H38" i="21" s="1"/>
  <c r="I167" i="21"/>
  <c r="I31" i="21" s="1"/>
  <c r="J167" i="21"/>
  <c r="J31" i="21" s="1"/>
  <c r="K167" i="21"/>
  <c r="K31" i="21" s="1"/>
  <c r="L167" i="21"/>
  <c r="L31" i="21" s="1"/>
  <c r="M167" i="21"/>
  <c r="M31" i="21" s="1"/>
  <c r="N167" i="21"/>
  <c r="N31" i="21" s="1"/>
  <c r="O167" i="21"/>
  <c r="O31" i="21" s="1"/>
  <c r="P167" i="21"/>
  <c r="P31" i="21" s="1"/>
  <c r="Q167" i="21"/>
  <c r="Q31" i="21" s="1"/>
  <c r="R167" i="21"/>
  <c r="R31" i="21" s="1"/>
  <c r="S167" i="21"/>
  <c r="S31" i="21" s="1"/>
  <c r="T167" i="21"/>
  <c r="T31" i="21" s="1"/>
  <c r="I168" i="21"/>
  <c r="I32" i="21" s="1"/>
  <c r="J168" i="21"/>
  <c r="J32" i="21" s="1"/>
  <c r="K168" i="21"/>
  <c r="K32" i="21" s="1"/>
  <c r="L168" i="21"/>
  <c r="L32" i="21" s="1"/>
  <c r="M168" i="21"/>
  <c r="M32" i="21" s="1"/>
  <c r="N168" i="21"/>
  <c r="N32" i="21" s="1"/>
  <c r="O168" i="21"/>
  <c r="O32" i="21" s="1"/>
  <c r="P168" i="21"/>
  <c r="P32" i="21" s="1"/>
  <c r="Q168" i="21"/>
  <c r="Q32" i="21" s="1"/>
  <c r="R168" i="21"/>
  <c r="R32" i="21" s="1"/>
  <c r="S168" i="21"/>
  <c r="S32" i="21" s="1"/>
  <c r="T168" i="21"/>
  <c r="T32" i="21" s="1"/>
  <c r="H168" i="21"/>
  <c r="H32" i="21" s="1"/>
  <c r="H167" i="21"/>
  <c r="H31" i="21" s="1"/>
  <c r="T126" i="21"/>
  <c r="T80" i="21"/>
  <c r="P67" i="21"/>
  <c r="T66" i="21"/>
  <c r="L66" i="21"/>
  <c r="T377" i="21"/>
  <c r="T376" i="21" s="1"/>
  <c r="S377" i="21"/>
  <c r="S376" i="21" s="1"/>
  <c r="R377" i="21"/>
  <c r="R376" i="21" s="1"/>
  <c r="Q377" i="21"/>
  <c r="Q376" i="21" s="1"/>
  <c r="P377" i="21"/>
  <c r="P376" i="21" s="1"/>
  <c r="O377" i="21"/>
  <c r="O376" i="21" s="1"/>
  <c r="N377" i="21"/>
  <c r="N376" i="21" s="1"/>
  <c r="M377" i="21"/>
  <c r="M376" i="21" s="1"/>
  <c r="L377" i="21"/>
  <c r="L376" i="21" s="1"/>
  <c r="K377" i="21"/>
  <c r="K376" i="21" s="1"/>
  <c r="J377" i="21"/>
  <c r="J376" i="21" s="1"/>
  <c r="I377" i="21"/>
  <c r="I376" i="21" s="1"/>
  <c r="H377" i="21"/>
  <c r="H376" i="21" s="1"/>
  <c r="T370" i="21"/>
  <c r="T369" i="21" s="1"/>
  <c r="S370" i="21"/>
  <c r="S369" i="21" s="1"/>
  <c r="R370" i="21"/>
  <c r="R369" i="21" s="1"/>
  <c r="Q370" i="21"/>
  <c r="Q369" i="21" s="1"/>
  <c r="P370" i="21"/>
  <c r="P369" i="21" s="1"/>
  <c r="O370" i="21"/>
  <c r="O369" i="21" s="1"/>
  <c r="N370" i="21"/>
  <c r="N369" i="21" s="1"/>
  <c r="M370" i="21"/>
  <c r="M369" i="21" s="1"/>
  <c r="L370" i="21"/>
  <c r="L369" i="21" s="1"/>
  <c r="K370" i="21"/>
  <c r="K369" i="21" s="1"/>
  <c r="J370" i="21"/>
  <c r="J369" i="21" s="1"/>
  <c r="I370" i="21"/>
  <c r="I369" i="21" s="1"/>
  <c r="H370" i="21"/>
  <c r="H369" i="21" s="1"/>
  <c r="T363" i="21"/>
  <c r="T362" i="21" s="1"/>
  <c r="S363" i="21"/>
  <c r="S362" i="21" s="1"/>
  <c r="R363" i="21"/>
  <c r="R362" i="21" s="1"/>
  <c r="Q363" i="21"/>
  <c r="Q362" i="21" s="1"/>
  <c r="P363" i="21"/>
  <c r="P362" i="21" s="1"/>
  <c r="O363" i="21"/>
  <c r="O362" i="21" s="1"/>
  <c r="N363" i="21"/>
  <c r="N362" i="21" s="1"/>
  <c r="M363" i="21"/>
  <c r="M362" i="21" s="1"/>
  <c r="L363" i="21"/>
  <c r="L362" i="21" s="1"/>
  <c r="K363" i="21"/>
  <c r="K362" i="21" s="1"/>
  <c r="J363" i="21"/>
  <c r="J362" i="21" s="1"/>
  <c r="I363" i="21"/>
  <c r="I362" i="21" s="1"/>
  <c r="H363" i="21"/>
  <c r="H362" i="21" s="1"/>
  <c r="T356" i="21"/>
  <c r="T355" i="21" s="1"/>
  <c r="S356" i="21"/>
  <c r="S355" i="21" s="1"/>
  <c r="R356" i="21"/>
  <c r="R355" i="21" s="1"/>
  <c r="Q356" i="21"/>
  <c r="Q355" i="21" s="1"/>
  <c r="P356" i="21"/>
  <c r="P355" i="21" s="1"/>
  <c r="O356" i="21"/>
  <c r="O355" i="21" s="1"/>
  <c r="N356" i="21"/>
  <c r="N355" i="21" s="1"/>
  <c r="M356" i="21"/>
  <c r="M355" i="21" s="1"/>
  <c r="L356" i="21"/>
  <c r="L355" i="21" s="1"/>
  <c r="K356" i="21"/>
  <c r="K355" i="21" s="1"/>
  <c r="J356" i="21"/>
  <c r="J355" i="21" s="1"/>
  <c r="I356" i="21"/>
  <c r="I355" i="21" s="1"/>
  <c r="H356" i="21"/>
  <c r="H355" i="21" s="1"/>
  <c r="T349" i="21"/>
  <c r="T348" i="21" s="1"/>
  <c r="S349" i="21"/>
  <c r="S348" i="21" s="1"/>
  <c r="R349" i="21"/>
  <c r="R348" i="21" s="1"/>
  <c r="Q349" i="21"/>
  <c r="Q348" i="21" s="1"/>
  <c r="P349" i="21"/>
  <c r="P348" i="21" s="1"/>
  <c r="O349" i="21"/>
  <c r="O348" i="21" s="1"/>
  <c r="N349" i="21"/>
  <c r="N348" i="21" s="1"/>
  <c r="M349" i="21"/>
  <c r="M348" i="21" s="1"/>
  <c r="L349" i="21"/>
  <c r="L348" i="21" s="1"/>
  <c r="K349" i="21"/>
  <c r="K348" i="21" s="1"/>
  <c r="J349" i="21"/>
  <c r="J348" i="21" s="1"/>
  <c r="I349" i="21"/>
  <c r="I348" i="21" s="1"/>
  <c r="H349" i="21"/>
  <c r="H348" i="21" s="1"/>
  <c r="T342" i="21"/>
  <c r="T341" i="21" s="1"/>
  <c r="S342" i="21"/>
  <c r="S341" i="21" s="1"/>
  <c r="R342" i="21"/>
  <c r="R341" i="21" s="1"/>
  <c r="Q342" i="21"/>
  <c r="Q341" i="21" s="1"/>
  <c r="P342" i="21"/>
  <c r="P341" i="21" s="1"/>
  <c r="O342" i="21"/>
  <c r="O341" i="21" s="1"/>
  <c r="N342" i="21"/>
  <c r="N341" i="21" s="1"/>
  <c r="M342" i="21"/>
  <c r="M341" i="21" s="1"/>
  <c r="L342" i="21"/>
  <c r="L341" i="21" s="1"/>
  <c r="K342" i="21"/>
  <c r="K341" i="21" s="1"/>
  <c r="J342" i="21"/>
  <c r="J341" i="21" s="1"/>
  <c r="I342" i="21"/>
  <c r="I341" i="21" s="1"/>
  <c r="H342" i="21"/>
  <c r="H341" i="21" s="1"/>
  <c r="T335" i="21"/>
  <c r="T334" i="21" s="1"/>
  <c r="S335" i="21"/>
  <c r="S334" i="21" s="1"/>
  <c r="R335" i="21"/>
  <c r="R334" i="21" s="1"/>
  <c r="Q335" i="21"/>
  <c r="Q334" i="21" s="1"/>
  <c r="P335" i="21"/>
  <c r="P334" i="21" s="1"/>
  <c r="O335" i="21"/>
  <c r="O334" i="21" s="1"/>
  <c r="N335" i="21"/>
  <c r="N334" i="21" s="1"/>
  <c r="M335" i="21"/>
  <c r="M334" i="21" s="1"/>
  <c r="L335" i="21"/>
  <c r="L334" i="21" s="1"/>
  <c r="K335" i="21"/>
  <c r="K334" i="21" s="1"/>
  <c r="J335" i="21"/>
  <c r="J334" i="21" s="1"/>
  <c r="I335" i="21"/>
  <c r="I334" i="21" s="1"/>
  <c r="H335" i="21"/>
  <c r="H334" i="21" s="1"/>
  <c r="T328" i="21"/>
  <c r="T327" i="21" s="1"/>
  <c r="S328" i="21"/>
  <c r="S327" i="21" s="1"/>
  <c r="R328" i="21"/>
  <c r="R327" i="21" s="1"/>
  <c r="Q328" i="21"/>
  <c r="Q327" i="21" s="1"/>
  <c r="P328" i="21"/>
  <c r="P327" i="21" s="1"/>
  <c r="O328" i="21"/>
  <c r="O327" i="21" s="1"/>
  <c r="N328" i="21"/>
  <c r="N327" i="21" s="1"/>
  <c r="M328" i="21"/>
  <c r="M327" i="21" s="1"/>
  <c r="L328" i="21"/>
  <c r="L327" i="21" s="1"/>
  <c r="K328" i="21"/>
  <c r="K327" i="21" s="1"/>
  <c r="J328" i="21"/>
  <c r="J327" i="21" s="1"/>
  <c r="I328" i="21"/>
  <c r="I327" i="21" s="1"/>
  <c r="H328" i="21"/>
  <c r="H327" i="21" s="1"/>
  <c r="O109" i="21" l="1"/>
  <c r="S108" i="21"/>
  <c r="K108" i="21"/>
  <c r="N109" i="21"/>
  <c r="R108" i="21"/>
  <c r="J108" i="21"/>
  <c r="T109" i="21"/>
  <c r="L109" i="21"/>
  <c r="P108" i="21"/>
  <c r="S109" i="21"/>
  <c r="K109" i="21"/>
  <c r="O108" i="21"/>
  <c r="H109" i="21"/>
  <c r="M109" i="21"/>
  <c r="R109" i="21"/>
  <c r="J109" i="21"/>
  <c r="N108" i="21"/>
  <c r="I108" i="21"/>
  <c r="Q109" i="21"/>
  <c r="I109" i="21"/>
  <c r="M108" i="21"/>
  <c r="Q108" i="21"/>
  <c r="H108" i="21"/>
  <c r="P109" i="21"/>
  <c r="T108" i="21"/>
  <c r="L108" i="21"/>
  <c r="P125" i="21"/>
  <c r="T125" i="21"/>
  <c r="H261" i="21"/>
  <c r="L125" i="21"/>
  <c r="H126" i="21"/>
  <c r="H125" i="21" s="1"/>
  <c r="N125" i="21"/>
  <c r="R125" i="21"/>
  <c r="P261" i="21"/>
  <c r="S261" i="21"/>
  <c r="O261" i="21"/>
  <c r="O126" i="21"/>
  <c r="O125" i="21" s="1"/>
  <c r="K261" i="21"/>
  <c r="K126" i="21"/>
  <c r="K125" i="21" s="1"/>
  <c r="S126" i="21"/>
  <c r="S125" i="21" s="1"/>
  <c r="R261" i="21"/>
  <c r="N261" i="21"/>
  <c r="J261" i="21"/>
  <c r="Q261" i="21"/>
  <c r="Q126" i="21"/>
  <c r="Q125" i="21" s="1"/>
  <c r="M261" i="21"/>
  <c r="M126" i="21"/>
  <c r="M125" i="21" s="1"/>
  <c r="I261" i="21"/>
  <c r="I126" i="21"/>
  <c r="I125" i="21" s="1"/>
  <c r="T261" i="21"/>
  <c r="L261" i="21"/>
  <c r="J125" i="21"/>
  <c r="I20" i="9" l="1"/>
  <c r="I163" i="76" s="1"/>
  <c r="I27" i="76" s="1"/>
  <c r="J20" i="9"/>
  <c r="J163" i="76" s="1"/>
  <c r="J27" i="76" s="1"/>
  <c r="K20" i="9"/>
  <c r="K163" i="76" s="1"/>
  <c r="K27" i="76" s="1"/>
  <c r="L20" i="9"/>
  <c r="L163" i="76" s="1"/>
  <c r="L27" i="76" s="1"/>
  <c r="M20" i="9"/>
  <c r="M163" i="76" s="1"/>
  <c r="M27" i="76" s="1"/>
  <c r="N20" i="9"/>
  <c r="N163" i="76" s="1"/>
  <c r="N27" i="76" s="1"/>
  <c r="O20" i="9"/>
  <c r="O163" i="76" s="1"/>
  <c r="O27" i="76" s="1"/>
  <c r="P20" i="9"/>
  <c r="P163" i="76" s="1"/>
  <c r="P27" i="76" s="1"/>
  <c r="Q20" i="9"/>
  <c r="Q163" i="76" s="1"/>
  <c r="Q27" i="76" s="1"/>
  <c r="R20" i="9"/>
  <c r="R163" i="76" s="1"/>
  <c r="R27" i="76" s="1"/>
  <c r="S20" i="9"/>
  <c r="S163" i="76" s="1"/>
  <c r="S27" i="76" s="1"/>
  <c r="T20" i="9"/>
  <c r="T163" i="76" s="1"/>
  <c r="T27" i="76" s="1"/>
  <c r="I21" i="9"/>
  <c r="I164" i="76" s="1"/>
  <c r="J21" i="9"/>
  <c r="J164" i="76" s="1"/>
  <c r="K21" i="9"/>
  <c r="K164" i="76" s="1"/>
  <c r="L21" i="9"/>
  <c r="L164" i="76" s="1"/>
  <c r="M21" i="9"/>
  <c r="M164" i="76" s="1"/>
  <c r="N21" i="9"/>
  <c r="N164" i="76" s="1"/>
  <c r="O21" i="9"/>
  <c r="O164" i="76" s="1"/>
  <c r="P21" i="9"/>
  <c r="P164" i="76" s="1"/>
  <c r="Q21" i="9"/>
  <c r="Q164" i="76" s="1"/>
  <c r="R21" i="9"/>
  <c r="R164" i="76" s="1"/>
  <c r="S21" i="9"/>
  <c r="S164" i="76" s="1"/>
  <c r="T21" i="9"/>
  <c r="T164" i="76" s="1"/>
  <c r="H21" i="9"/>
  <c r="H164" i="76" s="1"/>
  <c r="H20" i="9"/>
  <c r="H163" i="76" s="1"/>
  <c r="T203" i="75"/>
  <c r="S203" i="75"/>
  <c r="R203" i="75"/>
  <c r="Q203" i="75"/>
  <c r="P203" i="75"/>
  <c r="O203" i="75"/>
  <c r="N203" i="75"/>
  <c r="M203" i="75"/>
  <c r="L203" i="75"/>
  <c r="K203" i="75"/>
  <c r="J203" i="75"/>
  <c r="I203" i="75"/>
  <c r="T197" i="75"/>
  <c r="S197" i="75"/>
  <c r="R197" i="75"/>
  <c r="R196" i="75" s="1"/>
  <c r="R195" i="75" s="1"/>
  <c r="R29" i="8" s="1"/>
  <c r="Q197" i="75"/>
  <c r="P197" i="75"/>
  <c r="O197" i="75"/>
  <c r="N197" i="75"/>
  <c r="N196" i="75" s="1"/>
  <c r="N195" i="75" s="1"/>
  <c r="N29" i="8" s="1"/>
  <c r="M197" i="75"/>
  <c r="L197" i="75"/>
  <c r="K197" i="75"/>
  <c r="J197" i="75"/>
  <c r="J196" i="75" s="1"/>
  <c r="J195" i="75" s="1"/>
  <c r="J29" i="8" s="1"/>
  <c r="I197" i="75"/>
  <c r="T188" i="75"/>
  <c r="S188" i="75"/>
  <c r="R188" i="75"/>
  <c r="Q188" i="75"/>
  <c r="Q239" i="76" s="1"/>
  <c r="Q103" i="76" s="1"/>
  <c r="P188" i="75"/>
  <c r="O188" i="75"/>
  <c r="N188" i="75"/>
  <c r="M188" i="75"/>
  <c r="M239" i="76" s="1"/>
  <c r="M103" i="76" s="1"/>
  <c r="L188" i="75"/>
  <c r="K188" i="75"/>
  <c r="J188" i="75"/>
  <c r="I188" i="75"/>
  <c r="I239" i="76" s="1"/>
  <c r="I103" i="76" s="1"/>
  <c r="H188" i="75"/>
  <c r="H181" i="75" s="1"/>
  <c r="H28" i="8" s="1"/>
  <c r="T182" i="75"/>
  <c r="S182" i="75"/>
  <c r="S181" i="75" s="1"/>
  <c r="S180" i="75" s="1"/>
  <c r="S28" i="8" s="1"/>
  <c r="R182" i="75"/>
  <c r="R238" i="76" s="1"/>
  <c r="Q182" i="75"/>
  <c r="P182" i="75"/>
  <c r="O182" i="75"/>
  <c r="N182" i="75"/>
  <c r="N238" i="76" s="1"/>
  <c r="M182" i="75"/>
  <c r="L182" i="75"/>
  <c r="K182" i="75"/>
  <c r="K181" i="75" s="1"/>
  <c r="K180" i="75" s="1"/>
  <c r="K28" i="8" s="1"/>
  <c r="J182" i="75"/>
  <c r="J238" i="76" s="1"/>
  <c r="I182" i="75"/>
  <c r="H182" i="75"/>
  <c r="T173" i="75"/>
  <c r="S173" i="75"/>
  <c r="R173" i="75"/>
  <c r="Q173" i="75"/>
  <c r="P173" i="75"/>
  <c r="O173" i="75"/>
  <c r="N173" i="75"/>
  <c r="M173" i="75"/>
  <c r="L173" i="75"/>
  <c r="K173" i="75"/>
  <c r="J173" i="75"/>
  <c r="I173" i="75"/>
  <c r="H173" i="75"/>
  <c r="T167" i="75"/>
  <c r="S167" i="75"/>
  <c r="R167" i="75"/>
  <c r="Q167" i="75"/>
  <c r="P167" i="75"/>
  <c r="O167" i="75"/>
  <c r="N167" i="75"/>
  <c r="M167" i="75"/>
  <c r="L167" i="75"/>
  <c r="K167" i="75"/>
  <c r="J167" i="75"/>
  <c r="I167" i="75"/>
  <c r="H167" i="75"/>
  <c r="T158" i="75"/>
  <c r="S158" i="75"/>
  <c r="R158" i="75"/>
  <c r="Q158" i="75"/>
  <c r="P158" i="75"/>
  <c r="O158" i="75"/>
  <c r="N158" i="75"/>
  <c r="M158" i="75"/>
  <c r="L158" i="75"/>
  <c r="K158" i="75"/>
  <c r="J158" i="75"/>
  <c r="I158" i="75"/>
  <c r="H158" i="75"/>
  <c r="T152" i="75"/>
  <c r="S152" i="75"/>
  <c r="R152" i="75"/>
  <c r="Q152" i="75"/>
  <c r="P152" i="75"/>
  <c r="O152" i="75"/>
  <c r="N152" i="75"/>
  <c r="M152" i="75"/>
  <c r="L152" i="75"/>
  <c r="K152" i="75"/>
  <c r="J152" i="75"/>
  <c r="I152" i="75"/>
  <c r="H152" i="75"/>
  <c r="T143" i="75"/>
  <c r="S143" i="75"/>
  <c r="R143" i="75"/>
  <c r="Q143" i="75"/>
  <c r="Q218" i="76" s="1"/>
  <c r="Q82" i="76" s="1"/>
  <c r="P143" i="75"/>
  <c r="O143" i="75"/>
  <c r="N143" i="75"/>
  <c r="M143" i="75"/>
  <c r="M218" i="76" s="1"/>
  <c r="M82" i="76" s="1"/>
  <c r="L143" i="75"/>
  <c r="K143" i="75"/>
  <c r="J143" i="75"/>
  <c r="I143" i="75"/>
  <c r="I218" i="76" s="1"/>
  <c r="I82" i="76" s="1"/>
  <c r="H143" i="75"/>
  <c r="T137" i="75"/>
  <c r="S137" i="75"/>
  <c r="R137" i="75"/>
  <c r="R217" i="76" s="1"/>
  <c r="Q137" i="75"/>
  <c r="P137" i="75"/>
  <c r="O137" i="75"/>
  <c r="N137" i="75"/>
  <c r="N217" i="76" s="1"/>
  <c r="M137" i="75"/>
  <c r="L137" i="75"/>
  <c r="K137" i="75"/>
  <c r="J137" i="75"/>
  <c r="J217" i="76" s="1"/>
  <c r="I137" i="75"/>
  <c r="H137" i="75"/>
  <c r="T128" i="75"/>
  <c r="S128" i="75"/>
  <c r="R128" i="75"/>
  <c r="Q128" i="75"/>
  <c r="Q211" i="76" s="1"/>
  <c r="Q75" i="76" s="1"/>
  <c r="P128" i="75"/>
  <c r="O128" i="75"/>
  <c r="N128" i="75"/>
  <c r="M128" i="75"/>
  <c r="M211" i="76" s="1"/>
  <c r="M75" i="76" s="1"/>
  <c r="L128" i="75"/>
  <c r="K128" i="75"/>
  <c r="J128" i="75"/>
  <c r="I128" i="75"/>
  <c r="I211" i="76" s="1"/>
  <c r="I75" i="76" s="1"/>
  <c r="H128" i="75"/>
  <c r="T122" i="75"/>
  <c r="S122" i="75"/>
  <c r="R122" i="75"/>
  <c r="R210" i="76" s="1"/>
  <c r="Q122" i="75"/>
  <c r="P122" i="75"/>
  <c r="O122" i="75"/>
  <c r="N122" i="75"/>
  <c r="N210" i="76" s="1"/>
  <c r="M122" i="75"/>
  <c r="L122" i="75"/>
  <c r="K122" i="75"/>
  <c r="J122" i="75"/>
  <c r="J210" i="76" s="1"/>
  <c r="I122" i="75"/>
  <c r="H122" i="75"/>
  <c r="T113" i="75"/>
  <c r="S113" i="75"/>
  <c r="R113" i="75"/>
  <c r="Q113" i="75"/>
  <c r="Q204" i="76" s="1"/>
  <c r="Q68" i="76" s="1"/>
  <c r="P113" i="75"/>
  <c r="O113" i="75"/>
  <c r="N113" i="75"/>
  <c r="M113" i="75"/>
  <c r="M204" i="76" s="1"/>
  <c r="M68" i="76" s="1"/>
  <c r="L113" i="75"/>
  <c r="K113" i="75"/>
  <c r="J113" i="75"/>
  <c r="I113" i="75"/>
  <c r="I204" i="76" s="1"/>
  <c r="I68" i="76" s="1"/>
  <c r="H113" i="75"/>
  <c r="T107" i="75"/>
  <c r="S107" i="75"/>
  <c r="R107" i="75"/>
  <c r="R203" i="76" s="1"/>
  <c r="Q107" i="75"/>
  <c r="P107" i="75"/>
  <c r="O107" i="75"/>
  <c r="N107" i="75"/>
  <c r="N203" i="76" s="1"/>
  <c r="M107" i="75"/>
  <c r="L107" i="75"/>
  <c r="K107" i="75"/>
  <c r="J107" i="75"/>
  <c r="J203" i="76" s="1"/>
  <c r="I107" i="75"/>
  <c r="H107" i="75"/>
  <c r="J92" i="75"/>
  <c r="N92" i="75"/>
  <c r="R92" i="75"/>
  <c r="H92" i="75"/>
  <c r="H196" i="76" s="1"/>
  <c r="I92" i="75"/>
  <c r="K92" i="75"/>
  <c r="L92" i="75"/>
  <c r="M92" i="75"/>
  <c r="M196" i="76" s="1"/>
  <c r="O92" i="75"/>
  <c r="P92" i="75"/>
  <c r="Q92" i="75"/>
  <c r="S92" i="75"/>
  <c r="S196" i="76" s="1"/>
  <c r="T92" i="75"/>
  <c r="H98" i="75"/>
  <c r="L98" i="75"/>
  <c r="P98" i="75"/>
  <c r="T98" i="75"/>
  <c r="I98" i="75"/>
  <c r="J98" i="75"/>
  <c r="K98" i="75"/>
  <c r="M98" i="75"/>
  <c r="N98" i="75"/>
  <c r="O98" i="75"/>
  <c r="Q98" i="75"/>
  <c r="R98" i="75"/>
  <c r="S98" i="75"/>
  <c r="H121" i="75" l="1"/>
  <c r="H120" i="75" s="1"/>
  <c r="H24" i="8" s="1"/>
  <c r="O106" i="75"/>
  <c r="O105" i="75" s="1"/>
  <c r="O23" i="8" s="1"/>
  <c r="K136" i="75"/>
  <c r="K135" i="75" s="1"/>
  <c r="K25" i="8" s="1"/>
  <c r="S136" i="75"/>
  <c r="S135" i="75" s="1"/>
  <c r="S25" i="8" s="1"/>
  <c r="P136" i="75"/>
  <c r="P135" i="75" s="1"/>
  <c r="P25" i="8" s="1"/>
  <c r="L166" i="75"/>
  <c r="L165" i="75" s="1"/>
  <c r="L27" i="8" s="1"/>
  <c r="T166" i="75"/>
  <c r="T165" i="75" s="1"/>
  <c r="T27" i="8" s="1"/>
  <c r="H136" i="75"/>
  <c r="H135" i="75" s="1"/>
  <c r="H25" i="8" s="1"/>
  <c r="P121" i="75"/>
  <c r="P120" i="75" s="1"/>
  <c r="P24" i="8" s="1"/>
  <c r="O151" i="75"/>
  <c r="O150" i="75" s="1"/>
  <c r="O26" i="8" s="1"/>
  <c r="H151" i="75"/>
  <c r="H150" i="75" s="1"/>
  <c r="H26" i="8" s="1"/>
  <c r="O136" i="75"/>
  <c r="O135" i="75" s="1"/>
  <c r="O25" i="8" s="1"/>
  <c r="L121" i="75"/>
  <c r="L120" i="75" s="1"/>
  <c r="L24" i="8" s="1"/>
  <c r="T121" i="75"/>
  <c r="T120" i="75" s="1"/>
  <c r="T24" i="8" s="1"/>
  <c r="P166" i="75"/>
  <c r="P165" i="75" s="1"/>
  <c r="P27" i="8" s="1"/>
  <c r="P151" i="75"/>
  <c r="P150" i="75" s="1"/>
  <c r="P26" i="8" s="1"/>
  <c r="T28" i="76"/>
  <c r="P28" i="76"/>
  <c r="L28" i="76"/>
  <c r="S28" i="76"/>
  <c r="O28" i="76"/>
  <c r="K28" i="76"/>
  <c r="R28" i="76"/>
  <c r="N28" i="76"/>
  <c r="J28" i="76"/>
  <c r="H28" i="76"/>
  <c r="Q28" i="76"/>
  <c r="M28" i="76"/>
  <c r="I28" i="76"/>
  <c r="R194" i="21"/>
  <c r="R58" i="21" s="1"/>
  <c r="R197" i="76"/>
  <c r="R61" i="76" s="1"/>
  <c r="T193" i="21"/>
  <c r="T57" i="21" s="1"/>
  <c r="T196" i="76"/>
  <c r="J193" i="21"/>
  <c r="J57" i="21" s="1"/>
  <c r="J196" i="76"/>
  <c r="R67" i="76"/>
  <c r="N74" i="76"/>
  <c r="I214" i="21"/>
  <c r="I78" i="21" s="1"/>
  <c r="I217" i="76"/>
  <c r="Q214" i="21"/>
  <c r="Q78" i="21" s="1"/>
  <c r="Q217" i="76"/>
  <c r="L215" i="21"/>
  <c r="L79" i="21" s="1"/>
  <c r="L218" i="76"/>
  <c r="L82" i="76" s="1"/>
  <c r="L221" i="21"/>
  <c r="L85" i="21" s="1"/>
  <c r="L224" i="76"/>
  <c r="K222" i="21"/>
  <c r="K86" i="21" s="1"/>
  <c r="K225" i="76"/>
  <c r="K89" i="76" s="1"/>
  <c r="S222" i="21"/>
  <c r="S86" i="21" s="1"/>
  <c r="S225" i="76"/>
  <c r="S89" i="76" s="1"/>
  <c r="S228" i="21"/>
  <c r="S92" i="21" s="1"/>
  <c r="S231" i="76"/>
  <c r="N229" i="21"/>
  <c r="N93" i="21" s="1"/>
  <c r="N232" i="76"/>
  <c r="N96" i="76" s="1"/>
  <c r="O235" i="21"/>
  <c r="O99" i="21" s="1"/>
  <c r="O238" i="76"/>
  <c r="J236" i="21"/>
  <c r="J100" i="21" s="1"/>
  <c r="J239" i="76"/>
  <c r="J103" i="76" s="1"/>
  <c r="N236" i="21"/>
  <c r="N100" i="21" s="1"/>
  <c r="N239" i="76"/>
  <c r="N103" i="76" s="1"/>
  <c r="R236" i="21"/>
  <c r="R100" i="21" s="1"/>
  <c r="R239" i="76"/>
  <c r="R103" i="76" s="1"/>
  <c r="P242" i="21"/>
  <c r="P106" i="21" s="1"/>
  <c r="P245" i="76"/>
  <c r="S200" i="21"/>
  <c r="S64" i="21" s="1"/>
  <c r="S203" i="76"/>
  <c r="R201" i="21"/>
  <c r="R65" i="21" s="1"/>
  <c r="R204" i="76"/>
  <c r="R68" i="76" s="1"/>
  <c r="K207" i="21"/>
  <c r="K71" i="21" s="1"/>
  <c r="K210" i="76"/>
  <c r="N81" i="76"/>
  <c r="M221" i="21"/>
  <c r="M85" i="21" s="1"/>
  <c r="M224" i="76"/>
  <c r="H222" i="21"/>
  <c r="H86" i="21" s="1"/>
  <c r="H225" i="76"/>
  <c r="H89" i="76" s="1"/>
  <c r="T222" i="21"/>
  <c r="T86" i="21" s="1"/>
  <c r="T225" i="76"/>
  <c r="T89" i="76" s="1"/>
  <c r="H228" i="21"/>
  <c r="H92" i="21" s="1"/>
  <c r="H231" i="76"/>
  <c r="P235" i="21"/>
  <c r="P99" i="21" s="1"/>
  <c r="P238" i="76"/>
  <c r="O236" i="21"/>
  <c r="O100" i="21" s="1"/>
  <c r="O239" i="76"/>
  <c r="O103" i="76" s="1"/>
  <c r="S236" i="21"/>
  <c r="S100" i="21" s="1"/>
  <c r="S239" i="76"/>
  <c r="S103" i="76" s="1"/>
  <c r="Q242" i="21"/>
  <c r="Q106" i="21" s="1"/>
  <c r="Q245" i="76"/>
  <c r="M194" i="21"/>
  <c r="M58" i="21" s="1"/>
  <c r="M197" i="76"/>
  <c r="M61" i="76" s="1"/>
  <c r="O193" i="21"/>
  <c r="O57" i="21" s="1"/>
  <c r="O196" i="76"/>
  <c r="I193" i="21"/>
  <c r="I196" i="76"/>
  <c r="N67" i="76"/>
  <c r="R74" i="76"/>
  <c r="M214" i="21"/>
  <c r="M78" i="21" s="1"/>
  <c r="M217" i="76"/>
  <c r="H215" i="21"/>
  <c r="H79" i="21" s="1"/>
  <c r="H218" i="76"/>
  <c r="H82" i="76" s="1"/>
  <c r="P215" i="21"/>
  <c r="P79" i="21" s="1"/>
  <c r="P218" i="76"/>
  <c r="P82" i="76" s="1"/>
  <c r="T215" i="21"/>
  <c r="T79" i="21" s="1"/>
  <c r="T218" i="76"/>
  <c r="T82" i="76" s="1"/>
  <c r="H221" i="21"/>
  <c r="H85" i="21" s="1"/>
  <c r="H224" i="76"/>
  <c r="T221" i="21"/>
  <c r="T85" i="21" s="1"/>
  <c r="T224" i="76"/>
  <c r="K235" i="21"/>
  <c r="K99" i="21" s="1"/>
  <c r="K238" i="76"/>
  <c r="S235" i="21"/>
  <c r="S99" i="21" s="1"/>
  <c r="S238" i="76"/>
  <c r="L242" i="21"/>
  <c r="L106" i="21" s="1"/>
  <c r="L245" i="76"/>
  <c r="K243" i="21"/>
  <c r="K246" i="76"/>
  <c r="K110" i="76" s="1"/>
  <c r="O243" i="21"/>
  <c r="O246" i="76"/>
  <c r="O110" i="76" s="1"/>
  <c r="S60" i="76"/>
  <c r="H60" i="76"/>
  <c r="O200" i="21"/>
  <c r="O64" i="21" s="1"/>
  <c r="O203" i="76"/>
  <c r="O207" i="21"/>
  <c r="O71" i="21" s="1"/>
  <c r="O210" i="76"/>
  <c r="J208" i="21"/>
  <c r="J72" i="21" s="1"/>
  <c r="J211" i="76"/>
  <c r="J75" i="76" s="1"/>
  <c r="N208" i="21"/>
  <c r="N72" i="21" s="1"/>
  <c r="N211" i="76"/>
  <c r="N75" i="76" s="1"/>
  <c r="R208" i="21"/>
  <c r="R72" i="21" s="1"/>
  <c r="R211" i="76"/>
  <c r="R75" i="76" s="1"/>
  <c r="R81" i="76"/>
  <c r="Q221" i="21"/>
  <c r="Q85" i="21" s="1"/>
  <c r="Q224" i="76"/>
  <c r="L222" i="21"/>
  <c r="L86" i="21" s="1"/>
  <c r="L225" i="76"/>
  <c r="L89" i="76" s="1"/>
  <c r="L228" i="21"/>
  <c r="L92" i="21" s="1"/>
  <c r="L231" i="76"/>
  <c r="K229" i="21"/>
  <c r="K93" i="21" s="1"/>
  <c r="K232" i="76"/>
  <c r="K96" i="76" s="1"/>
  <c r="S229" i="21"/>
  <c r="S93" i="21" s="1"/>
  <c r="S232" i="76"/>
  <c r="S96" i="76" s="1"/>
  <c r="L235" i="21"/>
  <c r="L99" i="21" s="1"/>
  <c r="L238" i="76"/>
  <c r="K236" i="21"/>
  <c r="K100" i="21" s="1"/>
  <c r="K239" i="76"/>
  <c r="K103" i="76" s="1"/>
  <c r="O196" i="75"/>
  <c r="O195" i="75" s="1"/>
  <c r="O29" i="8" s="1"/>
  <c r="M242" i="21"/>
  <c r="M106" i="21" s="1"/>
  <c r="M245" i="76"/>
  <c r="L243" i="21"/>
  <c r="L246" i="76"/>
  <c r="L110" i="76" s="1"/>
  <c r="T243" i="21"/>
  <c r="T246" i="76"/>
  <c r="T110" i="76" s="1"/>
  <c r="O194" i="21"/>
  <c r="O58" i="21" s="1"/>
  <c r="O197" i="76"/>
  <c r="O61" i="76" s="1"/>
  <c r="J194" i="21"/>
  <c r="J58" i="21" s="1"/>
  <c r="J197" i="76"/>
  <c r="J61" i="76" s="1"/>
  <c r="L194" i="21"/>
  <c r="L58" i="21" s="1"/>
  <c r="L197" i="76"/>
  <c r="L61" i="76" s="1"/>
  <c r="Q193" i="21"/>
  <c r="Q196" i="76"/>
  <c r="L193" i="21"/>
  <c r="L57" i="21" s="1"/>
  <c r="L56" i="21" s="1"/>
  <c r="L55" i="21" s="1"/>
  <c r="L196" i="76"/>
  <c r="R193" i="21"/>
  <c r="R57" i="21" s="1"/>
  <c r="R196" i="76"/>
  <c r="H200" i="21"/>
  <c r="H64" i="21" s="1"/>
  <c r="H203" i="76"/>
  <c r="L200" i="21"/>
  <c r="L203" i="76"/>
  <c r="P200" i="21"/>
  <c r="P64" i="21" s="1"/>
  <c r="P203" i="76"/>
  <c r="T200" i="21"/>
  <c r="T64" i="21" s="1"/>
  <c r="T203" i="76"/>
  <c r="K201" i="21"/>
  <c r="K65" i="21" s="1"/>
  <c r="K204" i="76"/>
  <c r="K68" i="76" s="1"/>
  <c r="O201" i="21"/>
  <c r="O65" i="21" s="1"/>
  <c r="O204" i="76"/>
  <c r="O68" i="76" s="1"/>
  <c r="S201" i="21"/>
  <c r="S65" i="21" s="1"/>
  <c r="S204" i="76"/>
  <c r="S68" i="76" s="1"/>
  <c r="H207" i="21"/>
  <c r="H71" i="21" s="1"/>
  <c r="H210" i="76"/>
  <c r="L207" i="21"/>
  <c r="L71" i="21" s="1"/>
  <c r="L210" i="76"/>
  <c r="P207" i="21"/>
  <c r="P71" i="21" s="1"/>
  <c r="P210" i="76"/>
  <c r="T207" i="21"/>
  <c r="T71" i="21" s="1"/>
  <c r="T210" i="76"/>
  <c r="K208" i="21"/>
  <c r="K72" i="21" s="1"/>
  <c r="K211" i="76"/>
  <c r="K75" i="76" s="1"/>
  <c r="O208" i="21"/>
  <c r="O72" i="21" s="1"/>
  <c r="O211" i="76"/>
  <c r="O75" i="76" s="1"/>
  <c r="S208" i="21"/>
  <c r="S72" i="21" s="1"/>
  <c r="S211" i="76"/>
  <c r="S75" i="76" s="1"/>
  <c r="L136" i="75"/>
  <c r="L135" i="75" s="1"/>
  <c r="L25" i="8" s="1"/>
  <c r="T136" i="75"/>
  <c r="T135" i="75" s="1"/>
  <c r="T25" i="8" s="1"/>
  <c r="K214" i="21"/>
  <c r="K78" i="21" s="1"/>
  <c r="K217" i="76"/>
  <c r="O214" i="21"/>
  <c r="O217" i="76"/>
  <c r="S214" i="21"/>
  <c r="S78" i="21" s="1"/>
  <c r="S217" i="76"/>
  <c r="J215" i="21"/>
  <c r="J79" i="21" s="1"/>
  <c r="J218" i="76"/>
  <c r="J82" i="76" s="1"/>
  <c r="N215" i="21"/>
  <c r="N79" i="21" s="1"/>
  <c r="N218" i="76"/>
  <c r="N82" i="76" s="1"/>
  <c r="R215" i="21"/>
  <c r="R79" i="21" s="1"/>
  <c r="R218" i="76"/>
  <c r="R82" i="76" s="1"/>
  <c r="K151" i="75"/>
  <c r="K150" i="75" s="1"/>
  <c r="K26" i="8" s="1"/>
  <c r="S151" i="75"/>
  <c r="S150" i="75" s="1"/>
  <c r="S26" i="8" s="1"/>
  <c r="J221" i="21"/>
  <c r="J85" i="21" s="1"/>
  <c r="J224" i="76"/>
  <c r="N221" i="21"/>
  <c r="N224" i="76"/>
  <c r="R221" i="21"/>
  <c r="R85" i="21" s="1"/>
  <c r="R224" i="76"/>
  <c r="I222" i="21"/>
  <c r="I86" i="21" s="1"/>
  <c r="I225" i="76"/>
  <c r="I89" i="76" s="1"/>
  <c r="M222" i="21"/>
  <c r="M86" i="21" s="1"/>
  <c r="M225" i="76"/>
  <c r="M89" i="76" s="1"/>
  <c r="Q222" i="21"/>
  <c r="Q86" i="21" s="1"/>
  <c r="Q225" i="76"/>
  <c r="Q89" i="76" s="1"/>
  <c r="H166" i="75"/>
  <c r="H165" i="75" s="1"/>
  <c r="H27" i="8" s="1"/>
  <c r="I228" i="21"/>
  <c r="I92" i="21" s="1"/>
  <c r="I231" i="76"/>
  <c r="M228" i="21"/>
  <c r="M92" i="21" s="1"/>
  <c r="M231" i="76"/>
  <c r="Q228" i="21"/>
  <c r="Q92" i="21" s="1"/>
  <c r="Q231" i="76"/>
  <c r="H229" i="21"/>
  <c r="H93" i="21" s="1"/>
  <c r="H232" i="76"/>
  <c r="H96" i="76" s="1"/>
  <c r="L229" i="21"/>
  <c r="L93" i="21" s="1"/>
  <c r="L232" i="76"/>
  <c r="L96" i="76" s="1"/>
  <c r="P229" i="21"/>
  <c r="P93" i="21" s="1"/>
  <c r="P232" i="76"/>
  <c r="P96" i="76" s="1"/>
  <c r="T229" i="21"/>
  <c r="T93" i="21" s="1"/>
  <c r="T232" i="76"/>
  <c r="T96" i="76" s="1"/>
  <c r="O181" i="75"/>
  <c r="O180" i="75" s="1"/>
  <c r="O28" i="8" s="1"/>
  <c r="I235" i="21"/>
  <c r="I99" i="21" s="1"/>
  <c r="I238" i="76"/>
  <c r="M235" i="21"/>
  <c r="M99" i="21" s="1"/>
  <c r="M238" i="76"/>
  <c r="Q235" i="21"/>
  <c r="Q99" i="21" s="1"/>
  <c r="Q238" i="76"/>
  <c r="H236" i="21"/>
  <c r="H100" i="21" s="1"/>
  <c r="H239" i="76"/>
  <c r="H103" i="76" s="1"/>
  <c r="L236" i="21"/>
  <c r="L100" i="21" s="1"/>
  <c r="L239" i="76"/>
  <c r="L103" i="76" s="1"/>
  <c r="P236" i="21"/>
  <c r="P100" i="21" s="1"/>
  <c r="P239" i="76"/>
  <c r="P103" i="76" s="1"/>
  <c r="T236" i="21"/>
  <c r="T100" i="21" s="1"/>
  <c r="T239" i="76"/>
  <c r="T103" i="76" s="1"/>
  <c r="J242" i="21"/>
  <c r="J106" i="21" s="1"/>
  <c r="J245" i="76"/>
  <c r="N242" i="21"/>
  <c r="N106" i="21" s="1"/>
  <c r="N245" i="76"/>
  <c r="R242" i="21"/>
  <c r="R106" i="21" s="1"/>
  <c r="R245" i="76"/>
  <c r="I243" i="21"/>
  <c r="I246" i="76"/>
  <c r="I110" i="76" s="1"/>
  <c r="M243" i="21"/>
  <c r="M246" i="76"/>
  <c r="M110" i="76" s="1"/>
  <c r="Q243" i="21"/>
  <c r="Q246" i="76"/>
  <c r="Q110" i="76" s="1"/>
  <c r="T194" i="21"/>
  <c r="T58" i="21" s="1"/>
  <c r="T197" i="76"/>
  <c r="T61" i="76" s="1"/>
  <c r="J67" i="76"/>
  <c r="J74" i="76"/>
  <c r="P221" i="21"/>
  <c r="P85" i="21" s="1"/>
  <c r="P224" i="76"/>
  <c r="O222" i="21"/>
  <c r="O86" i="21" s="1"/>
  <c r="O225" i="76"/>
  <c r="O89" i="76" s="1"/>
  <c r="K228" i="21"/>
  <c r="K92" i="21" s="1"/>
  <c r="K231" i="76"/>
  <c r="O228" i="21"/>
  <c r="O92" i="21" s="1"/>
  <c r="O231" i="76"/>
  <c r="J229" i="21"/>
  <c r="J93" i="21" s="1"/>
  <c r="J232" i="76"/>
  <c r="J96" i="76" s="1"/>
  <c r="R229" i="21"/>
  <c r="R93" i="21" s="1"/>
  <c r="R232" i="76"/>
  <c r="R96" i="76" s="1"/>
  <c r="H242" i="21"/>
  <c r="H106" i="21" s="1"/>
  <c r="H245" i="76"/>
  <c r="T242" i="21"/>
  <c r="T106" i="21" s="1"/>
  <c r="T245" i="76"/>
  <c r="S243" i="21"/>
  <c r="S246" i="76"/>
  <c r="S110" i="76" s="1"/>
  <c r="Q194" i="21"/>
  <c r="Q58" i="21" s="1"/>
  <c r="Q197" i="76"/>
  <c r="Q61" i="76" s="1"/>
  <c r="K194" i="21"/>
  <c r="K58" i="21" s="1"/>
  <c r="K197" i="76"/>
  <c r="K61" i="76" s="1"/>
  <c r="P194" i="21"/>
  <c r="P58" i="21" s="1"/>
  <c r="P197" i="76"/>
  <c r="P61" i="76" s="1"/>
  <c r="M60" i="76"/>
  <c r="K200" i="21"/>
  <c r="K64" i="21" s="1"/>
  <c r="K203" i="76"/>
  <c r="J201" i="21"/>
  <c r="J65" i="21" s="1"/>
  <c r="J204" i="76"/>
  <c r="J68" i="76" s="1"/>
  <c r="N201" i="21"/>
  <c r="N65" i="21" s="1"/>
  <c r="N204" i="76"/>
  <c r="N68" i="76" s="1"/>
  <c r="S207" i="21"/>
  <c r="S71" i="21" s="1"/>
  <c r="S210" i="76"/>
  <c r="J81" i="76"/>
  <c r="I221" i="21"/>
  <c r="I85" i="21" s="1"/>
  <c r="I224" i="76"/>
  <c r="P222" i="21"/>
  <c r="P86" i="21" s="1"/>
  <c r="P225" i="76"/>
  <c r="P89" i="76" s="1"/>
  <c r="O166" i="75"/>
  <c r="O165" i="75" s="1"/>
  <c r="O27" i="8" s="1"/>
  <c r="P228" i="21"/>
  <c r="P92" i="21" s="1"/>
  <c r="P231" i="76"/>
  <c r="T228" i="21"/>
  <c r="T92" i="21" s="1"/>
  <c r="T231" i="76"/>
  <c r="O229" i="21"/>
  <c r="O93" i="21" s="1"/>
  <c r="O232" i="76"/>
  <c r="O96" i="76" s="1"/>
  <c r="H235" i="21"/>
  <c r="H99" i="21" s="1"/>
  <c r="H238" i="76"/>
  <c r="T235" i="21"/>
  <c r="T234" i="21" s="1"/>
  <c r="T233" i="21" s="1"/>
  <c r="T238" i="76"/>
  <c r="I242" i="21"/>
  <c r="I106" i="21" s="1"/>
  <c r="I245" i="76"/>
  <c r="H243" i="21"/>
  <c r="H246" i="76"/>
  <c r="H110" i="76" s="1"/>
  <c r="P243" i="21"/>
  <c r="P246" i="76"/>
  <c r="P110" i="76" s="1"/>
  <c r="S194" i="21"/>
  <c r="S58" i="21" s="1"/>
  <c r="S197" i="76"/>
  <c r="S61" i="76" s="1"/>
  <c r="N194" i="21"/>
  <c r="N58" i="21" s="1"/>
  <c r="N197" i="76"/>
  <c r="N61" i="76" s="1"/>
  <c r="I194" i="21"/>
  <c r="I58" i="21" s="1"/>
  <c r="I197" i="76"/>
  <c r="I61" i="76" s="1"/>
  <c r="H194" i="21"/>
  <c r="H58" i="21" s="1"/>
  <c r="H197" i="76"/>
  <c r="H61" i="76" s="1"/>
  <c r="P193" i="21"/>
  <c r="P57" i="21" s="1"/>
  <c r="P196" i="76"/>
  <c r="K193" i="21"/>
  <c r="K196" i="76"/>
  <c r="N193" i="21"/>
  <c r="N57" i="21" s="1"/>
  <c r="N196" i="76"/>
  <c r="I200" i="21"/>
  <c r="I64" i="21" s="1"/>
  <c r="I203" i="76"/>
  <c r="M200" i="21"/>
  <c r="M64" i="21" s="1"/>
  <c r="M203" i="76"/>
  <c r="Q200" i="21"/>
  <c r="Q64" i="21" s="1"/>
  <c r="Q203" i="76"/>
  <c r="H201" i="21"/>
  <c r="H65" i="21" s="1"/>
  <c r="H204" i="76"/>
  <c r="H68" i="76" s="1"/>
  <c r="L201" i="21"/>
  <c r="L65" i="21" s="1"/>
  <c r="L204" i="76"/>
  <c r="L68" i="76" s="1"/>
  <c r="P201" i="21"/>
  <c r="P65" i="21" s="1"/>
  <c r="P204" i="76"/>
  <c r="P68" i="76" s="1"/>
  <c r="T201" i="21"/>
  <c r="T65" i="21" s="1"/>
  <c r="T204" i="76"/>
  <c r="T68" i="76" s="1"/>
  <c r="I207" i="21"/>
  <c r="I71" i="21" s="1"/>
  <c r="I210" i="76"/>
  <c r="M207" i="21"/>
  <c r="M71" i="21" s="1"/>
  <c r="M210" i="76"/>
  <c r="Q207" i="21"/>
  <c r="Q71" i="21" s="1"/>
  <c r="Q210" i="76"/>
  <c r="H208" i="21"/>
  <c r="H72" i="21" s="1"/>
  <c r="H211" i="76"/>
  <c r="H75" i="76" s="1"/>
  <c r="L208" i="21"/>
  <c r="L72" i="21" s="1"/>
  <c r="L211" i="76"/>
  <c r="L75" i="76" s="1"/>
  <c r="P208" i="21"/>
  <c r="P72" i="21" s="1"/>
  <c r="P211" i="76"/>
  <c r="P75" i="76" s="1"/>
  <c r="T208" i="21"/>
  <c r="T72" i="21" s="1"/>
  <c r="T211" i="76"/>
  <c r="T75" i="76" s="1"/>
  <c r="H214" i="21"/>
  <c r="H217" i="76"/>
  <c r="L214" i="21"/>
  <c r="L217" i="76"/>
  <c r="P214" i="21"/>
  <c r="P78" i="21" s="1"/>
  <c r="P217" i="76"/>
  <c r="T214" i="21"/>
  <c r="T217" i="76"/>
  <c r="K215" i="21"/>
  <c r="K79" i="21" s="1"/>
  <c r="K218" i="76"/>
  <c r="K82" i="76" s="1"/>
  <c r="O215" i="21"/>
  <c r="O79" i="21" s="1"/>
  <c r="O218" i="76"/>
  <c r="O82" i="76" s="1"/>
  <c r="S215" i="21"/>
  <c r="S79" i="21" s="1"/>
  <c r="S218" i="76"/>
  <c r="S82" i="76" s="1"/>
  <c r="L151" i="75"/>
  <c r="L150" i="75" s="1"/>
  <c r="L26" i="8" s="1"/>
  <c r="T151" i="75"/>
  <c r="T150" i="75" s="1"/>
  <c r="T26" i="8" s="1"/>
  <c r="K221" i="21"/>
  <c r="K85" i="21" s="1"/>
  <c r="K224" i="76"/>
  <c r="O221" i="21"/>
  <c r="O85" i="21" s="1"/>
  <c r="O224" i="76"/>
  <c r="S221" i="21"/>
  <c r="S85" i="21" s="1"/>
  <c r="S224" i="76"/>
  <c r="J222" i="21"/>
  <c r="J86" i="21" s="1"/>
  <c r="J225" i="76"/>
  <c r="J89" i="76" s="1"/>
  <c r="N222" i="21"/>
  <c r="N86" i="21" s="1"/>
  <c r="N225" i="76"/>
  <c r="N89" i="76" s="1"/>
  <c r="R222" i="21"/>
  <c r="R86" i="21" s="1"/>
  <c r="R225" i="76"/>
  <c r="R89" i="76" s="1"/>
  <c r="K166" i="75"/>
  <c r="K165" i="75" s="1"/>
  <c r="K27" i="8" s="1"/>
  <c r="S166" i="75"/>
  <c r="S165" i="75" s="1"/>
  <c r="S27" i="8" s="1"/>
  <c r="J228" i="21"/>
  <c r="J231" i="76"/>
  <c r="N228" i="21"/>
  <c r="N231" i="76"/>
  <c r="R228" i="21"/>
  <c r="R92" i="21" s="1"/>
  <c r="R231" i="76"/>
  <c r="I229" i="21"/>
  <c r="I93" i="21" s="1"/>
  <c r="I232" i="76"/>
  <c r="I96" i="76" s="1"/>
  <c r="M229" i="21"/>
  <c r="M93" i="21" s="1"/>
  <c r="M232" i="76"/>
  <c r="M96" i="76" s="1"/>
  <c r="Q229" i="21"/>
  <c r="Q93" i="21" s="1"/>
  <c r="Q232" i="76"/>
  <c r="Q96" i="76" s="1"/>
  <c r="P181" i="75"/>
  <c r="P180" i="75" s="1"/>
  <c r="P28" i="8" s="1"/>
  <c r="J102" i="76"/>
  <c r="N102" i="76"/>
  <c r="R102" i="76"/>
  <c r="K196" i="75"/>
  <c r="K195" i="75" s="1"/>
  <c r="K29" i="8" s="1"/>
  <c r="S196" i="75"/>
  <c r="S195" i="75" s="1"/>
  <c r="S29" i="8" s="1"/>
  <c r="K242" i="21"/>
  <c r="K106" i="21" s="1"/>
  <c r="K245" i="76"/>
  <c r="O242" i="21"/>
  <c r="O106" i="21" s="1"/>
  <c r="O245" i="76"/>
  <c r="S242" i="21"/>
  <c r="S106" i="21" s="1"/>
  <c r="S245" i="76"/>
  <c r="J243" i="21"/>
  <c r="J246" i="76"/>
  <c r="J110" i="76" s="1"/>
  <c r="N243" i="21"/>
  <c r="N246" i="76"/>
  <c r="N110" i="76" s="1"/>
  <c r="R243" i="21"/>
  <c r="R246" i="76"/>
  <c r="R110" i="76" s="1"/>
  <c r="N136" i="75"/>
  <c r="N135" i="75" s="1"/>
  <c r="N25" i="8" s="1"/>
  <c r="N214" i="21"/>
  <c r="L106" i="75"/>
  <c r="L105" i="75" s="1"/>
  <c r="L23" i="8" s="1"/>
  <c r="T106" i="75"/>
  <c r="T105" i="75" s="1"/>
  <c r="T23" i="8" s="1"/>
  <c r="K121" i="75"/>
  <c r="K120" i="75" s="1"/>
  <c r="K24" i="8" s="1"/>
  <c r="S121" i="75"/>
  <c r="S120" i="75" s="1"/>
  <c r="S24" i="8" s="1"/>
  <c r="J121" i="75"/>
  <c r="J120" i="75" s="1"/>
  <c r="J24" i="8" s="1"/>
  <c r="J207" i="21"/>
  <c r="N121" i="75"/>
  <c r="N120" i="75" s="1"/>
  <c r="N24" i="8" s="1"/>
  <c r="N207" i="21"/>
  <c r="R121" i="75"/>
  <c r="R120" i="75" s="1"/>
  <c r="R24" i="8" s="1"/>
  <c r="R207" i="21"/>
  <c r="I121" i="75"/>
  <c r="I120" i="75" s="1"/>
  <c r="I24" i="8" s="1"/>
  <c r="I208" i="21"/>
  <c r="I72" i="21" s="1"/>
  <c r="M121" i="75"/>
  <c r="M120" i="75" s="1"/>
  <c r="M24" i="8" s="1"/>
  <c r="M208" i="21"/>
  <c r="M72" i="21" s="1"/>
  <c r="Q121" i="75"/>
  <c r="Q120" i="75" s="1"/>
  <c r="Q24" i="8" s="1"/>
  <c r="Q208" i="21"/>
  <c r="Q72" i="21" s="1"/>
  <c r="J151" i="75"/>
  <c r="J150" i="75" s="1"/>
  <c r="J26" i="8" s="1"/>
  <c r="N151" i="75"/>
  <c r="N150" i="75" s="1"/>
  <c r="N26" i="8" s="1"/>
  <c r="R151" i="75"/>
  <c r="R150" i="75" s="1"/>
  <c r="R26" i="8" s="1"/>
  <c r="J166" i="75"/>
  <c r="J165" i="75" s="1"/>
  <c r="J27" i="8" s="1"/>
  <c r="N166" i="75"/>
  <c r="N165" i="75" s="1"/>
  <c r="N27" i="8" s="1"/>
  <c r="R166" i="75"/>
  <c r="R165" i="75" s="1"/>
  <c r="R27" i="8" s="1"/>
  <c r="I196" i="75"/>
  <c r="I195" i="75" s="1"/>
  <c r="I29" i="8" s="1"/>
  <c r="M196" i="75"/>
  <c r="M195" i="75" s="1"/>
  <c r="M29" i="8" s="1"/>
  <c r="Q196" i="75"/>
  <c r="Q195" i="75" s="1"/>
  <c r="Q29" i="8" s="1"/>
  <c r="R136" i="75"/>
  <c r="R135" i="75" s="1"/>
  <c r="R25" i="8" s="1"/>
  <c r="R214" i="21"/>
  <c r="M136" i="75"/>
  <c r="M135" i="75" s="1"/>
  <c r="M25" i="8" s="1"/>
  <c r="M215" i="21"/>
  <c r="M79" i="21" s="1"/>
  <c r="Q136" i="75"/>
  <c r="Q135" i="75" s="1"/>
  <c r="Q25" i="8" s="1"/>
  <c r="Q215" i="21"/>
  <c r="Q79" i="21" s="1"/>
  <c r="S91" i="75"/>
  <c r="S90" i="75" s="1"/>
  <c r="S22" i="8" s="1"/>
  <c r="S193" i="21"/>
  <c r="M91" i="75"/>
  <c r="M90" i="75" s="1"/>
  <c r="M22" i="8" s="1"/>
  <c r="M193" i="21"/>
  <c r="H91" i="75"/>
  <c r="H90" i="75" s="1"/>
  <c r="H22" i="8" s="1"/>
  <c r="H193" i="21"/>
  <c r="H106" i="75"/>
  <c r="H105" i="75" s="1"/>
  <c r="H23" i="8" s="1"/>
  <c r="P106" i="75"/>
  <c r="P105" i="75" s="1"/>
  <c r="P23" i="8" s="1"/>
  <c r="O121" i="75"/>
  <c r="O120" i="75" s="1"/>
  <c r="O24" i="8" s="1"/>
  <c r="O78" i="21"/>
  <c r="J181" i="75"/>
  <c r="J180" i="75" s="1"/>
  <c r="J28" i="8" s="1"/>
  <c r="J235" i="21"/>
  <c r="N181" i="75"/>
  <c r="N180" i="75" s="1"/>
  <c r="N28" i="8" s="1"/>
  <c r="N235" i="21"/>
  <c r="R181" i="75"/>
  <c r="R180" i="75" s="1"/>
  <c r="R28" i="8" s="1"/>
  <c r="R235" i="21"/>
  <c r="I181" i="75"/>
  <c r="I180" i="75" s="1"/>
  <c r="I28" i="8" s="1"/>
  <c r="I236" i="21"/>
  <c r="I100" i="21" s="1"/>
  <c r="M181" i="75"/>
  <c r="M180" i="75" s="1"/>
  <c r="M28" i="8" s="1"/>
  <c r="M236" i="21"/>
  <c r="M100" i="21" s="1"/>
  <c r="Q181" i="75"/>
  <c r="Q180" i="75" s="1"/>
  <c r="Q28" i="8" s="1"/>
  <c r="Q236" i="21"/>
  <c r="Q100" i="21" s="1"/>
  <c r="I57" i="21"/>
  <c r="J136" i="75"/>
  <c r="J135" i="75" s="1"/>
  <c r="J25" i="8" s="1"/>
  <c r="J214" i="21"/>
  <c r="I136" i="75"/>
  <c r="I135" i="75" s="1"/>
  <c r="I25" i="8" s="1"/>
  <c r="I215" i="21"/>
  <c r="I79" i="21" s="1"/>
  <c r="K106" i="75"/>
  <c r="K105" i="75" s="1"/>
  <c r="K23" i="8" s="1"/>
  <c r="S106" i="75"/>
  <c r="S105" i="75" s="1"/>
  <c r="S23" i="8" s="1"/>
  <c r="J106" i="75"/>
  <c r="J105" i="75" s="1"/>
  <c r="J23" i="8" s="1"/>
  <c r="J200" i="21"/>
  <c r="N106" i="75"/>
  <c r="N105" i="75" s="1"/>
  <c r="N23" i="8" s="1"/>
  <c r="N200" i="21"/>
  <c r="R106" i="75"/>
  <c r="R105" i="75" s="1"/>
  <c r="R23" i="8" s="1"/>
  <c r="R200" i="21"/>
  <c r="I106" i="75"/>
  <c r="I105" i="75" s="1"/>
  <c r="I23" i="8" s="1"/>
  <c r="I201" i="21"/>
  <c r="I65" i="21" s="1"/>
  <c r="M106" i="75"/>
  <c r="M105" i="75" s="1"/>
  <c r="M23" i="8" s="1"/>
  <c r="M201" i="21"/>
  <c r="M65" i="21" s="1"/>
  <c r="Q106" i="75"/>
  <c r="Q105" i="75" s="1"/>
  <c r="Q23" i="8" s="1"/>
  <c r="Q201" i="21"/>
  <c r="Q65" i="21" s="1"/>
  <c r="I151" i="75"/>
  <c r="I150" i="75" s="1"/>
  <c r="I26" i="8" s="1"/>
  <c r="M151" i="75"/>
  <c r="M150" i="75" s="1"/>
  <c r="M26" i="8" s="1"/>
  <c r="Q151" i="75"/>
  <c r="Q150" i="75" s="1"/>
  <c r="Q26" i="8" s="1"/>
  <c r="I166" i="75"/>
  <c r="I165" i="75" s="1"/>
  <c r="I27" i="8" s="1"/>
  <c r="M166" i="75"/>
  <c r="M165" i="75" s="1"/>
  <c r="M27" i="8" s="1"/>
  <c r="Q166" i="75"/>
  <c r="Q165" i="75" s="1"/>
  <c r="Q27" i="8" s="1"/>
  <c r="L181" i="75"/>
  <c r="L180" i="75" s="1"/>
  <c r="L28" i="8" s="1"/>
  <c r="T181" i="75"/>
  <c r="T180" i="75" s="1"/>
  <c r="T28" i="8" s="1"/>
  <c r="H29" i="8"/>
  <c r="L196" i="75"/>
  <c r="L195" i="75" s="1"/>
  <c r="L29" i="8" s="1"/>
  <c r="P196" i="75"/>
  <c r="P195" i="75" s="1"/>
  <c r="P29" i="8" s="1"/>
  <c r="T196" i="75"/>
  <c r="T195" i="75" s="1"/>
  <c r="T29" i="8" s="1"/>
  <c r="Q91" i="75"/>
  <c r="Q90" i="75" s="1"/>
  <c r="Q22" i="8" s="1"/>
  <c r="L91" i="75"/>
  <c r="L90" i="75" s="1"/>
  <c r="L22" i="8" s="1"/>
  <c r="R91" i="75"/>
  <c r="R90" i="75" s="1"/>
  <c r="R22" i="8" s="1"/>
  <c r="P91" i="75"/>
  <c r="P90" i="75" s="1"/>
  <c r="P22" i="8" s="1"/>
  <c r="K91" i="75"/>
  <c r="K90" i="75" s="1"/>
  <c r="K22" i="8" s="1"/>
  <c r="N91" i="75"/>
  <c r="N90" i="75" s="1"/>
  <c r="N22" i="8" s="1"/>
  <c r="T91" i="75"/>
  <c r="T90" i="75" s="1"/>
  <c r="T22" i="8" s="1"/>
  <c r="O91" i="75"/>
  <c r="O90" i="75" s="1"/>
  <c r="O22" i="8" s="1"/>
  <c r="I91" i="75"/>
  <c r="I90" i="75" s="1"/>
  <c r="I22" i="8" s="1"/>
  <c r="J91" i="75"/>
  <c r="J90" i="75" s="1"/>
  <c r="J22" i="8" s="1"/>
  <c r="P107" i="21" l="1"/>
  <c r="P112" i="21"/>
  <c r="P111" i="21" s="1"/>
  <c r="T107" i="21"/>
  <c r="T112" i="21"/>
  <c r="T111" i="21" s="1"/>
  <c r="R107" i="21"/>
  <c r="R112" i="21"/>
  <c r="R111" i="21" s="1"/>
  <c r="H107" i="21"/>
  <c r="H105" i="21" s="1"/>
  <c r="H104" i="21" s="1"/>
  <c r="H112" i="21"/>
  <c r="J107" i="21"/>
  <c r="J112" i="21"/>
  <c r="J111" i="21" s="1"/>
  <c r="Q107" i="21"/>
  <c r="Q112" i="21"/>
  <c r="Q111" i="21" s="1"/>
  <c r="L107" i="21"/>
  <c r="L112" i="21"/>
  <c r="L111" i="21" s="1"/>
  <c r="O107" i="21"/>
  <c r="O105" i="21" s="1"/>
  <c r="O104" i="21" s="1"/>
  <c r="O112" i="21"/>
  <c r="O111" i="21" s="1"/>
  <c r="N107" i="21"/>
  <c r="N112" i="21"/>
  <c r="N111" i="21" s="1"/>
  <c r="I107" i="21"/>
  <c r="I105" i="21" s="1"/>
  <c r="I104" i="21" s="1"/>
  <c r="I112" i="21"/>
  <c r="I111" i="21" s="1"/>
  <c r="S107" i="21"/>
  <c r="S112" i="21"/>
  <c r="S111" i="21" s="1"/>
  <c r="M107" i="21"/>
  <c r="M105" i="21" s="1"/>
  <c r="M104" i="21" s="1"/>
  <c r="M112" i="21"/>
  <c r="M111" i="21" s="1"/>
  <c r="K107" i="21"/>
  <c r="K112" i="21"/>
  <c r="K111" i="21" s="1"/>
  <c r="S91" i="21"/>
  <c r="S90" i="21" s="1"/>
  <c r="S227" i="21"/>
  <c r="S226" i="21" s="1"/>
  <c r="L213" i="21"/>
  <c r="L212" i="21" s="1"/>
  <c r="T84" i="21"/>
  <c r="T83" i="21" s="1"/>
  <c r="P77" i="21"/>
  <c r="P76" i="21" s="1"/>
  <c r="L192" i="21"/>
  <c r="L191" i="21" s="1"/>
  <c r="S98" i="21"/>
  <c r="S97" i="21" s="1"/>
  <c r="J227" i="21"/>
  <c r="J226" i="21" s="1"/>
  <c r="L98" i="21"/>
  <c r="L97" i="21" s="1"/>
  <c r="L84" i="21"/>
  <c r="L83" i="21" s="1"/>
  <c r="T213" i="21"/>
  <c r="T212" i="21" s="1"/>
  <c r="L220" i="21"/>
  <c r="L219" i="21" s="1"/>
  <c r="S63" i="21"/>
  <c r="S62" i="21" s="1"/>
  <c r="K91" i="21"/>
  <c r="K90" i="21" s="1"/>
  <c r="K84" i="21"/>
  <c r="K83" i="21" s="1"/>
  <c r="J216" i="76"/>
  <c r="J215" i="76" s="1"/>
  <c r="J79" i="76" s="1"/>
  <c r="P91" i="21"/>
  <c r="P90" i="21" s="1"/>
  <c r="R56" i="21"/>
  <c r="R55" i="21" s="1"/>
  <c r="H227" i="21"/>
  <c r="H226" i="21" s="1"/>
  <c r="O206" i="21"/>
  <c r="O205" i="21" s="1"/>
  <c r="O98" i="21"/>
  <c r="O97" i="21" s="1"/>
  <c r="P227" i="21"/>
  <c r="P226" i="21" s="1"/>
  <c r="O70" i="21"/>
  <c r="O69" i="21" s="1"/>
  <c r="H91" i="21"/>
  <c r="H90" i="21" s="1"/>
  <c r="I192" i="21"/>
  <c r="I191" i="21" s="1"/>
  <c r="H63" i="21"/>
  <c r="H62" i="21" s="1"/>
  <c r="K70" i="21"/>
  <c r="K69" i="21" s="1"/>
  <c r="J92" i="21"/>
  <c r="J91" i="21" s="1"/>
  <c r="J90" i="21" s="1"/>
  <c r="L78" i="21"/>
  <c r="L77" i="21" s="1"/>
  <c r="L76" i="21" s="1"/>
  <c r="I56" i="21"/>
  <c r="I55" i="21" s="1"/>
  <c r="K227" i="21"/>
  <c r="K226" i="21" s="1"/>
  <c r="L227" i="21"/>
  <c r="L226" i="21" s="1"/>
  <c r="T78" i="21"/>
  <c r="T77" i="21" s="1"/>
  <c r="T76" i="21" s="1"/>
  <c r="J84" i="21"/>
  <c r="J83" i="21" s="1"/>
  <c r="T99" i="21"/>
  <c r="T98" i="21" s="1"/>
  <c r="T97" i="21" s="1"/>
  <c r="K105" i="21"/>
  <c r="K104" i="21" s="1"/>
  <c r="N227" i="21"/>
  <c r="N226" i="21" s="1"/>
  <c r="S84" i="21"/>
  <c r="S83" i="21" s="1"/>
  <c r="H213" i="21"/>
  <c r="H212" i="21" s="1"/>
  <c r="K192" i="21"/>
  <c r="K191" i="21" s="1"/>
  <c r="T227" i="21"/>
  <c r="T226" i="21" s="1"/>
  <c r="H241" i="21"/>
  <c r="H240" i="21" s="1"/>
  <c r="S234" i="21"/>
  <c r="S233" i="21" s="1"/>
  <c r="T220" i="21"/>
  <c r="T219" i="21" s="1"/>
  <c r="R220" i="21"/>
  <c r="R219" i="21" s="1"/>
  <c r="T206" i="21"/>
  <c r="T205" i="21" s="1"/>
  <c r="P199" i="21"/>
  <c r="P198" i="21" s="1"/>
  <c r="M91" i="21"/>
  <c r="M90" i="21" s="1"/>
  <c r="S105" i="21"/>
  <c r="S104" i="21" s="1"/>
  <c r="O234" i="21"/>
  <c r="O233" i="21" s="1"/>
  <c r="T91" i="21"/>
  <c r="T90" i="21" s="1"/>
  <c r="L91" i="21"/>
  <c r="L90" i="21" s="1"/>
  <c r="O213" i="21"/>
  <c r="O212" i="21" s="1"/>
  <c r="L206" i="21"/>
  <c r="L205" i="21" s="1"/>
  <c r="O56" i="21"/>
  <c r="O55" i="21" s="1"/>
  <c r="J220" i="21"/>
  <c r="J219" i="21" s="1"/>
  <c r="O77" i="21"/>
  <c r="O76" i="21" s="1"/>
  <c r="L70" i="21"/>
  <c r="L69" i="21" s="1"/>
  <c r="Q241" i="21"/>
  <c r="Q240" i="21" s="1"/>
  <c r="M70" i="21"/>
  <c r="M69" i="21" s="1"/>
  <c r="H199" i="21"/>
  <c r="H198" i="21" s="1"/>
  <c r="K98" i="21"/>
  <c r="K97" i="21" s="1"/>
  <c r="R84" i="21"/>
  <c r="R83" i="21" s="1"/>
  <c r="P63" i="21"/>
  <c r="P62" i="21" s="1"/>
  <c r="T70" i="21"/>
  <c r="T69" i="21" s="1"/>
  <c r="M227" i="21"/>
  <c r="M226" i="21" s="1"/>
  <c r="O227" i="21"/>
  <c r="O226" i="21" s="1"/>
  <c r="P105" i="21"/>
  <c r="P104" i="21" s="1"/>
  <c r="M84" i="21"/>
  <c r="M83" i="21" s="1"/>
  <c r="K63" i="21"/>
  <c r="K62" i="21" s="1"/>
  <c r="K57" i="21"/>
  <c r="K56" i="21" s="1"/>
  <c r="K55" i="21" s="1"/>
  <c r="O192" i="21"/>
  <c r="O191" i="21" s="1"/>
  <c r="R91" i="21"/>
  <c r="R90" i="21" s="1"/>
  <c r="L234" i="21"/>
  <c r="L233" i="21" s="1"/>
  <c r="S199" i="21"/>
  <c r="S198" i="21" s="1"/>
  <c r="P56" i="21"/>
  <c r="P55" i="21" s="1"/>
  <c r="L105" i="21"/>
  <c r="L104" i="21" s="1"/>
  <c r="H84" i="21"/>
  <c r="H83" i="21" s="1"/>
  <c r="M220" i="21"/>
  <c r="M219" i="21" s="1"/>
  <c r="Q105" i="21"/>
  <c r="Q104" i="21" s="1"/>
  <c r="K199" i="21"/>
  <c r="K198" i="21" s="1"/>
  <c r="J209" i="76"/>
  <c r="J208" i="76" s="1"/>
  <c r="J72" i="76" s="1"/>
  <c r="R216" i="76"/>
  <c r="R215" i="76" s="1"/>
  <c r="R79" i="76" s="1"/>
  <c r="H195" i="76"/>
  <c r="H194" i="76" s="1"/>
  <c r="H58" i="76" s="1"/>
  <c r="J237" i="76"/>
  <c r="J236" i="76" s="1"/>
  <c r="J100" i="76" s="1"/>
  <c r="R237" i="76"/>
  <c r="R236" i="76" s="1"/>
  <c r="R100" i="76" s="1"/>
  <c r="M195" i="76"/>
  <c r="M59" i="76" s="1"/>
  <c r="N202" i="76"/>
  <c r="N201" i="76" s="1"/>
  <c r="N65" i="76" s="1"/>
  <c r="N216" i="76"/>
  <c r="N215" i="76" s="1"/>
  <c r="N79" i="76" s="1"/>
  <c r="H220" i="21"/>
  <c r="H219" i="21" s="1"/>
  <c r="Q192" i="21"/>
  <c r="Q191" i="21" s="1"/>
  <c r="K234" i="21"/>
  <c r="K233" i="21" s="1"/>
  <c r="O91" i="21"/>
  <c r="O90" i="21" s="1"/>
  <c r="K220" i="21"/>
  <c r="K219" i="21" s="1"/>
  <c r="N92" i="21"/>
  <c r="N91" i="21" s="1"/>
  <c r="N90" i="21" s="1"/>
  <c r="I241" i="21"/>
  <c r="I240" i="21" s="1"/>
  <c r="K77" i="21"/>
  <c r="K76" i="21" s="1"/>
  <c r="T63" i="21"/>
  <c r="T62" i="21" s="1"/>
  <c r="L199" i="21"/>
  <c r="L198" i="21" s="1"/>
  <c r="O241" i="21"/>
  <c r="O240" i="21" s="1"/>
  <c r="M206" i="21"/>
  <c r="M205" i="21" s="1"/>
  <c r="Q57" i="21"/>
  <c r="Q56" i="21" s="1"/>
  <c r="Q55" i="21" s="1"/>
  <c r="S206" i="21"/>
  <c r="S205" i="21" s="1"/>
  <c r="R241" i="21"/>
  <c r="R240" i="21" s="1"/>
  <c r="S220" i="21"/>
  <c r="S219" i="21" s="1"/>
  <c r="L241" i="21"/>
  <c r="L240" i="21" s="1"/>
  <c r="N192" i="21"/>
  <c r="N191" i="21" s="1"/>
  <c r="T105" i="21"/>
  <c r="T104" i="21" s="1"/>
  <c r="R105" i="21"/>
  <c r="R104" i="21" s="1"/>
  <c r="S77" i="21"/>
  <c r="S76" i="21" s="1"/>
  <c r="P70" i="21"/>
  <c r="P69" i="21" s="1"/>
  <c r="P213" i="21"/>
  <c r="P212" i="21" s="1"/>
  <c r="H78" i="21"/>
  <c r="H77" i="21" s="1"/>
  <c r="H76" i="21" s="1"/>
  <c r="R192" i="21"/>
  <c r="R191" i="21" s="1"/>
  <c r="Q98" i="21"/>
  <c r="Q97" i="21" s="1"/>
  <c r="L64" i="21"/>
  <c r="L63" i="21" s="1"/>
  <c r="L62" i="21" s="1"/>
  <c r="Q227" i="21"/>
  <c r="Q226" i="21" s="1"/>
  <c r="I227" i="21"/>
  <c r="I226" i="21" s="1"/>
  <c r="N56" i="21"/>
  <c r="N55" i="21" s="1"/>
  <c r="T56" i="21"/>
  <c r="T55" i="21" s="1"/>
  <c r="J105" i="21"/>
  <c r="J104" i="21" s="1"/>
  <c r="N220" i="21"/>
  <c r="N219" i="21" s="1"/>
  <c r="H70" i="21"/>
  <c r="H69" i="21" s="1"/>
  <c r="J241" i="21"/>
  <c r="J240" i="21" s="1"/>
  <c r="P241" i="21"/>
  <c r="P240" i="21" s="1"/>
  <c r="Q91" i="21"/>
  <c r="Q90" i="21" s="1"/>
  <c r="I91" i="21"/>
  <c r="I90" i="21" s="1"/>
  <c r="J56" i="21"/>
  <c r="J55" i="21" s="1"/>
  <c r="R95" i="76"/>
  <c r="R230" i="76"/>
  <c r="O88" i="76"/>
  <c r="O223" i="76"/>
  <c r="T81" i="76"/>
  <c r="T216" i="76"/>
  <c r="I74" i="76"/>
  <c r="I209" i="76"/>
  <c r="N60" i="76"/>
  <c r="N195" i="76"/>
  <c r="Q95" i="76"/>
  <c r="Q230" i="76"/>
  <c r="I95" i="76"/>
  <c r="I230" i="76"/>
  <c r="O74" i="76"/>
  <c r="O209" i="76"/>
  <c r="L109" i="76"/>
  <c r="L244" i="76"/>
  <c r="H88" i="76"/>
  <c r="H223" i="76"/>
  <c r="Q109" i="76"/>
  <c r="Q244" i="76"/>
  <c r="H95" i="76"/>
  <c r="H230" i="76"/>
  <c r="S95" i="76"/>
  <c r="S230" i="76"/>
  <c r="R202" i="76"/>
  <c r="P220" i="21"/>
  <c r="P219" i="21" s="1"/>
  <c r="S70" i="21"/>
  <c r="S69" i="21" s="1"/>
  <c r="N85" i="21"/>
  <c r="N84" i="21" s="1"/>
  <c r="N83" i="21" s="1"/>
  <c r="T199" i="21"/>
  <c r="T198" i="21" s="1"/>
  <c r="T241" i="21"/>
  <c r="T240" i="21" s="1"/>
  <c r="Q220" i="21"/>
  <c r="Q219" i="21" s="1"/>
  <c r="I220" i="21"/>
  <c r="I219" i="21" s="1"/>
  <c r="O199" i="21"/>
  <c r="O198" i="21" s="1"/>
  <c r="O109" i="76"/>
  <c r="O244" i="76"/>
  <c r="N237" i="76"/>
  <c r="I88" i="76"/>
  <c r="I223" i="76"/>
  <c r="S74" i="76"/>
  <c r="S209" i="76"/>
  <c r="H109" i="76"/>
  <c r="H244" i="76"/>
  <c r="K95" i="76"/>
  <c r="K230" i="76"/>
  <c r="P88" i="76"/>
  <c r="P223" i="76"/>
  <c r="J202" i="76"/>
  <c r="N109" i="76"/>
  <c r="N244" i="76"/>
  <c r="Q102" i="76"/>
  <c r="Q237" i="76"/>
  <c r="I102" i="76"/>
  <c r="I237" i="76"/>
  <c r="R88" i="76"/>
  <c r="R223" i="76"/>
  <c r="J88" i="76"/>
  <c r="J223" i="76"/>
  <c r="O81" i="76"/>
  <c r="O216" i="76"/>
  <c r="T74" i="76"/>
  <c r="T209" i="76"/>
  <c r="L74" i="76"/>
  <c r="L209" i="76"/>
  <c r="P67" i="76"/>
  <c r="P202" i="76"/>
  <c r="H67" i="76"/>
  <c r="H202" i="76"/>
  <c r="L60" i="76"/>
  <c r="L195" i="76"/>
  <c r="J95" i="76"/>
  <c r="J230" i="76"/>
  <c r="M67" i="76"/>
  <c r="M202" i="76"/>
  <c r="T102" i="76"/>
  <c r="T237" i="76"/>
  <c r="P95" i="76"/>
  <c r="P230" i="76"/>
  <c r="L102" i="76"/>
  <c r="L237" i="76"/>
  <c r="K102" i="76"/>
  <c r="K237" i="76"/>
  <c r="M81" i="76"/>
  <c r="M216" i="76"/>
  <c r="O60" i="76"/>
  <c r="O195" i="76"/>
  <c r="P109" i="76"/>
  <c r="P244" i="76"/>
  <c r="O102" i="76"/>
  <c r="O237" i="76"/>
  <c r="I81" i="76"/>
  <c r="I216" i="76"/>
  <c r="T60" i="76"/>
  <c r="T195" i="76"/>
  <c r="S241" i="21"/>
  <c r="S240" i="21" s="1"/>
  <c r="K241" i="21"/>
  <c r="K240" i="21" s="1"/>
  <c r="P84" i="21"/>
  <c r="P83" i="21" s="1"/>
  <c r="M241" i="21"/>
  <c r="M240" i="21" s="1"/>
  <c r="N241" i="21"/>
  <c r="N240" i="21" s="1"/>
  <c r="O220" i="21"/>
  <c r="O219" i="21" s="1"/>
  <c r="S213" i="21"/>
  <c r="S212" i="21" s="1"/>
  <c r="K213" i="21"/>
  <c r="K212" i="21" s="1"/>
  <c r="P206" i="21"/>
  <c r="P205" i="21" s="1"/>
  <c r="H206" i="21"/>
  <c r="H205" i="21" s="1"/>
  <c r="P234" i="21"/>
  <c r="P233" i="21" s="1"/>
  <c r="H234" i="21"/>
  <c r="H233" i="21" s="1"/>
  <c r="Q84" i="21"/>
  <c r="Q83" i="21" s="1"/>
  <c r="I84" i="21"/>
  <c r="I83" i="21" s="1"/>
  <c r="O63" i="21"/>
  <c r="O62" i="21" s="1"/>
  <c r="N95" i="76"/>
  <c r="N230" i="76"/>
  <c r="S88" i="76"/>
  <c r="S223" i="76"/>
  <c r="K88" i="76"/>
  <c r="K223" i="76"/>
  <c r="P81" i="76"/>
  <c r="P216" i="76"/>
  <c r="H81" i="76"/>
  <c r="H216" i="76"/>
  <c r="M74" i="76"/>
  <c r="M209" i="76"/>
  <c r="Q67" i="76"/>
  <c r="Q202" i="76"/>
  <c r="I67" i="76"/>
  <c r="I202" i="76"/>
  <c r="K60" i="76"/>
  <c r="K195" i="76"/>
  <c r="I109" i="76"/>
  <c r="I244" i="76"/>
  <c r="H102" i="76"/>
  <c r="H237" i="76"/>
  <c r="T95" i="76"/>
  <c r="T230" i="76"/>
  <c r="M95" i="76"/>
  <c r="M230" i="76"/>
  <c r="L95" i="76"/>
  <c r="L230" i="76"/>
  <c r="Q88" i="76"/>
  <c r="Q223" i="76"/>
  <c r="O67" i="76"/>
  <c r="O202" i="76"/>
  <c r="S195" i="76"/>
  <c r="S102" i="76"/>
  <c r="S237" i="76"/>
  <c r="T88" i="76"/>
  <c r="T223" i="76"/>
  <c r="R209" i="76"/>
  <c r="I60" i="76"/>
  <c r="I195" i="76"/>
  <c r="P102" i="76"/>
  <c r="P237" i="76"/>
  <c r="M88" i="76"/>
  <c r="M223" i="76"/>
  <c r="K74" i="76"/>
  <c r="K209" i="76"/>
  <c r="S67" i="76"/>
  <c r="S202" i="76"/>
  <c r="L88" i="76"/>
  <c r="L223" i="76"/>
  <c r="Q81" i="76"/>
  <c r="Q216" i="76"/>
  <c r="N209" i="76"/>
  <c r="J60" i="76"/>
  <c r="J195" i="76"/>
  <c r="L81" i="76"/>
  <c r="L216" i="76"/>
  <c r="Q74" i="76"/>
  <c r="Q209" i="76"/>
  <c r="P60" i="76"/>
  <c r="P195" i="76"/>
  <c r="N105" i="21"/>
  <c r="N104" i="21" s="1"/>
  <c r="O84" i="21"/>
  <c r="O83" i="21" s="1"/>
  <c r="R227" i="21"/>
  <c r="R226" i="21" s="1"/>
  <c r="P98" i="21"/>
  <c r="P97" i="21" s="1"/>
  <c r="H98" i="21"/>
  <c r="H97" i="21" s="1"/>
  <c r="P192" i="21"/>
  <c r="P191" i="21" s="1"/>
  <c r="K206" i="21"/>
  <c r="K205" i="21" s="1"/>
  <c r="J192" i="21"/>
  <c r="J191" i="21" s="1"/>
  <c r="T192" i="21"/>
  <c r="T191" i="21" s="1"/>
  <c r="S109" i="76"/>
  <c r="S244" i="76"/>
  <c r="K109" i="76"/>
  <c r="K244" i="76"/>
  <c r="K67" i="76"/>
  <c r="K202" i="76"/>
  <c r="T109" i="76"/>
  <c r="T244" i="76"/>
  <c r="O95" i="76"/>
  <c r="O230" i="76"/>
  <c r="R109" i="76"/>
  <c r="R244" i="76"/>
  <c r="J109" i="76"/>
  <c r="J244" i="76"/>
  <c r="M102" i="76"/>
  <c r="M237" i="76"/>
  <c r="N88" i="76"/>
  <c r="N223" i="76"/>
  <c r="S81" i="76"/>
  <c r="S216" i="76"/>
  <c r="K81" i="76"/>
  <c r="K216" i="76"/>
  <c r="P74" i="76"/>
  <c r="P209" i="76"/>
  <c r="H74" i="76"/>
  <c r="H209" i="76"/>
  <c r="T67" i="76"/>
  <c r="T202" i="76"/>
  <c r="L67" i="76"/>
  <c r="L202" i="76"/>
  <c r="R60" i="76"/>
  <c r="R195" i="76"/>
  <c r="Q60" i="76"/>
  <c r="Q195" i="76"/>
  <c r="M109" i="76"/>
  <c r="M244" i="76"/>
  <c r="Q206" i="21"/>
  <c r="Q205" i="21" s="1"/>
  <c r="I206" i="21"/>
  <c r="I205" i="21" s="1"/>
  <c r="Q234" i="21"/>
  <c r="Q233" i="21" s="1"/>
  <c r="Q199" i="21"/>
  <c r="Q198" i="21" s="1"/>
  <c r="M213" i="21"/>
  <c r="M212" i="21" s="1"/>
  <c r="I199" i="21"/>
  <c r="I198" i="21" s="1"/>
  <c r="I234" i="21"/>
  <c r="I233" i="21" s="1"/>
  <c r="M77" i="21"/>
  <c r="M76" i="21" s="1"/>
  <c r="R199" i="21"/>
  <c r="R198" i="21" s="1"/>
  <c r="R64" i="21"/>
  <c r="R63" i="21" s="1"/>
  <c r="R62" i="21" s="1"/>
  <c r="J213" i="21"/>
  <c r="J212" i="21" s="1"/>
  <c r="J78" i="21"/>
  <c r="J77" i="21" s="1"/>
  <c r="J76" i="21" s="1"/>
  <c r="M63" i="21"/>
  <c r="M62" i="21" s="1"/>
  <c r="N78" i="21"/>
  <c r="N77" i="21" s="1"/>
  <c r="N76" i="21" s="1"/>
  <c r="N213" i="21"/>
  <c r="N212" i="21" s="1"/>
  <c r="Q70" i="21"/>
  <c r="Q69" i="21" s="1"/>
  <c r="H57" i="21"/>
  <c r="H56" i="21" s="1"/>
  <c r="H55" i="21" s="1"/>
  <c r="H192" i="21"/>
  <c r="H191" i="21" s="1"/>
  <c r="N64" i="21"/>
  <c r="N63" i="21" s="1"/>
  <c r="N62" i="21" s="1"/>
  <c r="N199" i="21"/>
  <c r="N198" i="21" s="1"/>
  <c r="M234" i="21"/>
  <c r="M233" i="21" s="1"/>
  <c r="N99" i="21"/>
  <c r="N98" i="21" s="1"/>
  <c r="N97" i="21" s="1"/>
  <c r="N234" i="21"/>
  <c r="N233" i="21" s="1"/>
  <c r="Q63" i="21"/>
  <c r="Q62" i="21" s="1"/>
  <c r="I63" i="21"/>
  <c r="I62" i="21" s="1"/>
  <c r="I98" i="21"/>
  <c r="I97" i="21" s="1"/>
  <c r="Q213" i="21"/>
  <c r="Q212" i="21" s="1"/>
  <c r="I213" i="21"/>
  <c r="I212" i="21" s="1"/>
  <c r="R71" i="21"/>
  <c r="R70" i="21" s="1"/>
  <c r="R69" i="21" s="1"/>
  <c r="R206" i="21"/>
  <c r="R205" i="21" s="1"/>
  <c r="J71" i="21"/>
  <c r="J70" i="21" s="1"/>
  <c r="J69" i="21" s="1"/>
  <c r="J206" i="21"/>
  <c r="J205" i="21" s="1"/>
  <c r="J199" i="21"/>
  <c r="J198" i="21" s="1"/>
  <c r="J64" i="21"/>
  <c r="J63" i="21" s="1"/>
  <c r="J62" i="21" s="1"/>
  <c r="R99" i="21"/>
  <c r="R98" i="21" s="1"/>
  <c r="R97" i="21" s="1"/>
  <c r="R234" i="21"/>
  <c r="R233" i="21" s="1"/>
  <c r="J234" i="21"/>
  <c r="J233" i="21" s="1"/>
  <c r="J99" i="21"/>
  <c r="J98" i="21" s="1"/>
  <c r="J97" i="21" s="1"/>
  <c r="N206" i="21"/>
  <c r="N205" i="21" s="1"/>
  <c r="N71" i="21"/>
  <c r="N70" i="21" s="1"/>
  <c r="N69" i="21" s="1"/>
  <c r="I70" i="21"/>
  <c r="I69" i="21" s="1"/>
  <c r="S57" i="21"/>
  <c r="S56" i="21" s="1"/>
  <c r="S55" i="21" s="1"/>
  <c r="S192" i="21"/>
  <c r="S191" i="21" s="1"/>
  <c r="M98" i="21"/>
  <c r="M97" i="21" s="1"/>
  <c r="M199" i="21"/>
  <c r="M198" i="21" s="1"/>
  <c r="M192" i="21"/>
  <c r="M191" i="21" s="1"/>
  <c r="M57" i="21"/>
  <c r="M56" i="21" s="1"/>
  <c r="M55" i="21" s="1"/>
  <c r="R213" i="21"/>
  <c r="R212" i="21" s="1"/>
  <c r="R78" i="21"/>
  <c r="R77" i="21" s="1"/>
  <c r="R76" i="21" s="1"/>
  <c r="Q77" i="21"/>
  <c r="Q76" i="21" s="1"/>
  <c r="I77" i="21"/>
  <c r="I76" i="21" s="1"/>
  <c r="K22" i="75"/>
  <c r="N22" i="75"/>
  <c r="S22" i="75"/>
  <c r="H22" i="75"/>
  <c r="J22" i="75"/>
  <c r="L22" i="75"/>
  <c r="P22" i="75"/>
  <c r="R22" i="75"/>
  <c r="T22" i="75"/>
  <c r="O22" i="75"/>
  <c r="T29" i="75"/>
  <c r="K29" i="75"/>
  <c r="O29" i="75"/>
  <c r="S29" i="75"/>
  <c r="S169" i="76" s="1"/>
  <c r="S33" i="76" s="1"/>
  <c r="H29" i="75"/>
  <c r="L29" i="75"/>
  <c r="P29" i="75"/>
  <c r="R38" i="75"/>
  <c r="K38" i="75"/>
  <c r="O38" i="75"/>
  <c r="S38" i="75"/>
  <c r="J38" i="75"/>
  <c r="H45" i="75"/>
  <c r="O45" i="75"/>
  <c r="P45" i="75"/>
  <c r="I45" i="75"/>
  <c r="K45" i="75"/>
  <c r="M45" i="75"/>
  <c r="Q45" i="75"/>
  <c r="S45" i="75"/>
  <c r="L45" i="75"/>
  <c r="T45" i="75"/>
  <c r="H56" i="75"/>
  <c r="I56" i="75"/>
  <c r="P56" i="75"/>
  <c r="Q56" i="75"/>
  <c r="J56" i="75"/>
  <c r="L56" i="75"/>
  <c r="N56" i="75"/>
  <c r="R56" i="75"/>
  <c r="T56" i="75"/>
  <c r="M56" i="75"/>
  <c r="I63" i="75"/>
  <c r="N63" i="75"/>
  <c r="J74" i="75"/>
  <c r="S74" i="75"/>
  <c r="R74" i="75"/>
  <c r="K74" i="75"/>
  <c r="H81" i="75"/>
  <c r="L81" i="75"/>
  <c r="P81" i="75"/>
  <c r="T81" i="75"/>
  <c r="K81" i="75"/>
  <c r="O81" i="75"/>
  <c r="S81" i="75"/>
  <c r="H32" i="8"/>
  <c r="L240" i="75"/>
  <c r="L32" i="8" s="1"/>
  <c r="M240" i="75"/>
  <c r="M32" i="8" s="1"/>
  <c r="P240" i="75"/>
  <c r="P32" i="8" s="1"/>
  <c r="T240" i="75"/>
  <c r="T32" i="8" s="1"/>
  <c r="K240" i="75"/>
  <c r="K32" i="8" s="1"/>
  <c r="O240" i="75"/>
  <c r="O32" i="8" s="1"/>
  <c r="S240" i="75"/>
  <c r="S32" i="8" s="1"/>
  <c r="I240" i="75"/>
  <c r="I32" i="8" s="1"/>
  <c r="Q240" i="75"/>
  <c r="Q32" i="8" s="1"/>
  <c r="N66" i="76" l="1"/>
  <c r="J80" i="76"/>
  <c r="H59" i="76"/>
  <c r="J73" i="76"/>
  <c r="M194" i="76"/>
  <c r="M58" i="76" s="1"/>
  <c r="R80" i="76"/>
  <c r="J101" i="76"/>
  <c r="N80" i="76"/>
  <c r="R101" i="76"/>
  <c r="H187" i="21"/>
  <c r="H51" i="21" s="1"/>
  <c r="H190" i="76"/>
  <c r="H54" i="76" s="1"/>
  <c r="J179" i="21"/>
  <c r="J182" i="76"/>
  <c r="P173" i="21"/>
  <c r="P37" i="21" s="1"/>
  <c r="P176" i="76"/>
  <c r="P40" i="76" s="1"/>
  <c r="O166" i="21"/>
  <c r="O30" i="21" s="1"/>
  <c r="O169" i="76"/>
  <c r="O33" i="76" s="1"/>
  <c r="K165" i="21"/>
  <c r="K29" i="21" s="1"/>
  <c r="K168" i="76"/>
  <c r="Q59" i="76"/>
  <c r="Q194" i="76"/>
  <c r="Q58" i="76" s="1"/>
  <c r="H208" i="76"/>
  <c r="H72" i="76" s="1"/>
  <c r="H73" i="76"/>
  <c r="J243" i="76"/>
  <c r="J107" i="76" s="1"/>
  <c r="J108" i="76"/>
  <c r="T243" i="76"/>
  <c r="T107" i="76" s="1"/>
  <c r="T108" i="76"/>
  <c r="S243" i="76"/>
  <c r="S107" i="76" s="1"/>
  <c r="S108" i="76"/>
  <c r="K208" i="76"/>
  <c r="K72" i="76" s="1"/>
  <c r="K73" i="76"/>
  <c r="P236" i="76"/>
  <c r="P100" i="76" s="1"/>
  <c r="P101" i="76"/>
  <c r="R208" i="76"/>
  <c r="R72" i="76" s="1"/>
  <c r="R73" i="76"/>
  <c r="Q222" i="76"/>
  <c r="Q86" i="76" s="1"/>
  <c r="Q87" i="76"/>
  <c r="M229" i="76"/>
  <c r="M93" i="76" s="1"/>
  <c r="M94" i="76"/>
  <c r="H236" i="76"/>
  <c r="H100" i="76" s="1"/>
  <c r="H101" i="76"/>
  <c r="K194" i="76"/>
  <c r="K58" i="76" s="1"/>
  <c r="K59" i="76"/>
  <c r="Q201" i="76"/>
  <c r="Q65" i="76" s="1"/>
  <c r="Q66" i="76"/>
  <c r="H215" i="76"/>
  <c r="H79" i="76" s="1"/>
  <c r="H80" i="76"/>
  <c r="K222" i="76"/>
  <c r="K86" i="76" s="1"/>
  <c r="K87" i="76"/>
  <c r="N229" i="76"/>
  <c r="N93" i="76" s="1"/>
  <c r="N94" i="76"/>
  <c r="P222" i="76"/>
  <c r="P86" i="76" s="1"/>
  <c r="P87" i="76"/>
  <c r="H243" i="76"/>
  <c r="H107" i="76" s="1"/>
  <c r="H108" i="76"/>
  <c r="S208" i="76"/>
  <c r="S72" i="76" s="1"/>
  <c r="S73" i="76"/>
  <c r="N236" i="76"/>
  <c r="N100" i="76" s="1"/>
  <c r="N101" i="76"/>
  <c r="S229" i="76"/>
  <c r="S93" i="76" s="1"/>
  <c r="S94" i="76"/>
  <c r="H229" i="76"/>
  <c r="H93" i="76" s="1"/>
  <c r="H94" i="76"/>
  <c r="L243" i="76"/>
  <c r="L107" i="76" s="1"/>
  <c r="L108" i="76"/>
  <c r="Q229" i="76"/>
  <c r="Q93" i="76" s="1"/>
  <c r="Q94" i="76"/>
  <c r="I208" i="76"/>
  <c r="I72" i="76" s="1"/>
  <c r="I73" i="76"/>
  <c r="O222" i="76"/>
  <c r="O86" i="76" s="1"/>
  <c r="O87" i="76"/>
  <c r="K187" i="21"/>
  <c r="K51" i="21" s="1"/>
  <c r="K190" i="76"/>
  <c r="K54" i="76" s="1"/>
  <c r="T179" i="21"/>
  <c r="T43" i="21" s="1"/>
  <c r="T182" i="76"/>
  <c r="Q173" i="21"/>
  <c r="Q37" i="21" s="1"/>
  <c r="Q176" i="76"/>
  <c r="Q40" i="76" s="1"/>
  <c r="P166" i="21"/>
  <c r="P30" i="21" s="1"/>
  <c r="P169" i="76"/>
  <c r="P33" i="76" s="1"/>
  <c r="T165" i="21"/>
  <c r="T29" i="21" s="1"/>
  <c r="T168" i="76"/>
  <c r="L201" i="76"/>
  <c r="L65" i="76" s="1"/>
  <c r="L66" i="76"/>
  <c r="K215" i="76"/>
  <c r="K79" i="76" s="1"/>
  <c r="K80" i="76"/>
  <c r="N222" i="76"/>
  <c r="N86" i="76" s="1"/>
  <c r="N87" i="76"/>
  <c r="L222" i="76"/>
  <c r="L86" i="76" s="1"/>
  <c r="L87" i="76"/>
  <c r="T187" i="21"/>
  <c r="T51" i="21" s="1"/>
  <c r="T190" i="76"/>
  <c r="T54" i="76" s="1"/>
  <c r="K186" i="21"/>
  <c r="K50" i="21" s="1"/>
  <c r="K189" i="76"/>
  <c r="N180" i="21"/>
  <c r="N44" i="21" s="1"/>
  <c r="N183" i="76"/>
  <c r="N47" i="76" s="1"/>
  <c r="R179" i="21"/>
  <c r="R43" i="21" s="1"/>
  <c r="R182" i="76"/>
  <c r="Q179" i="21"/>
  <c r="Q43" i="21" s="1"/>
  <c r="Q182" i="76"/>
  <c r="T173" i="21"/>
  <c r="T37" i="21" s="1"/>
  <c r="T176" i="76"/>
  <c r="T40" i="76" s="1"/>
  <c r="M173" i="21"/>
  <c r="M37" i="21" s="1"/>
  <c r="M176" i="76"/>
  <c r="M40" i="76" s="1"/>
  <c r="O173" i="21"/>
  <c r="O37" i="21" s="1"/>
  <c r="O176" i="76"/>
  <c r="O40" i="76" s="1"/>
  <c r="O172" i="21"/>
  <c r="O175" i="76"/>
  <c r="L166" i="21"/>
  <c r="L30" i="21" s="1"/>
  <c r="L169" i="76"/>
  <c r="L33" i="76" s="1"/>
  <c r="K166" i="21"/>
  <c r="K30" i="21" s="1"/>
  <c r="K169" i="76"/>
  <c r="K33" i="76" s="1"/>
  <c r="R165" i="21"/>
  <c r="R29" i="21" s="1"/>
  <c r="R168" i="76"/>
  <c r="H165" i="21"/>
  <c r="H29" i="21" s="1"/>
  <c r="H168" i="76"/>
  <c r="P194" i="76"/>
  <c r="P58" i="76" s="1"/>
  <c r="P59" i="76"/>
  <c r="L215" i="76"/>
  <c r="L79" i="76" s="1"/>
  <c r="L80" i="76"/>
  <c r="N208" i="76"/>
  <c r="N72" i="76" s="1"/>
  <c r="N73" i="76"/>
  <c r="T222" i="76"/>
  <c r="T86" i="76" s="1"/>
  <c r="T87" i="76"/>
  <c r="S194" i="76"/>
  <c r="S58" i="76" s="1"/>
  <c r="S59" i="76"/>
  <c r="T194" i="76"/>
  <c r="T58" i="76" s="1"/>
  <c r="T59" i="76"/>
  <c r="O236" i="76"/>
  <c r="O100" i="76" s="1"/>
  <c r="O101" i="76"/>
  <c r="O194" i="76"/>
  <c r="O58" i="76" s="1"/>
  <c r="O59" i="76"/>
  <c r="K236" i="76"/>
  <c r="K100" i="76" s="1"/>
  <c r="K101" i="76"/>
  <c r="P229" i="76"/>
  <c r="P93" i="76" s="1"/>
  <c r="P94" i="76"/>
  <c r="M201" i="76"/>
  <c r="M65" i="76" s="1"/>
  <c r="M66" i="76"/>
  <c r="L194" i="76"/>
  <c r="L58" i="76" s="1"/>
  <c r="L59" i="76"/>
  <c r="P201" i="76"/>
  <c r="P65" i="76" s="1"/>
  <c r="P66" i="76"/>
  <c r="T208" i="76"/>
  <c r="T72" i="76" s="1"/>
  <c r="T73" i="76"/>
  <c r="J222" i="76"/>
  <c r="J86" i="76" s="1"/>
  <c r="J87" i="76"/>
  <c r="I236" i="76"/>
  <c r="I100" i="76" s="1"/>
  <c r="I101" i="76"/>
  <c r="N243" i="76"/>
  <c r="N107" i="76" s="1"/>
  <c r="N108" i="76"/>
  <c r="O243" i="76"/>
  <c r="O107" i="76" s="1"/>
  <c r="O108" i="76"/>
  <c r="J186" i="21"/>
  <c r="J50" i="21" s="1"/>
  <c r="J189" i="76"/>
  <c r="H179" i="21"/>
  <c r="H43" i="21" s="1"/>
  <c r="H182" i="76"/>
  <c r="S172" i="21"/>
  <c r="S36" i="21" s="1"/>
  <c r="S175" i="76"/>
  <c r="J165" i="21"/>
  <c r="J29" i="21" s="1"/>
  <c r="J168" i="76"/>
  <c r="S187" i="21"/>
  <c r="S51" i="21" s="1"/>
  <c r="S190" i="76"/>
  <c r="S54" i="76" s="1"/>
  <c r="P187" i="21"/>
  <c r="P51" i="21" s="1"/>
  <c r="P190" i="76"/>
  <c r="P54" i="76" s="1"/>
  <c r="R186" i="21"/>
  <c r="R50" i="21" s="1"/>
  <c r="R189" i="76"/>
  <c r="I180" i="21"/>
  <c r="I44" i="21" s="1"/>
  <c r="I183" i="76"/>
  <c r="I47" i="76" s="1"/>
  <c r="N179" i="21"/>
  <c r="N43" i="21" s="1"/>
  <c r="N182" i="76"/>
  <c r="P179" i="21"/>
  <c r="P43" i="21" s="1"/>
  <c r="P182" i="76"/>
  <c r="L173" i="21"/>
  <c r="L37" i="21" s="1"/>
  <c r="L176" i="76"/>
  <c r="L40" i="76" s="1"/>
  <c r="K173" i="21"/>
  <c r="K37" i="21" s="1"/>
  <c r="K176" i="76"/>
  <c r="K40" i="76" s="1"/>
  <c r="H173" i="21"/>
  <c r="H37" i="21" s="1"/>
  <c r="H176" i="76"/>
  <c r="H40" i="76" s="1"/>
  <c r="K172" i="21"/>
  <c r="K36" i="21" s="1"/>
  <c r="K175" i="76"/>
  <c r="H166" i="21"/>
  <c r="H30" i="21" s="1"/>
  <c r="H169" i="76"/>
  <c r="H33" i="76" s="1"/>
  <c r="T166" i="21"/>
  <c r="T30" i="21" s="1"/>
  <c r="T169" i="76"/>
  <c r="T33" i="76" s="1"/>
  <c r="P165" i="21"/>
  <c r="P29" i="21" s="1"/>
  <c r="P168" i="76"/>
  <c r="S165" i="21"/>
  <c r="S29" i="21" s="1"/>
  <c r="S168" i="76"/>
  <c r="M243" i="76"/>
  <c r="M107" i="76" s="1"/>
  <c r="M108" i="76"/>
  <c r="R194" i="76"/>
  <c r="R58" i="76" s="1"/>
  <c r="R59" i="76"/>
  <c r="T201" i="76"/>
  <c r="T65" i="76" s="1"/>
  <c r="T66" i="76"/>
  <c r="P208" i="76"/>
  <c r="P72" i="76" s="1"/>
  <c r="P73" i="76"/>
  <c r="S215" i="76"/>
  <c r="S79" i="76" s="1"/>
  <c r="S80" i="76"/>
  <c r="M236" i="76"/>
  <c r="M100" i="76" s="1"/>
  <c r="M101" i="76"/>
  <c r="R243" i="76"/>
  <c r="R107" i="76" s="1"/>
  <c r="R108" i="76"/>
  <c r="O229" i="76"/>
  <c r="O93" i="76" s="1"/>
  <c r="O94" i="76"/>
  <c r="K66" i="76"/>
  <c r="K201" i="76"/>
  <c r="K65" i="76" s="1"/>
  <c r="K243" i="76"/>
  <c r="K107" i="76" s="1"/>
  <c r="K108" i="76"/>
  <c r="Q215" i="76"/>
  <c r="Q79" i="76" s="1"/>
  <c r="Q80" i="76"/>
  <c r="S66" i="76"/>
  <c r="S201" i="76"/>
  <c r="S65" i="76" s="1"/>
  <c r="M222" i="76"/>
  <c r="M86" i="76" s="1"/>
  <c r="M87" i="76"/>
  <c r="I194" i="76"/>
  <c r="I58" i="76" s="1"/>
  <c r="I59" i="76"/>
  <c r="O201" i="76"/>
  <c r="O65" i="76" s="1"/>
  <c r="O66" i="76"/>
  <c r="L229" i="76"/>
  <c r="L93" i="76" s="1"/>
  <c r="L94" i="76"/>
  <c r="T229" i="76"/>
  <c r="T93" i="76" s="1"/>
  <c r="T94" i="76"/>
  <c r="I243" i="76"/>
  <c r="I107" i="76" s="1"/>
  <c r="I108" i="76"/>
  <c r="I201" i="76"/>
  <c r="I65" i="76" s="1"/>
  <c r="I66" i="76"/>
  <c r="M208" i="76"/>
  <c r="M72" i="76" s="1"/>
  <c r="M73" i="76"/>
  <c r="P215" i="76"/>
  <c r="P79" i="76" s="1"/>
  <c r="P80" i="76"/>
  <c r="S222" i="76"/>
  <c r="S86" i="76" s="1"/>
  <c r="S87" i="76"/>
  <c r="K229" i="76"/>
  <c r="K93" i="76" s="1"/>
  <c r="K94" i="76"/>
  <c r="I222" i="76"/>
  <c r="I86" i="76" s="1"/>
  <c r="I87" i="76"/>
  <c r="Q243" i="76"/>
  <c r="Q107" i="76" s="1"/>
  <c r="Q108" i="76"/>
  <c r="H222" i="76"/>
  <c r="H86" i="76" s="1"/>
  <c r="H87" i="76"/>
  <c r="O208" i="76"/>
  <c r="O72" i="76" s="1"/>
  <c r="O73" i="76"/>
  <c r="I229" i="76"/>
  <c r="I93" i="76" s="1"/>
  <c r="I94" i="76"/>
  <c r="N194" i="76"/>
  <c r="N58" i="76" s="1"/>
  <c r="N59" i="76"/>
  <c r="T215" i="76"/>
  <c r="T79" i="76" s="1"/>
  <c r="T80" i="76"/>
  <c r="R229" i="76"/>
  <c r="R93" i="76" s="1"/>
  <c r="R94" i="76"/>
  <c r="O187" i="21"/>
  <c r="O51" i="21" s="1"/>
  <c r="O190" i="76"/>
  <c r="O54" i="76" s="1"/>
  <c r="L187" i="21"/>
  <c r="L51" i="21" s="1"/>
  <c r="L190" i="76"/>
  <c r="L54" i="76" s="1"/>
  <c r="S186" i="21"/>
  <c r="S50" i="21" s="1"/>
  <c r="S189" i="76"/>
  <c r="M179" i="21"/>
  <c r="M43" i="21" s="1"/>
  <c r="M182" i="76"/>
  <c r="L179" i="21"/>
  <c r="L43" i="21" s="1"/>
  <c r="L182" i="76"/>
  <c r="I179" i="21"/>
  <c r="I43" i="21" s="1"/>
  <c r="I182" i="76"/>
  <c r="S173" i="21"/>
  <c r="S37" i="21" s="1"/>
  <c r="S176" i="76"/>
  <c r="S40" i="76" s="1"/>
  <c r="I173" i="21"/>
  <c r="I37" i="21" s="1"/>
  <c r="I176" i="76"/>
  <c r="I40" i="76" s="1"/>
  <c r="J172" i="21"/>
  <c r="J36" i="21" s="1"/>
  <c r="J175" i="76"/>
  <c r="R172" i="21"/>
  <c r="R36" i="21" s="1"/>
  <c r="R175" i="76"/>
  <c r="O165" i="21"/>
  <c r="O168" i="76"/>
  <c r="L165" i="21"/>
  <c r="L168" i="76"/>
  <c r="N165" i="21"/>
  <c r="N29" i="21" s="1"/>
  <c r="N168" i="76"/>
  <c r="Q208" i="76"/>
  <c r="Q72" i="76" s="1"/>
  <c r="Q73" i="76"/>
  <c r="J194" i="76"/>
  <c r="J58" i="76" s="1"/>
  <c r="J59" i="76"/>
  <c r="S236" i="76"/>
  <c r="S100" i="76" s="1"/>
  <c r="S101" i="76"/>
  <c r="I215" i="76"/>
  <c r="I79" i="76" s="1"/>
  <c r="I80" i="76"/>
  <c r="P243" i="76"/>
  <c r="P107" i="76" s="1"/>
  <c r="P108" i="76"/>
  <c r="M215" i="76"/>
  <c r="M79" i="76" s="1"/>
  <c r="M80" i="76"/>
  <c r="L236" i="76"/>
  <c r="L100" i="76" s="1"/>
  <c r="L101" i="76"/>
  <c r="T236" i="76"/>
  <c r="T100" i="76" s="1"/>
  <c r="T101" i="76"/>
  <c r="J229" i="76"/>
  <c r="J93" i="76" s="1"/>
  <c r="J94" i="76"/>
  <c r="H201" i="76"/>
  <c r="H65" i="76" s="1"/>
  <c r="H66" i="76"/>
  <c r="L208" i="76"/>
  <c r="L72" i="76" s="1"/>
  <c r="L73" i="76"/>
  <c r="O215" i="76"/>
  <c r="O79" i="76" s="1"/>
  <c r="O80" i="76"/>
  <c r="R222" i="76"/>
  <c r="R86" i="76" s="1"/>
  <c r="R87" i="76"/>
  <c r="Q236" i="76"/>
  <c r="Q100" i="76" s="1"/>
  <c r="Q101" i="76"/>
  <c r="J201" i="76"/>
  <c r="J65" i="76" s="1"/>
  <c r="J66" i="76"/>
  <c r="R201" i="76"/>
  <c r="R65" i="76" s="1"/>
  <c r="R66" i="76"/>
  <c r="J43" i="21"/>
  <c r="S21" i="75"/>
  <c r="S20" i="75" s="1"/>
  <c r="S166" i="21"/>
  <c r="S30" i="21" s="1"/>
  <c r="O37" i="75"/>
  <c r="O36" i="75" s="1"/>
  <c r="O19" i="8" s="1"/>
  <c r="H21" i="75"/>
  <c r="H20" i="75" s="1"/>
  <c r="Q63" i="75"/>
  <c r="Q183" i="76" s="1"/>
  <c r="Q47" i="76" s="1"/>
  <c r="K21" i="75"/>
  <c r="K20" i="75" s="1"/>
  <c r="N240" i="75"/>
  <c r="N32" i="8" s="1"/>
  <c r="K73" i="75"/>
  <c r="K72" i="75" s="1"/>
  <c r="K21" i="8" s="1"/>
  <c r="P21" i="75"/>
  <c r="P20" i="75" s="1"/>
  <c r="M63" i="75"/>
  <c r="M183" i="76" s="1"/>
  <c r="M47" i="76" s="1"/>
  <c r="O21" i="75"/>
  <c r="O20" i="75" s="1"/>
  <c r="R240" i="75"/>
  <c r="R32" i="8" s="1"/>
  <c r="J240" i="75"/>
  <c r="J32" i="8" s="1"/>
  <c r="R81" i="75"/>
  <c r="R190" i="76" s="1"/>
  <c r="R54" i="76" s="1"/>
  <c r="N81" i="75"/>
  <c r="J81" i="75"/>
  <c r="J190" i="76" s="1"/>
  <c r="J54" i="76" s="1"/>
  <c r="N55" i="75"/>
  <c r="N54" i="75" s="1"/>
  <c r="N20" i="8" s="1"/>
  <c r="M81" i="75"/>
  <c r="J63" i="75"/>
  <c r="J183" i="76" s="1"/>
  <c r="J47" i="76" s="1"/>
  <c r="R29" i="75"/>
  <c r="N29" i="75"/>
  <c r="N169" i="76" s="1"/>
  <c r="N33" i="76" s="1"/>
  <c r="L21" i="75"/>
  <c r="L20" i="75" s="1"/>
  <c r="N74" i="75"/>
  <c r="N189" i="76" s="1"/>
  <c r="N38" i="75"/>
  <c r="Q81" i="75"/>
  <c r="I81" i="75"/>
  <c r="S73" i="75"/>
  <c r="S72" i="75" s="1"/>
  <c r="S21" i="8" s="1"/>
  <c r="R63" i="75"/>
  <c r="R183" i="76" s="1"/>
  <c r="R47" i="76" s="1"/>
  <c r="I55" i="75"/>
  <c r="I54" i="75" s="1"/>
  <c r="I20" i="8" s="1"/>
  <c r="J29" i="75"/>
  <c r="J169" i="76" s="1"/>
  <c r="J33" i="76" s="1"/>
  <c r="T21" i="75"/>
  <c r="T20" i="75" s="1"/>
  <c r="O74" i="75"/>
  <c r="O189" i="76" s="1"/>
  <c r="S37" i="75"/>
  <c r="S36" i="75" s="1"/>
  <c r="S19" i="8" s="1"/>
  <c r="K37" i="75"/>
  <c r="K36" i="75" s="1"/>
  <c r="K19" i="8" s="1"/>
  <c r="Q38" i="75"/>
  <c r="Q175" i="76" s="1"/>
  <c r="M38" i="75"/>
  <c r="M175" i="76" s="1"/>
  <c r="I38" i="75"/>
  <c r="I175" i="76" s="1"/>
  <c r="Q74" i="75"/>
  <c r="M74" i="75"/>
  <c r="M189" i="76" s="1"/>
  <c r="I74" i="75"/>
  <c r="T63" i="75"/>
  <c r="T183" i="76" s="1"/>
  <c r="T47" i="76" s="1"/>
  <c r="P63" i="75"/>
  <c r="P183" i="76" s="1"/>
  <c r="P47" i="76" s="1"/>
  <c r="L63" i="75"/>
  <c r="L183" i="76" s="1"/>
  <c r="L47" i="76" s="1"/>
  <c r="H63" i="75"/>
  <c r="H183" i="76" s="1"/>
  <c r="H47" i="76" s="1"/>
  <c r="T38" i="75"/>
  <c r="T175" i="76" s="1"/>
  <c r="P38" i="75"/>
  <c r="P175" i="76" s="1"/>
  <c r="L38" i="75"/>
  <c r="L175" i="76" s="1"/>
  <c r="H38" i="75"/>
  <c r="H175" i="76" s="1"/>
  <c r="Q29" i="75"/>
  <c r="M29" i="75"/>
  <c r="I29" i="75"/>
  <c r="T74" i="75"/>
  <c r="T189" i="76" s="1"/>
  <c r="P74" i="75"/>
  <c r="P189" i="76" s="1"/>
  <c r="L74" i="75"/>
  <c r="L189" i="76" s="1"/>
  <c r="H74" i="75"/>
  <c r="H189" i="76" s="1"/>
  <c r="S63" i="75"/>
  <c r="O63" i="75"/>
  <c r="K63" i="75"/>
  <c r="S56" i="75"/>
  <c r="O56" i="75"/>
  <c r="O182" i="76" s="1"/>
  <c r="K56" i="75"/>
  <c r="R45" i="75"/>
  <c r="R176" i="76" s="1"/>
  <c r="R40" i="76" s="1"/>
  <c r="N45" i="75"/>
  <c r="J45" i="75"/>
  <c r="J176" i="76" s="1"/>
  <c r="J40" i="76" s="1"/>
  <c r="Q22" i="75"/>
  <c r="Q168" i="76" s="1"/>
  <c r="M22" i="75"/>
  <c r="M168" i="76" s="1"/>
  <c r="I22" i="75"/>
  <c r="I168" i="76" s="1"/>
  <c r="H150" i="49"/>
  <c r="I150" i="49"/>
  <c r="I25" i="49" s="1"/>
  <c r="J150" i="49"/>
  <c r="J25" i="49" s="1"/>
  <c r="K150" i="49"/>
  <c r="K25" i="49" s="1"/>
  <c r="L150" i="49"/>
  <c r="L25" i="49" s="1"/>
  <c r="M150" i="49"/>
  <c r="N150" i="49"/>
  <c r="N25" i="49" s="1"/>
  <c r="O150" i="49"/>
  <c r="O25" i="49" s="1"/>
  <c r="P150" i="49"/>
  <c r="Q150" i="49"/>
  <c r="R150" i="49"/>
  <c r="R25" i="49" s="1"/>
  <c r="S150" i="49"/>
  <c r="S25" i="49" s="1"/>
  <c r="T150" i="49"/>
  <c r="T25" i="49" s="1"/>
  <c r="H151" i="49"/>
  <c r="I151" i="49"/>
  <c r="I26" i="49" s="1"/>
  <c r="J151" i="49"/>
  <c r="J26" i="49" s="1"/>
  <c r="K151" i="49"/>
  <c r="L151" i="49"/>
  <c r="L26" i="49" s="1"/>
  <c r="M151" i="49"/>
  <c r="M26" i="49" s="1"/>
  <c r="N151" i="49"/>
  <c r="N26" i="49" s="1"/>
  <c r="O151" i="49"/>
  <c r="O26" i="49" s="1"/>
  <c r="P151" i="49"/>
  <c r="Q151" i="49"/>
  <c r="Q26" i="49" s="1"/>
  <c r="R151" i="49"/>
  <c r="R26" i="49" s="1"/>
  <c r="S151" i="49"/>
  <c r="T151" i="49"/>
  <c r="H152" i="49"/>
  <c r="H27" i="49" s="1"/>
  <c r="I152" i="49"/>
  <c r="I27" i="49" s="1"/>
  <c r="J152" i="49"/>
  <c r="J27" i="49" s="1"/>
  <c r="K152" i="49"/>
  <c r="L152" i="49"/>
  <c r="L27" i="49" s="1"/>
  <c r="M152" i="49"/>
  <c r="M27" i="49" s="1"/>
  <c r="N152" i="49"/>
  <c r="O152" i="49"/>
  <c r="O27" i="49" s="1"/>
  <c r="P152" i="49"/>
  <c r="P27" i="49" s="1"/>
  <c r="Q152" i="49"/>
  <c r="Q27" i="49" s="1"/>
  <c r="R152" i="49"/>
  <c r="R27" i="49" s="1"/>
  <c r="S152" i="49"/>
  <c r="T152" i="49"/>
  <c r="T27" i="49" s="1"/>
  <c r="H153" i="49"/>
  <c r="H28" i="49" s="1"/>
  <c r="I153" i="49"/>
  <c r="J153" i="49"/>
  <c r="K153" i="49"/>
  <c r="K28" i="49" s="1"/>
  <c r="L153" i="49"/>
  <c r="L28" i="49" s="1"/>
  <c r="M153" i="49"/>
  <c r="M28" i="49" s="1"/>
  <c r="N153" i="49"/>
  <c r="O153" i="49"/>
  <c r="O28" i="49" s="1"/>
  <c r="P153" i="49"/>
  <c r="P28" i="49" s="1"/>
  <c r="Q153" i="49"/>
  <c r="R153" i="49"/>
  <c r="R28" i="49" s="1"/>
  <c r="S153" i="49"/>
  <c r="S28" i="49" s="1"/>
  <c r="T153" i="49"/>
  <c r="T28" i="49" s="1"/>
  <c r="H154" i="49"/>
  <c r="I154" i="49"/>
  <c r="J154" i="49"/>
  <c r="J29" i="49" s="1"/>
  <c r="K154" i="49"/>
  <c r="K29" i="49" s="1"/>
  <c r="L154" i="49"/>
  <c r="M154" i="49"/>
  <c r="N154" i="49"/>
  <c r="N29" i="49" s="1"/>
  <c r="O154" i="49"/>
  <c r="O29" i="49" s="1"/>
  <c r="P154" i="49"/>
  <c r="P29" i="49" s="1"/>
  <c r="Q154" i="49"/>
  <c r="R154" i="49"/>
  <c r="R29" i="49" s="1"/>
  <c r="S154" i="49"/>
  <c r="S29" i="49" s="1"/>
  <c r="T154" i="49"/>
  <c r="H155" i="49"/>
  <c r="H30" i="49" s="1"/>
  <c r="I155" i="49"/>
  <c r="I30" i="49" s="1"/>
  <c r="J155" i="49"/>
  <c r="J30" i="49" s="1"/>
  <c r="K155" i="49"/>
  <c r="L155" i="49"/>
  <c r="M155" i="49"/>
  <c r="M30" i="49" s="1"/>
  <c r="N155" i="49"/>
  <c r="N30" i="49" s="1"/>
  <c r="O155" i="49"/>
  <c r="P155" i="49"/>
  <c r="Q155" i="49"/>
  <c r="Q30" i="49" s="1"/>
  <c r="R155" i="49"/>
  <c r="R30" i="49" s="1"/>
  <c r="S155" i="49"/>
  <c r="S30" i="49" s="1"/>
  <c r="T155" i="49"/>
  <c r="H156" i="49"/>
  <c r="H31" i="49" s="1"/>
  <c r="I156" i="49"/>
  <c r="I31" i="49" s="1"/>
  <c r="J156" i="49"/>
  <c r="K156" i="49"/>
  <c r="K31" i="49" s="1"/>
  <c r="L156" i="49"/>
  <c r="L31" i="49" s="1"/>
  <c r="M156" i="49"/>
  <c r="M31" i="49" s="1"/>
  <c r="N156" i="49"/>
  <c r="N31" i="49" s="1"/>
  <c r="O156" i="49"/>
  <c r="P156" i="49"/>
  <c r="P31" i="49" s="1"/>
  <c r="Q156" i="49"/>
  <c r="Q31" i="49" s="1"/>
  <c r="R156" i="49"/>
  <c r="S156" i="49"/>
  <c r="T156" i="49"/>
  <c r="T31" i="49" s="1"/>
  <c r="H157" i="49"/>
  <c r="H32" i="49" s="1"/>
  <c r="I157" i="49"/>
  <c r="I32" i="49" s="1"/>
  <c r="J157" i="49"/>
  <c r="K157" i="49"/>
  <c r="K32" i="49" s="1"/>
  <c r="L157" i="49"/>
  <c r="L32" i="49" s="1"/>
  <c r="M157" i="49"/>
  <c r="N157" i="49"/>
  <c r="N32" i="49" s="1"/>
  <c r="O157" i="49"/>
  <c r="O32" i="49" s="1"/>
  <c r="P157" i="49"/>
  <c r="P32" i="49" s="1"/>
  <c r="Q157" i="49"/>
  <c r="Q32" i="49" s="1"/>
  <c r="R157" i="49"/>
  <c r="S157" i="49"/>
  <c r="S32" i="49" s="1"/>
  <c r="T157" i="49"/>
  <c r="T32" i="49" s="1"/>
  <c r="H158" i="49"/>
  <c r="I158" i="49"/>
  <c r="J158" i="49"/>
  <c r="J33" i="49" s="1"/>
  <c r="K158" i="49"/>
  <c r="K33" i="49" s="1"/>
  <c r="L158" i="49"/>
  <c r="L33" i="49" s="1"/>
  <c r="M158" i="49"/>
  <c r="N158" i="49"/>
  <c r="N33" i="49" s="1"/>
  <c r="O158" i="49"/>
  <c r="O33" i="49" s="1"/>
  <c r="P158" i="49"/>
  <c r="Q158" i="49"/>
  <c r="Q33" i="49" s="1"/>
  <c r="R158" i="49"/>
  <c r="R33" i="49" s="1"/>
  <c r="S158" i="49"/>
  <c r="S33" i="49" s="1"/>
  <c r="T158" i="49"/>
  <c r="H159" i="49"/>
  <c r="I159" i="49"/>
  <c r="I34" i="49" s="1"/>
  <c r="J159" i="49"/>
  <c r="J34" i="49" s="1"/>
  <c r="K159" i="49"/>
  <c r="L159" i="49"/>
  <c r="M159" i="49"/>
  <c r="M34" i="49" s="1"/>
  <c r="N159" i="49"/>
  <c r="N34" i="49" s="1"/>
  <c r="O159" i="49"/>
  <c r="O34" i="49" s="1"/>
  <c r="P159" i="49"/>
  <c r="Q159" i="49"/>
  <c r="Q34" i="49" s="1"/>
  <c r="R159" i="49"/>
  <c r="R34" i="49" s="1"/>
  <c r="S159" i="49"/>
  <c r="T159" i="49"/>
  <c r="T34" i="49" s="1"/>
  <c r="H160" i="49"/>
  <c r="H35" i="49" s="1"/>
  <c r="I160" i="49"/>
  <c r="I35" i="49" s="1"/>
  <c r="J160" i="49"/>
  <c r="K160" i="49"/>
  <c r="L160" i="49"/>
  <c r="L35" i="49" s="1"/>
  <c r="M160" i="49"/>
  <c r="M35" i="49" s="1"/>
  <c r="N160" i="49"/>
  <c r="O160" i="49"/>
  <c r="P160" i="49"/>
  <c r="P35" i="49" s="1"/>
  <c r="Q160" i="49"/>
  <c r="Q35" i="49" s="1"/>
  <c r="R160" i="49"/>
  <c r="R35" i="49" s="1"/>
  <c r="S160" i="49"/>
  <c r="T160" i="49"/>
  <c r="T35" i="49" s="1"/>
  <c r="H161" i="49"/>
  <c r="H36" i="49" s="1"/>
  <c r="I161" i="49"/>
  <c r="J161" i="49"/>
  <c r="J36" i="49" s="1"/>
  <c r="K161" i="49"/>
  <c r="K36" i="49" s="1"/>
  <c r="L161" i="49"/>
  <c r="L36" i="49" s="1"/>
  <c r="M161" i="49"/>
  <c r="M36" i="49" s="1"/>
  <c r="N161" i="49"/>
  <c r="O161" i="49"/>
  <c r="O36" i="49" s="1"/>
  <c r="P161" i="49"/>
  <c r="P36" i="49" s="1"/>
  <c r="Q161" i="49"/>
  <c r="R161" i="49"/>
  <c r="S161" i="49"/>
  <c r="S36" i="49" s="1"/>
  <c r="T161" i="49"/>
  <c r="T36" i="49" s="1"/>
  <c r="H162" i="49"/>
  <c r="H37" i="49" s="1"/>
  <c r="I162" i="49"/>
  <c r="J162" i="49"/>
  <c r="J37" i="49" s="1"/>
  <c r="K162" i="49"/>
  <c r="K37" i="49" s="1"/>
  <c r="L162" i="49"/>
  <c r="M162" i="49"/>
  <c r="M37" i="49" s="1"/>
  <c r="N162" i="49"/>
  <c r="N37" i="49" s="1"/>
  <c r="O162" i="49"/>
  <c r="O37" i="49" s="1"/>
  <c r="P162" i="49"/>
  <c r="P37" i="49" s="1"/>
  <c r="Q162" i="49"/>
  <c r="R162" i="49"/>
  <c r="R37" i="49" s="1"/>
  <c r="S162" i="49"/>
  <c r="S37" i="49" s="1"/>
  <c r="T162" i="49"/>
  <c r="H164" i="49"/>
  <c r="H39" i="49" s="1"/>
  <c r="I164" i="49"/>
  <c r="I39" i="49" s="1"/>
  <c r="J164" i="49"/>
  <c r="K164" i="49"/>
  <c r="K39" i="49" s="1"/>
  <c r="L164" i="49"/>
  <c r="L39" i="49" s="1"/>
  <c r="M164" i="49"/>
  <c r="M39" i="49" s="1"/>
  <c r="N164" i="49"/>
  <c r="N39" i="49" s="1"/>
  <c r="O164" i="49"/>
  <c r="P164" i="49"/>
  <c r="P39" i="49" s="1"/>
  <c r="Q164" i="49"/>
  <c r="Q39" i="49" s="1"/>
  <c r="R164" i="49"/>
  <c r="S164" i="49"/>
  <c r="T164" i="49"/>
  <c r="T39" i="49" s="1"/>
  <c r="H165" i="49"/>
  <c r="H40" i="49" s="1"/>
  <c r="I165" i="49"/>
  <c r="J165" i="49"/>
  <c r="K165" i="49"/>
  <c r="K40" i="49" s="1"/>
  <c r="L165" i="49"/>
  <c r="L40" i="49" s="1"/>
  <c r="M165" i="49"/>
  <c r="N165" i="49"/>
  <c r="N40" i="49" s="1"/>
  <c r="O165" i="49"/>
  <c r="O40" i="49" s="1"/>
  <c r="P165" i="49"/>
  <c r="P40" i="49" s="1"/>
  <c r="Q165" i="49"/>
  <c r="Q40" i="49" s="1"/>
  <c r="R165" i="49"/>
  <c r="S165" i="49"/>
  <c r="S40" i="49" s="1"/>
  <c r="T165" i="49"/>
  <c r="T40" i="49" s="1"/>
  <c r="H166" i="49"/>
  <c r="I166" i="49"/>
  <c r="J166" i="49"/>
  <c r="J41" i="49" s="1"/>
  <c r="K166" i="49"/>
  <c r="K41" i="49" s="1"/>
  <c r="L166" i="49"/>
  <c r="M166" i="49"/>
  <c r="N166" i="49"/>
  <c r="N41" i="49" s="1"/>
  <c r="O166" i="49"/>
  <c r="O41" i="49" s="1"/>
  <c r="P166" i="49"/>
  <c r="Q166" i="49"/>
  <c r="Q41" i="49" s="1"/>
  <c r="R166" i="49"/>
  <c r="R41" i="49" s="1"/>
  <c r="S166" i="49"/>
  <c r="S41" i="49" s="1"/>
  <c r="T166" i="49"/>
  <c r="T41" i="49" s="1"/>
  <c r="H167" i="49"/>
  <c r="I167" i="49"/>
  <c r="I42" i="49" s="1"/>
  <c r="J167" i="49"/>
  <c r="J42" i="49" s="1"/>
  <c r="K167" i="49"/>
  <c r="L167" i="49"/>
  <c r="M167" i="49"/>
  <c r="M42" i="49" s="1"/>
  <c r="N167" i="49"/>
  <c r="N42" i="49" s="1"/>
  <c r="O167" i="49"/>
  <c r="O42" i="49" s="1"/>
  <c r="P167" i="49"/>
  <c r="Q167" i="49"/>
  <c r="Q42" i="49" s="1"/>
  <c r="R167" i="49"/>
  <c r="R42" i="49" s="1"/>
  <c r="S167" i="49"/>
  <c r="T167" i="49"/>
  <c r="T42" i="49" s="1"/>
  <c r="H168" i="49"/>
  <c r="H43" i="49" s="1"/>
  <c r="I168" i="49"/>
  <c r="I43" i="49" s="1"/>
  <c r="J168" i="49"/>
  <c r="J43" i="49" s="1"/>
  <c r="K168" i="49"/>
  <c r="L168" i="49"/>
  <c r="L43" i="49" s="1"/>
  <c r="M168" i="49"/>
  <c r="M43" i="49" s="1"/>
  <c r="N168" i="49"/>
  <c r="O168" i="49"/>
  <c r="P168" i="49"/>
  <c r="P43" i="49" s="1"/>
  <c r="Q168" i="49"/>
  <c r="Q43" i="49" s="1"/>
  <c r="R168" i="49"/>
  <c r="R43" i="49" s="1"/>
  <c r="S168" i="49"/>
  <c r="T168" i="49"/>
  <c r="T43" i="49" s="1"/>
  <c r="H169" i="49"/>
  <c r="H44" i="49" s="1"/>
  <c r="I169" i="49"/>
  <c r="J169" i="49"/>
  <c r="J44" i="49" s="1"/>
  <c r="K169" i="49"/>
  <c r="K44" i="49" s="1"/>
  <c r="L169" i="49"/>
  <c r="L44" i="49" s="1"/>
  <c r="M169" i="49"/>
  <c r="M44" i="49" s="1"/>
  <c r="N169" i="49"/>
  <c r="O169" i="49"/>
  <c r="O44" i="49" s="1"/>
  <c r="P169" i="49"/>
  <c r="P44" i="49" s="1"/>
  <c r="Q169" i="49"/>
  <c r="R169" i="49"/>
  <c r="S169" i="49"/>
  <c r="S44" i="49" s="1"/>
  <c r="T169" i="49"/>
  <c r="T44" i="49" s="1"/>
  <c r="H170" i="49"/>
  <c r="I170" i="49"/>
  <c r="J170" i="49"/>
  <c r="J45" i="49" s="1"/>
  <c r="K170" i="49"/>
  <c r="K45" i="49" s="1"/>
  <c r="L170" i="49"/>
  <c r="M170" i="49"/>
  <c r="M45" i="49" s="1"/>
  <c r="N170" i="49"/>
  <c r="N45" i="49" s="1"/>
  <c r="O170" i="49"/>
  <c r="O45" i="49" s="1"/>
  <c r="P170" i="49"/>
  <c r="P45" i="49" s="1"/>
  <c r="Q170" i="49"/>
  <c r="R170" i="49"/>
  <c r="R45" i="49" s="1"/>
  <c r="S170" i="49"/>
  <c r="S45" i="49" s="1"/>
  <c r="T170" i="49"/>
  <c r="H171" i="49"/>
  <c r="I171" i="49"/>
  <c r="I46" i="49" s="1"/>
  <c r="J171" i="49"/>
  <c r="J46" i="49" s="1"/>
  <c r="K171" i="49"/>
  <c r="L171" i="49"/>
  <c r="M171" i="49"/>
  <c r="M46" i="49" s="1"/>
  <c r="N171" i="49"/>
  <c r="N46" i="49" s="1"/>
  <c r="O171" i="49"/>
  <c r="P171" i="49"/>
  <c r="P46" i="49" s="1"/>
  <c r="Q171" i="49"/>
  <c r="Q46" i="49" s="1"/>
  <c r="R171" i="49"/>
  <c r="R46" i="49" s="1"/>
  <c r="S171" i="49"/>
  <c r="S46" i="49" s="1"/>
  <c r="T171" i="49"/>
  <c r="H172" i="49"/>
  <c r="H47" i="49" s="1"/>
  <c r="I172" i="49"/>
  <c r="I47" i="49" s="1"/>
  <c r="J172" i="49"/>
  <c r="K172" i="49"/>
  <c r="L172" i="49"/>
  <c r="L47" i="49" s="1"/>
  <c r="M172" i="49"/>
  <c r="M47" i="49" s="1"/>
  <c r="N172" i="49"/>
  <c r="N47" i="49" s="1"/>
  <c r="O172" i="49"/>
  <c r="P172" i="49"/>
  <c r="P47" i="49" s="1"/>
  <c r="Q172" i="49"/>
  <c r="Q47" i="49" s="1"/>
  <c r="R172" i="49"/>
  <c r="S172" i="49"/>
  <c r="S47" i="49" s="1"/>
  <c r="T172" i="49"/>
  <c r="T47" i="49" s="1"/>
  <c r="H173" i="49"/>
  <c r="H48" i="49" s="1"/>
  <c r="I173" i="49"/>
  <c r="I48" i="49" s="1"/>
  <c r="J173" i="49"/>
  <c r="K173" i="49"/>
  <c r="K48" i="49" s="1"/>
  <c r="L173" i="49"/>
  <c r="L48" i="49" s="1"/>
  <c r="M173" i="49"/>
  <c r="N173" i="49"/>
  <c r="O173" i="49"/>
  <c r="O48" i="49" s="1"/>
  <c r="P173" i="49"/>
  <c r="P48" i="49" s="1"/>
  <c r="Q173" i="49"/>
  <c r="Q48" i="49" s="1"/>
  <c r="R173" i="49"/>
  <c r="S173" i="49"/>
  <c r="S48" i="49" s="1"/>
  <c r="T173" i="49"/>
  <c r="T48" i="49" s="1"/>
  <c r="H174" i="49"/>
  <c r="I174" i="49"/>
  <c r="I49" i="49" s="1"/>
  <c r="J174" i="49"/>
  <c r="J49" i="49" s="1"/>
  <c r="K174" i="49"/>
  <c r="K49" i="49" s="1"/>
  <c r="L174" i="49"/>
  <c r="L49" i="49" s="1"/>
  <c r="M174" i="49"/>
  <c r="N174" i="49"/>
  <c r="N49" i="49" s="1"/>
  <c r="O174" i="49"/>
  <c r="O49" i="49" s="1"/>
  <c r="P174" i="49"/>
  <c r="Q174" i="49"/>
  <c r="R174" i="49"/>
  <c r="R49" i="49" s="1"/>
  <c r="S174" i="49"/>
  <c r="S49" i="49" s="1"/>
  <c r="T174" i="49"/>
  <c r="H175" i="49"/>
  <c r="I175" i="49"/>
  <c r="I50" i="49" s="1"/>
  <c r="J175" i="49"/>
  <c r="J50" i="49" s="1"/>
  <c r="K175" i="49"/>
  <c r="L175" i="49"/>
  <c r="L50" i="49" s="1"/>
  <c r="M175" i="49"/>
  <c r="M50" i="49" s="1"/>
  <c r="N175" i="49"/>
  <c r="N50" i="49" s="1"/>
  <c r="O175" i="49"/>
  <c r="O50" i="49" s="1"/>
  <c r="P175" i="49"/>
  <c r="Q175" i="49"/>
  <c r="Q50" i="49" s="1"/>
  <c r="R175" i="49"/>
  <c r="R50" i="49" s="1"/>
  <c r="S175" i="49"/>
  <c r="T175" i="49"/>
  <c r="H176" i="49"/>
  <c r="H51" i="49" s="1"/>
  <c r="I176" i="49"/>
  <c r="I51" i="49" s="1"/>
  <c r="J176" i="49"/>
  <c r="K176" i="49"/>
  <c r="L176" i="49"/>
  <c r="L51" i="49" s="1"/>
  <c r="M176" i="49"/>
  <c r="M51" i="49" s="1"/>
  <c r="N176" i="49"/>
  <c r="O176" i="49"/>
  <c r="O51" i="49" s="1"/>
  <c r="P176" i="49"/>
  <c r="P51" i="49" s="1"/>
  <c r="Q176" i="49"/>
  <c r="Q51" i="49" s="1"/>
  <c r="R176" i="49"/>
  <c r="R51" i="49" s="1"/>
  <c r="S176" i="49"/>
  <c r="T176" i="49"/>
  <c r="T51" i="49" s="1"/>
  <c r="H178" i="49"/>
  <c r="H53" i="49" s="1"/>
  <c r="I178" i="49"/>
  <c r="J178" i="49"/>
  <c r="J53" i="49" s="1"/>
  <c r="K178" i="49"/>
  <c r="K53" i="49" s="1"/>
  <c r="L178" i="49"/>
  <c r="M178" i="49"/>
  <c r="N178" i="49"/>
  <c r="N53" i="49" s="1"/>
  <c r="O178" i="49"/>
  <c r="O53" i="49" s="1"/>
  <c r="P178" i="49"/>
  <c r="P53" i="49" s="1"/>
  <c r="Q178" i="49"/>
  <c r="R178" i="49"/>
  <c r="R53" i="49" s="1"/>
  <c r="S178" i="49"/>
  <c r="S53" i="49" s="1"/>
  <c r="T178" i="49"/>
  <c r="H179" i="49"/>
  <c r="H54" i="49" s="1"/>
  <c r="I179" i="49"/>
  <c r="I54" i="49" s="1"/>
  <c r="J179" i="49"/>
  <c r="J54" i="49" s="1"/>
  <c r="K179" i="49"/>
  <c r="K54" i="49" s="1"/>
  <c r="L179" i="49"/>
  <c r="M179" i="49"/>
  <c r="M54" i="49" s="1"/>
  <c r="N179" i="49"/>
  <c r="N54" i="49" s="1"/>
  <c r="O179" i="49"/>
  <c r="P179" i="49"/>
  <c r="Q179" i="49"/>
  <c r="Q54" i="49" s="1"/>
  <c r="R179" i="49"/>
  <c r="R54" i="49" s="1"/>
  <c r="S179" i="49"/>
  <c r="S54" i="49" s="1"/>
  <c r="T179" i="49"/>
  <c r="H180" i="49"/>
  <c r="H55" i="49" s="1"/>
  <c r="I180" i="49"/>
  <c r="I55" i="49" s="1"/>
  <c r="J180" i="49"/>
  <c r="K180" i="49"/>
  <c r="K55" i="49" s="1"/>
  <c r="L180" i="49"/>
  <c r="L55" i="49" s="1"/>
  <c r="M180" i="49"/>
  <c r="M55" i="49" s="1"/>
  <c r="N180" i="49"/>
  <c r="N55" i="49" s="1"/>
  <c r="O180" i="49"/>
  <c r="P180" i="49"/>
  <c r="P55" i="49" s="1"/>
  <c r="Q180" i="49"/>
  <c r="Q55" i="49" s="1"/>
  <c r="R180" i="49"/>
  <c r="S180" i="49"/>
  <c r="T180" i="49"/>
  <c r="T55" i="49" s="1"/>
  <c r="H181" i="49"/>
  <c r="H56" i="49" s="1"/>
  <c r="I181" i="49"/>
  <c r="I56" i="49" s="1"/>
  <c r="J181" i="49"/>
  <c r="K181" i="49"/>
  <c r="K56" i="49" s="1"/>
  <c r="L181" i="49"/>
  <c r="L56" i="49" s="1"/>
  <c r="M181" i="49"/>
  <c r="N181" i="49"/>
  <c r="N56" i="49" s="1"/>
  <c r="O181" i="49"/>
  <c r="O56" i="49" s="1"/>
  <c r="P181" i="49"/>
  <c r="P56" i="49" s="1"/>
  <c r="Q181" i="49"/>
  <c r="Q56" i="49" s="1"/>
  <c r="R181" i="49"/>
  <c r="S181" i="49"/>
  <c r="S56" i="49" s="1"/>
  <c r="T181" i="49"/>
  <c r="T56" i="49" s="1"/>
  <c r="H182" i="49"/>
  <c r="I182" i="49"/>
  <c r="J182" i="49"/>
  <c r="J57" i="49" s="1"/>
  <c r="K182" i="49"/>
  <c r="K57" i="49" s="1"/>
  <c r="L182" i="49"/>
  <c r="M182" i="49"/>
  <c r="N182" i="49"/>
  <c r="N57" i="49" s="1"/>
  <c r="O182" i="49"/>
  <c r="O57" i="49" s="1"/>
  <c r="P182" i="49"/>
  <c r="Q182" i="49"/>
  <c r="Q57" i="49" s="1"/>
  <c r="R182" i="49"/>
  <c r="R57" i="49" s="1"/>
  <c r="S182" i="49"/>
  <c r="S57" i="49" s="1"/>
  <c r="T182" i="49"/>
  <c r="T57" i="49" s="1"/>
  <c r="H183" i="49"/>
  <c r="I183" i="49"/>
  <c r="I58" i="49" s="1"/>
  <c r="J183" i="49"/>
  <c r="J58" i="49" s="1"/>
  <c r="K183" i="49"/>
  <c r="L183" i="49"/>
  <c r="M183" i="49"/>
  <c r="M58" i="49" s="1"/>
  <c r="N183" i="49"/>
  <c r="N58" i="49" s="1"/>
  <c r="O183" i="49"/>
  <c r="O58" i="49" s="1"/>
  <c r="P183" i="49"/>
  <c r="Q183" i="49"/>
  <c r="Q58" i="49" s="1"/>
  <c r="R183" i="49"/>
  <c r="R58" i="49" s="1"/>
  <c r="S183" i="49"/>
  <c r="T183" i="49"/>
  <c r="T58" i="49" s="1"/>
  <c r="H184" i="49"/>
  <c r="H59" i="49" s="1"/>
  <c r="I184" i="49"/>
  <c r="I59" i="49" s="1"/>
  <c r="J184" i="49"/>
  <c r="J59" i="49" s="1"/>
  <c r="K184" i="49"/>
  <c r="L184" i="49"/>
  <c r="L59" i="49" s="1"/>
  <c r="M184" i="49"/>
  <c r="M59" i="49" s="1"/>
  <c r="N184" i="49"/>
  <c r="O184" i="49"/>
  <c r="P184" i="49"/>
  <c r="P59" i="49" s="1"/>
  <c r="Q184" i="49"/>
  <c r="Q59" i="49" s="1"/>
  <c r="R184" i="49"/>
  <c r="R59" i="49" s="1"/>
  <c r="S184" i="49"/>
  <c r="T184" i="49"/>
  <c r="T59" i="49" s="1"/>
  <c r="H185" i="49"/>
  <c r="H60" i="49" s="1"/>
  <c r="I185" i="49"/>
  <c r="J185" i="49"/>
  <c r="J60" i="49" s="1"/>
  <c r="K185" i="49"/>
  <c r="K60" i="49" s="1"/>
  <c r="L185" i="49"/>
  <c r="L60" i="49" s="1"/>
  <c r="M185" i="49"/>
  <c r="M60" i="49" s="1"/>
  <c r="N185" i="49"/>
  <c r="O185" i="49"/>
  <c r="O60" i="49" s="1"/>
  <c r="P185" i="49"/>
  <c r="P60" i="49" s="1"/>
  <c r="Q185" i="49"/>
  <c r="R185" i="49"/>
  <c r="S185" i="49"/>
  <c r="S60" i="49" s="1"/>
  <c r="T185" i="49"/>
  <c r="T60" i="49" s="1"/>
  <c r="H186" i="49"/>
  <c r="H61" i="49" s="1"/>
  <c r="I186" i="49"/>
  <c r="J186" i="49"/>
  <c r="J61" i="49" s="1"/>
  <c r="K186" i="49"/>
  <c r="K61" i="49" s="1"/>
  <c r="L186" i="49"/>
  <c r="M186" i="49"/>
  <c r="M61" i="49" s="1"/>
  <c r="N186" i="49"/>
  <c r="N61" i="49" s="1"/>
  <c r="O186" i="49"/>
  <c r="O61" i="49" s="1"/>
  <c r="P186" i="49"/>
  <c r="P61" i="49" s="1"/>
  <c r="Q186" i="49"/>
  <c r="R186" i="49"/>
  <c r="R61" i="49" s="1"/>
  <c r="S186" i="49"/>
  <c r="S61" i="49" s="1"/>
  <c r="T186" i="49"/>
  <c r="H187" i="49"/>
  <c r="I187" i="49"/>
  <c r="I62" i="49" s="1"/>
  <c r="J187" i="49"/>
  <c r="J62" i="49" s="1"/>
  <c r="K187" i="49"/>
  <c r="L187" i="49"/>
  <c r="M187" i="49"/>
  <c r="M62" i="49" s="1"/>
  <c r="N187" i="49"/>
  <c r="N62" i="49" s="1"/>
  <c r="O187" i="49"/>
  <c r="P187" i="49"/>
  <c r="P62" i="49" s="1"/>
  <c r="Q187" i="49"/>
  <c r="Q62" i="49" s="1"/>
  <c r="R187" i="49"/>
  <c r="R62" i="49" s="1"/>
  <c r="S187" i="49"/>
  <c r="S62" i="49" s="1"/>
  <c r="T187" i="49"/>
  <c r="H188" i="49"/>
  <c r="H63" i="49" s="1"/>
  <c r="I188" i="49"/>
  <c r="I63" i="49" s="1"/>
  <c r="J188" i="49"/>
  <c r="K188" i="49"/>
  <c r="L188" i="49"/>
  <c r="L63" i="49" s="1"/>
  <c r="M188" i="49"/>
  <c r="M63" i="49" s="1"/>
  <c r="N188" i="49"/>
  <c r="N63" i="49" s="1"/>
  <c r="O188" i="49"/>
  <c r="P188" i="49"/>
  <c r="P63" i="49" s="1"/>
  <c r="Q188" i="49"/>
  <c r="Q63" i="49" s="1"/>
  <c r="R188" i="49"/>
  <c r="S188" i="49"/>
  <c r="S63" i="49" s="1"/>
  <c r="T188" i="49"/>
  <c r="T63" i="49" s="1"/>
  <c r="H189" i="49"/>
  <c r="H64" i="49" s="1"/>
  <c r="I189" i="49"/>
  <c r="I64" i="49" s="1"/>
  <c r="J189" i="49"/>
  <c r="K189" i="49"/>
  <c r="K64" i="49" s="1"/>
  <c r="L189" i="49"/>
  <c r="L64" i="49" s="1"/>
  <c r="M189" i="49"/>
  <c r="N189" i="49"/>
  <c r="O189" i="49"/>
  <c r="O64" i="49" s="1"/>
  <c r="P189" i="49"/>
  <c r="P64" i="49" s="1"/>
  <c r="Q189" i="49"/>
  <c r="Q64" i="49" s="1"/>
  <c r="R189" i="49"/>
  <c r="S189" i="49"/>
  <c r="S64" i="49" s="1"/>
  <c r="T189" i="49"/>
  <c r="T64" i="49" s="1"/>
  <c r="H190" i="49"/>
  <c r="I190" i="49"/>
  <c r="I65" i="49" s="1"/>
  <c r="J190" i="49"/>
  <c r="J65" i="49" s="1"/>
  <c r="K190" i="49"/>
  <c r="K65" i="49" s="1"/>
  <c r="L190" i="49"/>
  <c r="L65" i="49" s="1"/>
  <c r="M190" i="49"/>
  <c r="N190" i="49"/>
  <c r="N65" i="49" s="1"/>
  <c r="O190" i="49"/>
  <c r="O65" i="49" s="1"/>
  <c r="P190" i="49"/>
  <c r="Q190" i="49"/>
  <c r="R190" i="49"/>
  <c r="R65" i="49" s="1"/>
  <c r="S190" i="49"/>
  <c r="S65" i="49" s="1"/>
  <c r="T190" i="49"/>
  <c r="T65" i="49" s="1"/>
  <c r="H192" i="49"/>
  <c r="H67" i="49" s="1"/>
  <c r="I192" i="49"/>
  <c r="I67" i="49" s="1"/>
  <c r="J192" i="49"/>
  <c r="J67" i="49" s="1"/>
  <c r="K192" i="49"/>
  <c r="L192" i="49"/>
  <c r="L67" i="49" s="1"/>
  <c r="M192" i="49"/>
  <c r="M67" i="49" s="1"/>
  <c r="N192" i="49"/>
  <c r="O192" i="49"/>
  <c r="O67" i="49" s="1"/>
  <c r="P192" i="49"/>
  <c r="P67" i="49" s="1"/>
  <c r="Q192" i="49"/>
  <c r="Q67" i="49" s="1"/>
  <c r="R192" i="49"/>
  <c r="S192" i="49"/>
  <c r="T192" i="49"/>
  <c r="T67" i="49" s="1"/>
  <c r="H193" i="49"/>
  <c r="H68" i="49" s="1"/>
  <c r="I193" i="49"/>
  <c r="J193" i="49"/>
  <c r="K193" i="49"/>
  <c r="K68" i="49" s="1"/>
  <c r="L193" i="49"/>
  <c r="L68" i="49" s="1"/>
  <c r="M193" i="49"/>
  <c r="M68" i="49" s="1"/>
  <c r="N193" i="49"/>
  <c r="O193" i="49"/>
  <c r="O68" i="49" s="1"/>
  <c r="P193" i="49"/>
  <c r="P68" i="49" s="1"/>
  <c r="Q193" i="49"/>
  <c r="R193" i="49"/>
  <c r="R68" i="49" s="1"/>
  <c r="S193" i="49"/>
  <c r="S68" i="49" s="1"/>
  <c r="T193" i="49"/>
  <c r="T68" i="49" s="1"/>
  <c r="H194" i="49"/>
  <c r="H69" i="49" s="1"/>
  <c r="I194" i="49"/>
  <c r="J194" i="49"/>
  <c r="J69" i="49" s="1"/>
  <c r="K194" i="49"/>
  <c r="K69" i="49" s="1"/>
  <c r="L194" i="49"/>
  <c r="M194" i="49"/>
  <c r="N194" i="49"/>
  <c r="N69" i="49" s="1"/>
  <c r="O194" i="49"/>
  <c r="O69" i="49" s="1"/>
  <c r="P194" i="49"/>
  <c r="P69" i="49" s="1"/>
  <c r="Q194" i="49"/>
  <c r="R194" i="49"/>
  <c r="R69" i="49" s="1"/>
  <c r="S194" i="49"/>
  <c r="S69" i="49" s="1"/>
  <c r="T194" i="49"/>
  <c r="H195" i="49"/>
  <c r="H70" i="49" s="1"/>
  <c r="I195" i="49"/>
  <c r="I70" i="49" s="1"/>
  <c r="J195" i="49"/>
  <c r="J70" i="49" s="1"/>
  <c r="K195" i="49"/>
  <c r="L195" i="49"/>
  <c r="M195" i="49"/>
  <c r="M70" i="49" s="1"/>
  <c r="N195" i="49"/>
  <c r="N70" i="49" s="1"/>
  <c r="O195" i="49"/>
  <c r="P195" i="49"/>
  <c r="Q195" i="49"/>
  <c r="Q70" i="49" s="1"/>
  <c r="R195" i="49"/>
  <c r="R70" i="49" s="1"/>
  <c r="S195" i="49"/>
  <c r="S70" i="49" s="1"/>
  <c r="T195" i="49"/>
  <c r="H196" i="49"/>
  <c r="H71" i="49" s="1"/>
  <c r="I196" i="49"/>
  <c r="I71" i="49" s="1"/>
  <c r="J196" i="49"/>
  <c r="K196" i="49"/>
  <c r="K71" i="49" s="1"/>
  <c r="L196" i="49"/>
  <c r="L71" i="49" s="1"/>
  <c r="M196" i="49"/>
  <c r="M71" i="49" s="1"/>
  <c r="N196" i="49"/>
  <c r="O196" i="49"/>
  <c r="P196" i="49"/>
  <c r="P71" i="49" s="1"/>
  <c r="Q196" i="49"/>
  <c r="Q71" i="49" s="1"/>
  <c r="R196" i="49"/>
  <c r="S196" i="49"/>
  <c r="T196" i="49"/>
  <c r="T71" i="49" s="1"/>
  <c r="H197" i="49"/>
  <c r="H72" i="49" s="1"/>
  <c r="I197" i="49"/>
  <c r="I72" i="49" s="1"/>
  <c r="J197" i="49"/>
  <c r="K197" i="49"/>
  <c r="K72" i="49" s="1"/>
  <c r="L197" i="49"/>
  <c r="L72" i="49" s="1"/>
  <c r="M197" i="49"/>
  <c r="N197" i="49"/>
  <c r="N72" i="49" s="1"/>
  <c r="O197" i="49"/>
  <c r="O72" i="49" s="1"/>
  <c r="P197" i="49"/>
  <c r="P72" i="49" s="1"/>
  <c r="Q197" i="49"/>
  <c r="R197" i="49"/>
  <c r="S197" i="49"/>
  <c r="S72" i="49" s="1"/>
  <c r="T197" i="49"/>
  <c r="T72" i="49" s="1"/>
  <c r="H198" i="49"/>
  <c r="I198" i="49"/>
  <c r="J198" i="49"/>
  <c r="J73" i="49" s="1"/>
  <c r="K198" i="49"/>
  <c r="K73" i="49" s="1"/>
  <c r="L198" i="49"/>
  <c r="L73" i="49" s="1"/>
  <c r="M198" i="49"/>
  <c r="N198" i="49"/>
  <c r="N73" i="49" s="1"/>
  <c r="O198" i="49"/>
  <c r="O73" i="49" s="1"/>
  <c r="P198" i="49"/>
  <c r="Q198" i="49"/>
  <c r="Q73" i="49" s="1"/>
  <c r="R198" i="49"/>
  <c r="R73" i="49" s="1"/>
  <c r="S198" i="49"/>
  <c r="S73" i="49" s="1"/>
  <c r="T198" i="49"/>
  <c r="T73" i="49" s="1"/>
  <c r="H199" i="49"/>
  <c r="I199" i="49"/>
  <c r="I74" i="49" s="1"/>
  <c r="J199" i="49"/>
  <c r="J74" i="49" s="1"/>
  <c r="K199" i="49"/>
  <c r="L199" i="49"/>
  <c r="M199" i="49"/>
  <c r="M74" i="49" s="1"/>
  <c r="N199" i="49"/>
  <c r="N74" i="49" s="1"/>
  <c r="O199" i="49"/>
  <c r="O74" i="49" s="1"/>
  <c r="P199" i="49"/>
  <c r="Q199" i="49"/>
  <c r="Q74" i="49" s="1"/>
  <c r="R199" i="49"/>
  <c r="R74" i="49" s="1"/>
  <c r="S199" i="49"/>
  <c r="T199" i="49"/>
  <c r="T74" i="49" s="1"/>
  <c r="H200" i="49"/>
  <c r="H75" i="49" s="1"/>
  <c r="I200" i="49"/>
  <c r="I75" i="49" s="1"/>
  <c r="J200" i="49"/>
  <c r="K200" i="49"/>
  <c r="L200" i="49"/>
  <c r="L75" i="49" s="1"/>
  <c r="M200" i="49"/>
  <c r="M75" i="49" s="1"/>
  <c r="N200" i="49"/>
  <c r="O200" i="49"/>
  <c r="P200" i="49"/>
  <c r="P75" i="49" s="1"/>
  <c r="Q200" i="49"/>
  <c r="Q75" i="49" s="1"/>
  <c r="R200" i="49"/>
  <c r="R75" i="49" s="1"/>
  <c r="S200" i="49"/>
  <c r="T200" i="49"/>
  <c r="T75" i="49" s="1"/>
  <c r="H201" i="49"/>
  <c r="H76" i="49" s="1"/>
  <c r="I201" i="49"/>
  <c r="J201" i="49"/>
  <c r="J76" i="49" s="1"/>
  <c r="K201" i="49"/>
  <c r="K76" i="49" s="1"/>
  <c r="L201" i="49"/>
  <c r="L76" i="49" s="1"/>
  <c r="M201" i="49"/>
  <c r="N201" i="49"/>
  <c r="O201" i="49"/>
  <c r="O76" i="49" s="1"/>
  <c r="P201" i="49"/>
  <c r="P76" i="49" s="1"/>
  <c r="Q201" i="49"/>
  <c r="R201" i="49"/>
  <c r="S201" i="49"/>
  <c r="S76" i="49" s="1"/>
  <c r="T201" i="49"/>
  <c r="T76" i="49" s="1"/>
  <c r="H202" i="49"/>
  <c r="H77" i="49" s="1"/>
  <c r="I202" i="49"/>
  <c r="J202" i="49"/>
  <c r="J77" i="49" s="1"/>
  <c r="K202" i="49"/>
  <c r="K77" i="49" s="1"/>
  <c r="L202" i="49"/>
  <c r="M202" i="49"/>
  <c r="M77" i="49" s="1"/>
  <c r="N202" i="49"/>
  <c r="N77" i="49" s="1"/>
  <c r="O202" i="49"/>
  <c r="O77" i="49" s="1"/>
  <c r="P202" i="49"/>
  <c r="Q202" i="49"/>
  <c r="R202" i="49"/>
  <c r="R77" i="49" s="1"/>
  <c r="S202" i="49"/>
  <c r="S77" i="49" s="1"/>
  <c r="T202" i="49"/>
  <c r="H203" i="49"/>
  <c r="I203" i="49"/>
  <c r="I78" i="49" s="1"/>
  <c r="J203" i="49"/>
  <c r="J78" i="49" s="1"/>
  <c r="K203" i="49"/>
  <c r="K78" i="49" s="1"/>
  <c r="L203" i="49"/>
  <c r="M203" i="49"/>
  <c r="M78" i="49" s="1"/>
  <c r="N203" i="49"/>
  <c r="N78" i="49" s="1"/>
  <c r="O203" i="49"/>
  <c r="P203" i="49"/>
  <c r="P78" i="49" s="1"/>
  <c r="Q203" i="49"/>
  <c r="Q78" i="49" s="1"/>
  <c r="R203" i="49"/>
  <c r="R78" i="49" s="1"/>
  <c r="S203" i="49"/>
  <c r="S78" i="49" s="1"/>
  <c r="T203" i="49"/>
  <c r="H204" i="49"/>
  <c r="H79" i="49" s="1"/>
  <c r="I204" i="49"/>
  <c r="I79" i="49" s="1"/>
  <c r="J204" i="49"/>
  <c r="K204" i="49"/>
  <c r="L204" i="49"/>
  <c r="L79" i="49" s="1"/>
  <c r="M204" i="49"/>
  <c r="M79" i="49" s="1"/>
  <c r="N204" i="49"/>
  <c r="N79" i="49" s="1"/>
  <c r="O204" i="49"/>
  <c r="P204" i="49"/>
  <c r="P79" i="49" s="1"/>
  <c r="Q204" i="49"/>
  <c r="Q79" i="49" s="1"/>
  <c r="R204" i="49"/>
  <c r="S204" i="49"/>
  <c r="S79" i="49" s="1"/>
  <c r="T204" i="49"/>
  <c r="T79" i="49" s="1"/>
  <c r="H206" i="49"/>
  <c r="I206" i="49"/>
  <c r="J206" i="49"/>
  <c r="J81" i="49" s="1"/>
  <c r="K206" i="49"/>
  <c r="K81" i="49" s="1"/>
  <c r="L206" i="49"/>
  <c r="L81" i="49" s="1"/>
  <c r="M206" i="49"/>
  <c r="N206" i="49"/>
  <c r="N81" i="49" s="1"/>
  <c r="O206" i="49"/>
  <c r="O81" i="49" s="1"/>
  <c r="P206" i="49"/>
  <c r="Q206" i="49"/>
  <c r="Q81" i="49" s="1"/>
  <c r="R206" i="49"/>
  <c r="R81" i="49" s="1"/>
  <c r="S206" i="49"/>
  <c r="S81" i="49" s="1"/>
  <c r="T206" i="49"/>
  <c r="T81" i="49" s="1"/>
  <c r="H207" i="49"/>
  <c r="I207" i="49"/>
  <c r="I82" i="49" s="1"/>
  <c r="J207" i="49"/>
  <c r="J82" i="49" s="1"/>
  <c r="K207" i="49"/>
  <c r="L207" i="49"/>
  <c r="M207" i="49"/>
  <c r="M82" i="49" s="1"/>
  <c r="N207" i="49"/>
  <c r="N82" i="49" s="1"/>
  <c r="O207" i="49"/>
  <c r="P207" i="49"/>
  <c r="Q207" i="49"/>
  <c r="Q82" i="49" s="1"/>
  <c r="R207" i="49"/>
  <c r="R82" i="49" s="1"/>
  <c r="S207" i="49"/>
  <c r="T207" i="49"/>
  <c r="T82" i="49" s="1"/>
  <c r="H208" i="49"/>
  <c r="H83" i="49" s="1"/>
  <c r="I208" i="49"/>
  <c r="I83" i="49" s="1"/>
  <c r="J208" i="49"/>
  <c r="J83" i="49" s="1"/>
  <c r="K208" i="49"/>
  <c r="L208" i="49"/>
  <c r="L83" i="49" s="1"/>
  <c r="M208" i="49"/>
  <c r="M83" i="49" s="1"/>
  <c r="N208" i="49"/>
  <c r="O208" i="49"/>
  <c r="P208" i="49"/>
  <c r="P83" i="49" s="1"/>
  <c r="Q208" i="49"/>
  <c r="Q83" i="49" s="1"/>
  <c r="R208" i="49"/>
  <c r="S208" i="49"/>
  <c r="T208" i="49"/>
  <c r="T83" i="49" s="1"/>
  <c r="H209" i="49"/>
  <c r="H84" i="49" s="1"/>
  <c r="I209" i="49"/>
  <c r="J209" i="49"/>
  <c r="J84" i="49" s="1"/>
  <c r="K209" i="49"/>
  <c r="K84" i="49" s="1"/>
  <c r="L209" i="49"/>
  <c r="L84" i="49" s="1"/>
  <c r="M209" i="49"/>
  <c r="M84" i="49" s="1"/>
  <c r="N209" i="49"/>
  <c r="O209" i="49"/>
  <c r="O84" i="49" s="1"/>
  <c r="P209" i="49"/>
  <c r="P84" i="49" s="1"/>
  <c r="Q209" i="49"/>
  <c r="R209" i="49"/>
  <c r="S209" i="49"/>
  <c r="S84" i="49" s="1"/>
  <c r="T209" i="49"/>
  <c r="T84" i="49" s="1"/>
  <c r="H210" i="49"/>
  <c r="I210" i="49"/>
  <c r="J210" i="49"/>
  <c r="J85" i="49" s="1"/>
  <c r="K210" i="49"/>
  <c r="K85" i="49" s="1"/>
  <c r="L210" i="49"/>
  <c r="M210" i="49"/>
  <c r="M85" i="49" s="1"/>
  <c r="N210" i="49"/>
  <c r="N85" i="49" s="1"/>
  <c r="O210" i="49"/>
  <c r="O85" i="49" s="1"/>
  <c r="P210" i="49"/>
  <c r="P85" i="49" s="1"/>
  <c r="Q210" i="49"/>
  <c r="R210" i="49"/>
  <c r="R85" i="49" s="1"/>
  <c r="S210" i="49"/>
  <c r="S85" i="49" s="1"/>
  <c r="T210" i="49"/>
  <c r="H211" i="49"/>
  <c r="I211" i="49"/>
  <c r="I86" i="49" s="1"/>
  <c r="J211" i="49"/>
  <c r="J86" i="49" s="1"/>
  <c r="K211" i="49"/>
  <c r="K86" i="49" s="1"/>
  <c r="L211" i="49"/>
  <c r="M211" i="49"/>
  <c r="M86" i="49" s="1"/>
  <c r="N211" i="49"/>
  <c r="N86" i="49" s="1"/>
  <c r="O211" i="49"/>
  <c r="P211" i="49"/>
  <c r="P86" i="49" s="1"/>
  <c r="Q211" i="49"/>
  <c r="Q86" i="49" s="1"/>
  <c r="R211" i="49"/>
  <c r="R86" i="49" s="1"/>
  <c r="S211" i="49"/>
  <c r="S86" i="49" s="1"/>
  <c r="T211" i="49"/>
  <c r="H212" i="49"/>
  <c r="H87" i="49" s="1"/>
  <c r="I212" i="49"/>
  <c r="I87" i="49" s="1"/>
  <c r="J212" i="49"/>
  <c r="K212" i="49"/>
  <c r="L212" i="49"/>
  <c r="L87" i="49" s="1"/>
  <c r="M212" i="49"/>
  <c r="M87" i="49" s="1"/>
  <c r="N212" i="49"/>
  <c r="O212" i="49"/>
  <c r="P212" i="49"/>
  <c r="P87" i="49" s="1"/>
  <c r="Q212" i="49"/>
  <c r="Q87" i="49" s="1"/>
  <c r="R212" i="49"/>
  <c r="S212" i="49"/>
  <c r="S87" i="49" s="1"/>
  <c r="T212" i="49"/>
  <c r="T87" i="49" s="1"/>
  <c r="H213" i="49"/>
  <c r="H88" i="49" s="1"/>
  <c r="I213" i="49"/>
  <c r="I88" i="49" s="1"/>
  <c r="J213" i="49"/>
  <c r="K213" i="49"/>
  <c r="K88" i="49" s="1"/>
  <c r="L213" i="49"/>
  <c r="L88" i="49" s="1"/>
  <c r="M213" i="49"/>
  <c r="N213" i="49"/>
  <c r="O213" i="49"/>
  <c r="O88" i="49" s="1"/>
  <c r="P213" i="49"/>
  <c r="P88" i="49" s="1"/>
  <c r="Q213" i="49"/>
  <c r="R213" i="49"/>
  <c r="S213" i="49"/>
  <c r="S88" i="49" s="1"/>
  <c r="T213" i="49"/>
  <c r="T88" i="49" s="1"/>
  <c r="H214" i="49"/>
  <c r="I214" i="49"/>
  <c r="I89" i="49" s="1"/>
  <c r="J214" i="49"/>
  <c r="J89" i="49" s="1"/>
  <c r="K214" i="49"/>
  <c r="K89" i="49" s="1"/>
  <c r="L214" i="49"/>
  <c r="L89" i="49" s="1"/>
  <c r="M214" i="49"/>
  <c r="N214" i="49"/>
  <c r="N89" i="49" s="1"/>
  <c r="O214" i="49"/>
  <c r="O89" i="49" s="1"/>
  <c r="P214" i="49"/>
  <c r="Q214" i="49"/>
  <c r="R214" i="49"/>
  <c r="R89" i="49" s="1"/>
  <c r="S214" i="49"/>
  <c r="S89" i="49" s="1"/>
  <c r="T214" i="49"/>
  <c r="H215" i="49"/>
  <c r="I215" i="49"/>
  <c r="I90" i="49" s="1"/>
  <c r="J215" i="49"/>
  <c r="J90" i="49" s="1"/>
  <c r="K215" i="49"/>
  <c r="L215" i="49"/>
  <c r="L90" i="49" s="1"/>
  <c r="M215" i="49"/>
  <c r="M90" i="49" s="1"/>
  <c r="N215" i="49"/>
  <c r="N90" i="49" s="1"/>
  <c r="O215" i="49"/>
  <c r="O90" i="49" s="1"/>
  <c r="P215" i="49"/>
  <c r="Q215" i="49"/>
  <c r="Q90" i="49" s="1"/>
  <c r="R215" i="49"/>
  <c r="R90" i="49" s="1"/>
  <c r="S215" i="49"/>
  <c r="T215" i="49"/>
  <c r="H216" i="49"/>
  <c r="H91" i="49" s="1"/>
  <c r="I216" i="49"/>
  <c r="I91" i="49" s="1"/>
  <c r="J216" i="49"/>
  <c r="J91" i="49" s="1"/>
  <c r="K216" i="49"/>
  <c r="L216" i="49"/>
  <c r="L91" i="49" s="1"/>
  <c r="M216" i="49"/>
  <c r="M91" i="49" s="1"/>
  <c r="N216" i="49"/>
  <c r="O216" i="49"/>
  <c r="O91" i="49" s="1"/>
  <c r="P216" i="49"/>
  <c r="P91" i="49" s="1"/>
  <c r="Q216" i="49"/>
  <c r="Q91" i="49" s="1"/>
  <c r="R216" i="49"/>
  <c r="R91" i="49" s="1"/>
  <c r="S216" i="49"/>
  <c r="T216" i="49"/>
  <c r="T91" i="49" s="1"/>
  <c r="H217" i="49"/>
  <c r="H92" i="49" s="1"/>
  <c r="I217" i="49"/>
  <c r="J217" i="49"/>
  <c r="K217" i="49"/>
  <c r="K92" i="49" s="1"/>
  <c r="L217" i="49"/>
  <c r="L92" i="49" s="1"/>
  <c r="M217" i="49"/>
  <c r="N217" i="49"/>
  <c r="O217" i="49"/>
  <c r="O92" i="49" s="1"/>
  <c r="P217" i="49"/>
  <c r="P92" i="49" s="1"/>
  <c r="Q217" i="49"/>
  <c r="R217" i="49"/>
  <c r="R92" i="49" s="1"/>
  <c r="S217" i="49"/>
  <c r="S92" i="49" s="1"/>
  <c r="T217" i="49"/>
  <c r="T92" i="49" s="1"/>
  <c r="H218" i="49"/>
  <c r="H93" i="49" s="1"/>
  <c r="I218" i="49"/>
  <c r="J218" i="49"/>
  <c r="J93" i="49" s="1"/>
  <c r="K218" i="49"/>
  <c r="K93" i="49" s="1"/>
  <c r="L218" i="49"/>
  <c r="M218" i="49"/>
  <c r="N218" i="49"/>
  <c r="N93" i="49" s="1"/>
  <c r="O218" i="49"/>
  <c r="O93" i="49" s="1"/>
  <c r="P218" i="49"/>
  <c r="Q218" i="49"/>
  <c r="R218" i="49"/>
  <c r="R93" i="49" s="1"/>
  <c r="S218" i="49"/>
  <c r="S93" i="49" s="1"/>
  <c r="T218" i="49"/>
  <c r="H220" i="49"/>
  <c r="H95" i="49" s="1"/>
  <c r="I220" i="49"/>
  <c r="I95" i="49" s="1"/>
  <c r="J220" i="49"/>
  <c r="K220" i="49"/>
  <c r="K95" i="49" s="1"/>
  <c r="L220" i="49"/>
  <c r="L95" i="49" s="1"/>
  <c r="M220" i="49"/>
  <c r="M95" i="49" s="1"/>
  <c r="N220" i="49"/>
  <c r="N95" i="49" s="1"/>
  <c r="O220" i="49"/>
  <c r="P220" i="49"/>
  <c r="P95" i="49" s="1"/>
  <c r="Q220" i="49"/>
  <c r="Q95" i="49" s="1"/>
  <c r="R220" i="49"/>
  <c r="S220" i="49"/>
  <c r="T220" i="49"/>
  <c r="T95" i="49" s="1"/>
  <c r="H221" i="49"/>
  <c r="H96" i="49" s="1"/>
  <c r="I221" i="49"/>
  <c r="J221" i="49"/>
  <c r="K221" i="49"/>
  <c r="K96" i="49" s="1"/>
  <c r="L221" i="49"/>
  <c r="L96" i="49" s="1"/>
  <c r="M221" i="49"/>
  <c r="N221" i="49"/>
  <c r="N96" i="49" s="1"/>
  <c r="O221" i="49"/>
  <c r="O96" i="49" s="1"/>
  <c r="P221" i="49"/>
  <c r="P96" i="49" s="1"/>
  <c r="Q221" i="49"/>
  <c r="Q96" i="49" s="1"/>
  <c r="R221" i="49"/>
  <c r="S221" i="49"/>
  <c r="S96" i="49" s="1"/>
  <c r="T221" i="49"/>
  <c r="T96" i="49" s="1"/>
  <c r="H222" i="49"/>
  <c r="I222" i="49"/>
  <c r="J222" i="49"/>
  <c r="J97" i="49" s="1"/>
  <c r="K222" i="49"/>
  <c r="K97" i="49" s="1"/>
  <c r="L222" i="49"/>
  <c r="L97" i="49" s="1"/>
  <c r="M222" i="49"/>
  <c r="N222" i="49"/>
  <c r="N97" i="49" s="1"/>
  <c r="O222" i="49"/>
  <c r="O97" i="49" s="1"/>
  <c r="P222" i="49"/>
  <c r="Q222" i="49"/>
  <c r="Q97" i="49" s="1"/>
  <c r="R222" i="49"/>
  <c r="R97" i="49" s="1"/>
  <c r="S222" i="49"/>
  <c r="S97" i="49" s="1"/>
  <c r="T222" i="49"/>
  <c r="T97" i="49" s="1"/>
  <c r="H223" i="49"/>
  <c r="I223" i="49"/>
  <c r="I98" i="49" s="1"/>
  <c r="J223" i="49"/>
  <c r="J98" i="49" s="1"/>
  <c r="K223" i="49"/>
  <c r="L223" i="49"/>
  <c r="M223" i="49"/>
  <c r="M98" i="49" s="1"/>
  <c r="N223" i="49"/>
  <c r="N98" i="49" s="1"/>
  <c r="O223" i="49"/>
  <c r="O98" i="49" s="1"/>
  <c r="P223" i="49"/>
  <c r="Q223" i="49"/>
  <c r="Q98" i="49" s="1"/>
  <c r="R223" i="49"/>
  <c r="R98" i="49" s="1"/>
  <c r="S223" i="49"/>
  <c r="T223" i="49"/>
  <c r="T98" i="49" s="1"/>
  <c r="H224" i="49"/>
  <c r="H99" i="49" s="1"/>
  <c r="I224" i="49"/>
  <c r="I99" i="49" s="1"/>
  <c r="J224" i="49"/>
  <c r="J99" i="49" s="1"/>
  <c r="K224" i="49"/>
  <c r="L224" i="49"/>
  <c r="L99" i="49" s="1"/>
  <c r="M224" i="49"/>
  <c r="M99" i="49" s="1"/>
  <c r="N224" i="49"/>
  <c r="O224" i="49"/>
  <c r="P224" i="49"/>
  <c r="P99" i="49" s="1"/>
  <c r="Q224" i="49"/>
  <c r="Q99" i="49" s="1"/>
  <c r="R224" i="49"/>
  <c r="S224" i="49"/>
  <c r="T224" i="49"/>
  <c r="T99" i="49" s="1"/>
  <c r="H225" i="49"/>
  <c r="H100" i="49" s="1"/>
  <c r="I225" i="49"/>
  <c r="J225" i="49"/>
  <c r="J100" i="49" s="1"/>
  <c r="K225" i="49"/>
  <c r="K100" i="49" s="1"/>
  <c r="L225" i="49"/>
  <c r="L100" i="49" s="1"/>
  <c r="M225" i="49"/>
  <c r="M100" i="49" s="1"/>
  <c r="N225" i="49"/>
  <c r="O225" i="49"/>
  <c r="O100" i="49" s="1"/>
  <c r="P225" i="49"/>
  <c r="P100" i="49" s="1"/>
  <c r="Q225" i="49"/>
  <c r="R225" i="49"/>
  <c r="S225" i="49"/>
  <c r="S100" i="49" s="1"/>
  <c r="T225" i="49"/>
  <c r="T100" i="49" s="1"/>
  <c r="H226" i="49"/>
  <c r="I226" i="49"/>
  <c r="J226" i="49"/>
  <c r="J101" i="49" s="1"/>
  <c r="K226" i="49"/>
  <c r="K101" i="49" s="1"/>
  <c r="L226" i="49"/>
  <c r="M226" i="49"/>
  <c r="M101" i="49" s="1"/>
  <c r="N226" i="49"/>
  <c r="N101" i="49" s="1"/>
  <c r="O226" i="49"/>
  <c r="O101" i="49" s="1"/>
  <c r="P226" i="49"/>
  <c r="P101" i="49" s="1"/>
  <c r="Q226" i="49"/>
  <c r="R226" i="49"/>
  <c r="R101" i="49" s="1"/>
  <c r="S226" i="49"/>
  <c r="S101" i="49" s="1"/>
  <c r="T226" i="49"/>
  <c r="H227" i="49"/>
  <c r="I227" i="49"/>
  <c r="I102" i="49" s="1"/>
  <c r="J227" i="49"/>
  <c r="J102" i="49" s="1"/>
  <c r="K227" i="49"/>
  <c r="K102" i="49" s="1"/>
  <c r="L227" i="49"/>
  <c r="M227" i="49"/>
  <c r="M102" i="49" s="1"/>
  <c r="N227" i="49"/>
  <c r="N102" i="49" s="1"/>
  <c r="O227" i="49"/>
  <c r="P227" i="49"/>
  <c r="P102" i="49" s="1"/>
  <c r="Q227" i="49"/>
  <c r="Q102" i="49" s="1"/>
  <c r="R227" i="49"/>
  <c r="R102" i="49" s="1"/>
  <c r="S227" i="49"/>
  <c r="S102" i="49" s="1"/>
  <c r="T227" i="49"/>
  <c r="H228" i="49"/>
  <c r="H103" i="49" s="1"/>
  <c r="I228" i="49"/>
  <c r="I103" i="49" s="1"/>
  <c r="J228" i="49"/>
  <c r="K228" i="49"/>
  <c r="L228" i="49"/>
  <c r="L103" i="49" s="1"/>
  <c r="M228" i="49"/>
  <c r="M103" i="49" s="1"/>
  <c r="N228" i="49"/>
  <c r="N103" i="49" s="1"/>
  <c r="O228" i="49"/>
  <c r="P228" i="49"/>
  <c r="P103" i="49" s="1"/>
  <c r="Q228" i="49"/>
  <c r="R228" i="49"/>
  <c r="S228" i="49"/>
  <c r="S103" i="49" s="1"/>
  <c r="T228" i="49"/>
  <c r="T103" i="49" s="1"/>
  <c r="H229" i="49"/>
  <c r="I229" i="49"/>
  <c r="J229" i="49"/>
  <c r="K229" i="49"/>
  <c r="K104" i="49" s="1"/>
  <c r="L229" i="49"/>
  <c r="M229" i="49"/>
  <c r="N229" i="49"/>
  <c r="N104" i="49" s="1"/>
  <c r="O229" i="49"/>
  <c r="O104" i="49" s="1"/>
  <c r="P229" i="49"/>
  <c r="P104" i="49" s="1"/>
  <c r="Q229" i="49"/>
  <c r="Q104" i="49" s="1"/>
  <c r="R229" i="49"/>
  <c r="S229" i="49"/>
  <c r="S104" i="49" s="1"/>
  <c r="T229" i="49"/>
  <c r="H230" i="49"/>
  <c r="I230" i="49"/>
  <c r="J230" i="49"/>
  <c r="J105" i="49" s="1"/>
  <c r="K230" i="49"/>
  <c r="K105" i="49" s="1"/>
  <c r="L230" i="49"/>
  <c r="L105" i="49" s="1"/>
  <c r="M230" i="49"/>
  <c r="N230" i="49"/>
  <c r="N105" i="49" s="1"/>
  <c r="O230" i="49"/>
  <c r="O105" i="49" s="1"/>
  <c r="P230" i="49"/>
  <c r="Q230" i="49"/>
  <c r="R230" i="49"/>
  <c r="R105" i="49" s="1"/>
  <c r="S230" i="49"/>
  <c r="S105" i="49" s="1"/>
  <c r="T230" i="49"/>
  <c r="T105" i="49" s="1"/>
  <c r="H231" i="49"/>
  <c r="I231" i="49"/>
  <c r="I106" i="49" s="1"/>
  <c r="J231" i="49"/>
  <c r="K231" i="49"/>
  <c r="L231" i="49"/>
  <c r="L106" i="49" s="1"/>
  <c r="M231" i="49"/>
  <c r="M106" i="49" s="1"/>
  <c r="N231" i="49"/>
  <c r="O231" i="49"/>
  <c r="P231" i="49"/>
  <c r="Q231" i="49"/>
  <c r="Q106" i="49" s="1"/>
  <c r="R231" i="49"/>
  <c r="S231" i="49"/>
  <c r="T231" i="49"/>
  <c r="T106" i="49" s="1"/>
  <c r="H232" i="49"/>
  <c r="H107" i="49" s="1"/>
  <c r="I232" i="49"/>
  <c r="I107" i="49" s="1"/>
  <c r="J232" i="49"/>
  <c r="J107" i="49" s="1"/>
  <c r="K232" i="49"/>
  <c r="L232" i="49"/>
  <c r="L107" i="49" s="1"/>
  <c r="M232" i="49"/>
  <c r="N232" i="49"/>
  <c r="O232" i="49"/>
  <c r="P232" i="49"/>
  <c r="P107" i="49" s="1"/>
  <c r="Q232" i="49"/>
  <c r="Q107" i="49" s="1"/>
  <c r="R232" i="49"/>
  <c r="R107" i="49" s="1"/>
  <c r="S232" i="49"/>
  <c r="T232" i="49"/>
  <c r="T107" i="49" s="1"/>
  <c r="H234" i="49"/>
  <c r="H109" i="49" s="1"/>
  <c r="I234" i="49"/>
  <c r="J234" i="49"/>
  <c r="J109" i="49" s="1"/>
  <c r="K234" i="49"/>
  <c r="K109" i="49" s="1"/>
  <c r="L234" i="49"/>
  <c r="M234" i="49"/>
  <c r="N234" i="49"/>
  <c r="N109" i="49" s="1"/>
  <c r="O234" i="49"/>
  <c r="O109" i="49" s="1"/>
  <c r="P234" i="49"/>
  <c r="P109" i="49" s="1"/>
  <c r="Q234" i="49"/>
  <c r="R234" i="49"/>
  <c r="R109" i="49" s="1"/>
  <c r="S234" i="49"/>
  <c r="S109" i="49" s="1"/>
  <c r="T234" i="49"/>
  <c r="H235" i="49"/>
  <c r="H110" i="49" s="1"/>
  <c r="I235" i="49"/>
  <c r="I110" i="49" s="1"/>
  <c r="J235" i="49"/>
  <c r="J110" i="49" s="1"/>
  <c r="K235" i="49"/>
  <c r="K110" i="49" s="1"/>
  <c r="L235" i="49"/>
  <c r="M235" i="49"/>
  <c r="M110" i="49" s="1"/>
  <c r="N235" i="49"/>
  <c r="N110" i="49" s="1"/>
  <c r="O235" i="49"/>
  <c r="P235" i="49"/>
  <c r="Q235" i="49"/>
  <c r="Q110" i="49" s="1"/>
  <c r="R235" i="49"/>
  <c r="R110" i="49" s="1"/>
  <c r="S235" i="49"/>
  <c r="S110" i="49" s="1"/>
  <c r="T235" i="49"/>
  <c r="H236" i="49"/>
  <c r="H111" i="49" s="1"/>
  <c r="I236" i="49"/>
  <c r="I111" i="49" s="1"/>
  <c r="J236" i="49"/>
  <c r="K236" i="49"/>
  <c r="K111" i="49" s="1"/>
  <c r="L236" i="49"/>
  <c r="L111" i="49" s="1"/>
  <c r="M236" i="49"/>
  <c r="M111" i="49" s="1"/>
  <c r="N236" i="49"/>
  <c r="N111" i="49" s="1"/>
  <c r="O236" i="49"/>
  <c r="P236" i="49"/>
  <c r="P111" i="49" s="1"/>
  <c r="Q236" i="49"/>
  <c r="Q111" i="49" s="1"/>
  <c r="R236" i="49"/>
  <c r="S236" i="49"/>
  <c r="T236" i="49"/>
  <c r="T111" i="49" s="1"/>
  <c r="H237" i="49"/>
  <c r="H112" i="49" s="1"/>
  <c r="I237" i="49"/>
  <c r="J237" i="49"/>
  <c r="K237" i="49"/>
  <c r="K112" i="49" s="1"/>
  <c r="L237" i="49"/>
  <c r="L112" i="49" s="1"/>
  <c r="M237" i="49"/>
  <c r="N237" i="49"/>
  <c r="N112" i="49" s="1"/>
  <c r="O237" i="49"/>
  <c r="O112" i="49" s="1"/>
  <c r="P237" i="49"/>
  <c r="P112" i="49" s="1"/>
  <c r="Q237" i="49"/>
  <c r="Q112" i="49" s="1"/>
  <c r="R237" i="49"/>
  <c r="S237" i="49"/>
  <c r="S112" i="49" s="1"/>
  <c r="T237" i="49"/>
  <c r="T112" i="49" s="1"/>
  <c r="H238" i="49"/>
  <c r="I238" i="49"/>
  <c r="J238" i="49"/>
  <c r="J113" i="49" s="1"/>
  <c r="K238" i="49"/>
  <c r="K113" i="49" s="1"/>
  <c r="L238" i="49"/>
  <c r="M238" i="49"/>
  <c r="N238" i="49"/>
  <c r="N113" i="49" s="1"/>
  <c r="O238" i="49"/>
  <c r="O113" i="49" s="1"/>
  <c r="P238" i="49"/>
  <c r="Q238" i="49"/>
  <c r="Q113" i="49" s="1"/>
  <c r="R238" i="49"/>
  <c r="R113" i="49" s="1"/>
  <c r="S238" i="49"/>
  <c r="S113" i="49" s="1"/>
  <c r="T238" i="49"/>
  <c r="T113" i="49" s="1"/>
  <c r="H239" i="49"/>
  <c r="I239" i="49"/>
  <c r="I114" i="49" s="1"/>
  <c r="J239" i="49"/>
  <c r="J114" i="49" s="1"/>
  <c r="K239" i="49"/>
  <c r="L239" i="49"/>
  <c r="M239" i="49"/>
  <c r="M114" i="49" s="1"/>
  <c r="N239" i="49"/>
  <c r="N114" i="49" s="1"/>
  <c r="O239" i="49"/>
  <c r="O114" i="49" s="1"/>
  <c r="P239" i="49"/>
  <c r="Q239" i="49"/>
  <c r="Q114" i="49" s="1"/>
  <c r="R239" i="49"/>
  <c r="R114" i="49" s="1"/>
  <c r="S239" i="49"/>
  <c r="T239" i="49"/>
  <c r="T114" i="49" s="1"/>
  <c r="H240" i="49"/>
  <c r="H115" i="49" s="1"/>
  <c r="I240" i="49"/>
  <c r="I115" i="49" s="1"/>
  <c r="J240" i="49"/>
  <c r="J115" i="49" s="1"/>
  <c r="K240" i="49"/>
  <c r="L240" i="49"/>
  <c r="L115" i="49" s="1"/>
  <c r="M240" i="49"/>
  <c r="M115" i="49" s="1"/>
  <c r="N240" i="49"/>
  <c r="O240" i="49"/>
  <c r="P240" i="49"/>
  <c r="P115" i="49" s="1"/>
  <c r="Q240" i="49"/>
  <c r="Q115" i="49" s="1"/>
  <c r="R240" i="49"/>
  <c r="R115" i="49" s="1"/>
  <c r="S240" i="49"/>
  <c r="T240" i="49"/>
  <c r="T115" i="49" s="1"/>
  <c r="H241" i="49"/>
  <c r="H116" i="49" s="1"/>
  <c r="I241" i="49"/>
  <c r="J241" i="49"/>
  <c r="J116" i="49" s="1"/>
  <c r="K241" i="49"/>
  <c r="K116" i="49" s="1"/>
  <c r="L241" i="49"/>
  <c r="L116" i="49" s="1"/>
  <c r="M241" i="49"/>
  <c r="M116" i="49" s="1"/>
  <c r="N241" i="49"/>
  <c r="O241" i="49"/>
  <c r="O116" i="49" s="1"/>
  <c r="P241" i="49"/>
  <c r="P116" i="49" s="1"/>
  <c r="Q241" i="49"/>
  <c r="R241" i="49"/>
  <c r="S241" i="49"/>
  <c r="S116" i="49" s="1"/>
  <c r="T241" i="49"/>
  <c r="T116" i="49" s="1"/>
  <c r="H242" i="49"/>
  <c r="I242" i="49"/>
  <c r="J242" i="49"/>
  <c r="J117" i="49" s="1"/>
  <c r="K242" i="49"/>
  <c r="K117" i="49" s="1"/>
  <c r="L242" i="49"/>
  <c r="M242" i="49"/>
  <c r="M117" i="49" s="1"/>
  <c r="N242" i="49"/>
  <c r="N117" i="49" s="1"/>
  <c r="O242" i="49"/>
  <c r="O117" i="49" s="1"/>
  <c r="P242" i="49"/>
  <c r="P117" i="49" s="1"/>
  <c r="Q242" i="49"/>
  <c r="R242" i="49"/>
  <c r="R117" i="49" s="1"/>
  <c r="S242" i="49"/>
  <c r="S117" i="49" s="1"/>
  <c r="T242" i="49"/>
  <c r="H243" i="49"/>
  <c r="I243" i="49"/>
  <c r="I118" i="49" s="1"/>
  <c r="J243" i="49"/>
  <c r="J118" i="49" s="1"/>
  <c r="K243" i="49"/>
  <c r="L243" i="49"/>
  <c r="M243" i="49"/>
  <c r="M118" i="49" s="1"/>
  <c r="N243" i="49"/>
  <c r="N118" i="49" s="1"/>
  <c r="O243" i="49"/>
  <c r="P243" i="49"/>
  <c r="P118" i="49" s="1"/>
  <c r="Q243" i="49"/>
  <c r="Q118" i="49" s="1"/>
  <c r="R243" i="49"/>
  <c r="R118" i="49" s="1"/>
  <c r="S243" i="49"/>
  <c r="S118" i="49" s="1"/>
  <c r="T243" i="49"/>
  <c r="H244" i="49"/>
  <c r="H119" i="49" s="1"/>
  <c r="I244" i="49"/>
  <c r="I119" i="49" s="1"/>
  <c r="J244" i="49"/>
  <c r="K244" i="49"/>
  <c r="L244" i="49"/>
  <c r="L119" i="49" s="1"/>
  <c r="M244" i="49"/>
  <c r="M119" i="49" s="1"/>
  <c r="N244" i="49"/>
  <c r="N119" i="49" s="1"/>
  <c r="O244" i="49"/>
  <c r="P244" i="49"/>
  <c r="P119" i="49" s="1"/>
  <c r="Q244" i="49"/>
  <c r="Q119" i="49" s="1"/>
  <c r="R244" i="49"/>
  <c r="S244" i="49"/>
  <c r="S119" i="49" s="1"/>
  <c r="T244" i="49"/>
  <c r="T119" i="49" s="1"/>
  <c r="H245" i="49"/>
  <c r="H120" i="49" s="1"/>
  <c r="I245" i="49"/>
  <c r="I120" i="49" s="1"/>
  <c r="J245" i="49"/>
  <c r="K245" i="49"/>
  <c r="K120" i="49" s="1"/>
  <c r="L245" i="49"/>
  <c r="L120" i="49" s="1"/>
  <c r="M245" i="49"/>
  <c r="N245" i="49"/>
  <c r="O245" i="49"/>
  <c r="O120" i="49" s="1"/>
  <c r="P245" i="49"/>
  <c r="P120" i="49" s="1"/>
  <c r="Q245" i="49"/>
  <c r="Q120" i="49" s="1"/>
  <c r="R245" i="49"/>
  <c r="S245" i="49"/>
  <c r="S120" i="49" s="1"/>
  <c r="T245" i="49"/>
  <c r="T120" i="49" s="1"/>
  <c r="H246" i="49"/>
  <c r="I246" i="49"/>
  <c r="I121" i="49" s="1"/>
  <c r="J246" i="49"/>
  <c r="J121" i="49" s="1"/>
  <c r="K246" i="49"/>
  <c r="K121" i="49" s="1"/>
  <c r="L246" i="49"/>
  <c r="L121" i="49" s="1"/>
  <c r="M246" i="49"/>
  <c r="N246" i="49"/>
  <c r="N121" i="49" s="1"/>
  <c r="O246" i="49"/>
  <c r="O121" i="49" s="1"/>
  <c r="P246" i="49"/>
  <c r="Q246" i="49"/>
  <c r="R246" i="49"/>
  <c r="R121" i="49" s="1"/>
  <c r="S246" i="49"/>
  <c r="S121" i="49" s="1"/>
  <c r="T246" i="49"/>
  <c r="H248" i="49"/>
  <c r="H123" i="49" s="1"/>
  <c r="I248" i="49"/>
  <c r="I123" i="49" s="1"/>
  <c r="J248" i="49"/>
  <c r="J123" i="49" s="1"/>
  <c r="K248" i="49"/>
  <c r="L248" i="49"/>
  <c r="L123" i="49" s="1"/>
  <c r="M248" i="49"/>
  <c r="M123" i="49" s="1"/>
  <c r="N248" i="49"/>
  <c r="O248" i="49"/>
  <c r="O123" i="49" s="1"/>
  <c r="P248" i="49"/>
  <c r="P123" i="49" s="1"/>
  <c r="Q248" i="49"/>
  <c r="Q123" i="49" s="1"/>
  <c r="R248" i="49"/>
  <c r="R123" i="49" s="1"/>
  <c r="S248" i="49"/>
  <c r="T248" i="49"/>
  <c r="T123" i="49" s="1"/>
  <c r="H249" i="49"/>
  <c r="H124" i="49" s="1"/>
  <c r="I249" i="49"/>
  <c r="J249" i="49"/>
  <c r="K249" i="49"/>
  <c r="K124" i="49" s="1"/>
  <c r="L249" i="49"/>
  <c r="L124" i="49" s="1"/>
  <c r="M249" i="49"/>
  <c r="M124" i="49" s="1"/>
  <c r="N249" i="49"/>
  <c r="O249" i="49"/>
  <c r="O124" i="49" s="1"/>
  <c r="P249" i="49"/>
  <c r="P124" i="49" s="1"/>
  <c r="Q249" i="49"/>
  <c r="R249" i="49"/>
  <c r="R124" i="49" s="1"/>
  <c r="S249" i="49"/>
  <c r="S124" i="49" s="1"/>
  <c r="T249" i="49"/>
  <c r="T124" i="49" s="1"/>
  <c r="H250" i="49"/>
  <c r="I250" i="49"/>
  <c r="J250" i="49"/>
  <c r="J125" i="49" s="1"/>
  <c r="K250" i="49"/>
  <c r="K125" i="49" s="1"/>
  <c r="L250" i="49"/>
  <c r="M250" i="49"/>
  <c r="N250" i="49"/>
  <c r="N125" i="49" s="1"/>
  <c r="O250" i="49"/>
  <c r="O125" i="49" s="1"/>
  <c r="P250" i="49"/>
  <c r="P125" i="49" s="1"/>
  <c r="Q250" i="49"/>
  <c r="R250" i="49"/>
  <c r="R125" i="49" s="1"/>
  <c r="S250" i="49"/>
  <c r="S125" i="49" s="1"/>
  <c r="T250" i="49"/>
  <c r="H251" i="49"/>
  <c r="H126" i="49" s="1"/>
  <c r="I251" i="49"/>
  <c r="I126" i="49" s="1"/>
  <c r="J251" i="49"/>
  <c r="J126" i="49" s="1"/>
  <c r="K251" i="49"/>
  <c r="L251" i="49"/>
  <c r="M251" i="49"/>
  <c r="M126" i="49" s="1"/>
  <c r="N251" i="49"/>
  <c r="N126" i="49" s="1"/>
  <c r="O251" i="49"/>
  <c r="P251" i="49"/>
  <c r="Q251" i="49"/>
  <c r="Q126" i="49" s="1"/>
  <c r="R251" i="49"/>
  <c r="R126" i="49" s="1"/>
  <c r="S251" i="49"/>
  <c r="S126" i="49" s="1"/>
  <c r="T251" i="49"/>
  <c r="H252" i="49"/>
  <c r="H127" i="49" s="1"/>
  <c r="I252" i="49"/>
  <c r="I127" i="49" s="1"/>
  <c r="J252" i="49"/>
  <c r="K252" i="49"/>
  <c r="K127" i="49" s="1"/>
  <c r="L252" i="49"/>
  <c r="L127" i="49" s="1"/>
  <c r="M252" i="49"/>
  <c r="M127" i="49" s="1"/>
  <c r="N252" i="49"/>
  <c r="O252" i="49"/>
  <c r="P252" i="49"/>
  <c r="P127" i="49" s="1"/>
  <c r="Q252" i="49"/>
  <c r="Q127" i="49" s="1"/>
  <c r="R252" i="49"/>
  <c r="S252" i="49"/>
  <c r="T252" i="49"/>
  <c r="T127" i="49" s="1"/>
  <c r="H253" i="49"/>
  <c r="H128" i="49" s="1"/>
  <c r="I253" i="49"/>
  <c r="I128" i="49" s="1"/>
  <c r="J253" i="49"/>
  <c r="K253" i="49"/>
  <c r="K128" i="49" s="1"/>
  <c r="L253" i="49"/>
  <c r="L128" i="49" s="1"/>
  <c r="M253" i="49"/>
  <c r="N253" i="49"/>
  <c r="N128" i="49" s="1"/>
  <c r="O253" i="49"/>
  <c r="O128" i="49" s="1"/>
  <c r="P253" i="49"/>
  <c r="P128" i="49" s="1"/>
  <c r="Q253" i="49"/>
  <c r="Q128" i="49" s="1"/>
  <c r="R253" i="49"/>
  <c r="S253" i="49"/>
  <c r="S128" i="49" s="1"/>
  <c r="T253" i="49"/>
  <c r="T128" i="49" s="1"/>
  <c r="H254" i="49"/>
  <c r="I254" i="49"/>
  <c r="J254" i="49"/>
  <c r="J129" i="49" s="1"/>
  <c r="K254" i="49"/>
  <c r="K129" i="49" s="1"/>
  <c r="L254" i="49"/>
  <c r="L129" i="49" s="1"/>
  <c r="M254" i="49"/>
  <c r="N254" i="49"/>
  <c r="N129" i="49" s="1"/>
  <c r="O254" i="49"/>
  <c r="O129" i="49" s="1"/>
  <c r="P254" i="49"/>
  <c r="Q254" i="49"/>
  <c r="Q129" i="49" s="1"/>
  <c r="R254" i="49"/>
  <c r="R129" i="49" s="1"/>
  <c r="S254" i="49"/>
  <c r="S129" i="49" s="1"/>
  <c r="T254" i="49"/>
  <c r="H255" i="49"/>
  <c r="I255" i="49"/>
  <c r="I130" i="49" s="1"/>
  <c r="J255" i="49"/>
  <c r="J130" i="49" s="1"/>
  <c r="K255" i="49"/>
  <c r="L255" i="49"/>
  <c r="M255" i="49"/>
  <c r="M130" i="49" s="1"/>
  <c r="N255" i="49"/>
  <c r="N130" i="49" s="1"/>
  <c r="O255" i="49"/>
  <c r="O130" i="49" s="1"/>
  <c r="P255" i="49"/>
  <c r="Q255" i="49"/>
  <c r="Q130" i="49" s="1"/>
  <c r="R255" i="49"/>
  <c r="R130" i="49" s="1"/>
  <c r="S255" i="49"/>
  <c r="T255" i="49"/>
  <c r="T130" i="49" s="1"/>
  <c r="H256" i="49"/>
  <c r="H131" i="49" s="1"/>
  <c r="I256" i="49"/>
  <c r="I131" i="49" s="1"/>
  <c r="J256" i="49"/>
  <c r="K256" i="49"/>
  <c r="L256" i="49"/>
  <c r="L131" i="49" s="1"/>
  <c r="M256" i="49"/>
  <c r="M131" i="49" s="1"/>
  <c r="N256" i="49"/>
  <c r="O256" i="49"/>
  <c r="P256" i="49"/>
  <c r="P131" i="49" s="1"/>
  <c r="Q256" i="49"/>
  <c r="Q131" i="49" s="1"/>
  <c r="R256" i="49"/>
  <c r="R131" i="49" s="1"/>
  <c r="S256" i="49"/>
  <c r="T256" i="49"/>
  <c r="T131" i="49" s="1"/>
  <c r="H257" i="49"/>
  <c r="H132" i="49" s="1"/>
  <c r="I257" i="49"/>
  <c r="J257" i="49"/>
  <c r="J132" i="49" s="1"/>
  <c r="K257" i="49"/>
  <c r="K132" i="49" s="1"/>
  <c r="L257" i="49"/>
  <c r="L132" i="49" s="1"/>
  <c r="M257" i="49"/>
  <c r="N257" i="49"/>
  <c r="O257" i="49"/>
  <c r="O132" i="49" s="1"/>
  <c r="P257" i="49"/>
  <c r="P132" i="49" s="1"/>
  <c r="Q257" i="49"/>
  <c r="R257" i="49"/>
  <c r="S257" i="49"/>
  <c r="S132" i="49" s="1"/>
  <c r="T257" i="49"/>
  <c r="T132" i="49" s="1"/>
  <c r="H258" i="49"/>
  <c r="H133" i="49" s="1"/>
  <c r="I258" i="49"/>
  <c r="J258" i="49"/>
  <c r="J133" i="49" s="1"/>
  <c r="K258" i="49"/>
  <c r="K133" i="49" s="1"/>
  <c r="L258" i="49"/>
  <c r="L133" i="49" s="1"/>
  <c r="M258" i="49"/>
  <c r="M133" i="49" s="1"/>
  <c r="N258" i="49"/>
  <c r="N133" i="49" s="1"/>
  <c r="O258" i="49"/>
  <c r="O133" i="49" s="1"/>
  <c r="P258" i="49"/>
  <c r="P133" i="49" s="1"/>
  <c r="Q258" i="49"/>
  <c r="R258" i="49"/>
  <c r="R133" i="49" s="1"/>
  <c r="S258" i="49"/>
  <c r="S133" i="49" s="1"/>
  <c r="T258" i="49"/>
  <c r="H259" i="49"/>
  <c r="I259" i="49"/>
  <c r="I134" i="49" s="1"/>
  <c r="J259" i="49"/>
  <c r="J134" i="49" s="1"/>
  <c r="K259" i="49"/>
  <c r="L259" i="49"/>
  <c r="M259" i="49"/>
  <c r="M134" i="49" s="1"/>
  <c r="N259" i="49"/>
  <c r="N134" i="49" s="1"/>
  <c r="O259" i="49"/>
  <c r="O134" i="49" s="1"/>
  <c r="P259" i="49"/>
  <c r="P134" i="49" s="1"/>
  <c r="Q259" i="49"/>
  <c r="Q134" i="49" s="1"/>
  <c r="R259" i="49"/>
  <c r="R134" i="49" s="1"/>
  <c r="S259" i="49"/>
  <c r="S134" i="49" s="1"/>
  <c r="T259" i="49"/>
  <c r="H260" i="49"/>
  <c r="H135" i="49" s="1"/>
  <c r="I260" i="49"/>
  <c r="I135" i="49" s="1"/>
  <c r="J260" i="49"/>
  <c r="K260" i="49"/>
  <c r="K135" i="49" s="1"/>
  <c r="L260" i="49"/>
  <c r="L135" i="49" s="1"/>
  <c r="M260" i="49"/>
  <c r="M135" i="49" s="1"/>
  <c r="N260" i="49"/>
  <c r="O260" i="49"/>
  <c r="P260" i="49"/>
  <c r="P135" i="49" s="1"/>
  <c r="Q260" i="49"/>
  <c r="Q135" i="49" s="1"/>
  <c r="R260" i="49"/>
  <c r="R135" i="49" s="1"/>
  <c r="S260" i="49"/>
  <c r="T260" i="49"/>
  <c r="T135" i="49" s="1"/>
  <c r="H25" i="49"/>
  <c r="M25" i="49"/>
  <c r="P25" i="49"/>
  <c r="Q25" i="49"/>
  <c r="H26" i="49"/>
  <c r="K26" i="49"/>
  <c r="P26" i="49"/>
  <c r="S26" i="49"/>
  <c r="T26" i="49"/>
  <c r="K27" i="49"/>
  <c r="N27" i="49"/>
  <c r="S27" i="49"/>
  <c r="I28" i="49"/>
  <c r="J28" i="49"/>
  <c r="N28" i="49"/>
  <c r="Q28" i="49"/>
  <c r="H29" i="49"/>
  <c r="I29" i="49"/>
  <c r="L29" i="49"/>
  <c r="M29" i="49"/>
  <c r="Q29" i="49"/>
  <c r="T29" i="49"/>
  <c r="K30" i="49"/>
  <c r="L30" i="49"/>
  <c r="O30" i="49"/>
  <c r="P30" i="49"/>
  <c r="T30" i="49"/>
  <c r="J31" i="49"/>
  <c r="O31" i="49"/>
  <c r="R31" i="49"/>
  <c r="S31" i="49"/>
  <c r="J32" i="49"/>
  <c r="M32" i="49"/>
  <c r="R32" i="49"/>
  <c r="H33" i="49"/>
  <c r="I33" i="49"/>
  <c r="M33" i="49"/>
  <c r="P33" i="49"/>
  <c r="T33" i="49"/>
  <c r="H34" i="49"/>
  <c r="K34" i="49"/>
  <c r="L34" i="49"/>
  <c r="P34" i="49"/>
  <c r="S34" i="49"/>
  <c r="J35" i="49"/>
  <c r="K35" i="49"/>
  <c r="N35" i="49"/>
  <c r="O35" i="49"/>
  <c r="S35" i="49"/>
  <c r="I36" i="49"/>
  <c r="N36" i="49"/>
  <c r="Q36" i="49"/>
  <c r="R36" i="49"/>
  <c r="I37" i="49"/>
  <c r="L37" i="49"/>
  <c r="Q37" i="49"/>
  <c r="T37" i="49"/>
  <c r="J39" i="49"/>
  <c r="O39" i="49"/>
  <c r="R39" i="49"/>
  <c r="S39" i="49"/>
  <c r="I40" i="49"/>
  <c r="J40" i="49"/>
  <c r="M40" i="49"/>
  <c r="R40" i="49"/>
  <c r="H41" i="49"/>
  <c r="I41" i="49"/>
  <c r="L41" i="49"/>
  <c r="M41" i="49"/>
  <c r="P41" i="49"/>
  <c r="H42" i="49"/>
  <c r="K42" i="49"/>
  <c r="L42" i="49"/>
  <c r="P42" i="49"/>
  <c r="S42" i="49"/>
  <c r="K43" i="49"/>
  <c r="N43" i="49"/>
  <c r="O43" i="49"/>
  <c r="S43" i="49"/>
  <c r="I44" i="49"/>
  <c r="N44" i="49"/>
  <c r="Q44" i="49"/>
  <c r="R44" i="49"/>
  <c r="H45" i="49"/>
  <c r="I45" i="49"/>
  <c r="L45" i="49"/>
  <c r="Q45" i="49"/>
  <c r="T45" i="49"/>
  <c r="H46" i="49"/>
  <c r="K46" i="49"/>
  <c r="L46" i="49"/>
  <c r="O46" i="49"/>
  <c r="T46" i="49"/>
  <c r="J47" i="49"/>
  <c r="K47" i="49"/>
  <c r="O47" i="49"/>
  <c r="R47" i="49"/>
  <c r="J48" i="49"/>
  <c r="M48" i="49"/>
  <c r="N48" i="49"/>
  <c r="R48" i="49"/>
  <c r="H49" i="49"/>
  <c r="M49" i="49"/>
  <c r="P49" i="49"/>
  <c r="Q49" i="49"/>
  <c r="T49" i="49"/>
  <c r="H50" i="49"/>
  <c r="K50" i="49"/>
  <c r="P50" i="49"/>
  <c r="S50" i="49"/>
  <c r="T50" i="49"/>
  <c r="J51" i="49"/>
  <c r="K51" i="49"/>
  <c r="N51" i="49"/>
  <c r="S51" i="49"/>
  <c r="I53" i="49"/>
  <c r="L53" i="49"/>
  <c r="M53" i="49"/>
  <c r="Q53" i="49"/>
  <c r="T53" i="49"/>
  <c r="L54" i="49"/>
  <c r="O54" i="49"/>
  <c r="P54" i="49"/>
  <c r="T54" i="49"/>
  <c r="J55" i="49"/>
  <c r="O55" i="49"/>
  <c r="R55" i="49"/>
  <c r="S55" i="49"/>
  <c r="J56" i="49"/>
  <c r="M56" i="49"/>
  <c r="R56" i="49"/>
  <c r="H57" i="49"/>
  <c r="I57" i="49"/>
  <c r="L57" i="49"/>
  <c r="M57" i="49"/>
  <c r="P57" i="49"/>
  <c r="H58" i="49"/>
  <c r="K58" i="49"/>
  <c r="L58" i="49"/>
  <c r="P58" i="49"/>
  <c r="S58" i="49"/>
  <c r="K59" i="49"/>
  <c r="N59" i="49"/>
  <c r="O59" i="49"/>
  <c r="S59" i="49"/>
  <c r="I60" i="49"/>
  <c r="N60" i="49"/>
  <c r="Q60" i="49"/>
  <c r="R60" i="49"/>
  <c r="I61" i="49"/>
  <c r="L61" i="49"/>
  <c r="Q61" i="49"/>
  <c r="T61" i="49"/>
  <c r="H62" i="49"/>
  <c r="K62" i="49"/>
  <c r="L62" i="49"/>
  <c r="O62" i="49"/>
  <c r="T62" i="49"/>
  <c r="J63" i="49"/>
  <c r="K63" i="49"/>
  <c r="O63" i="49"/>
  <c r="R63" i="49"/>
  <c r="J64" i="49"/>
  <c r="M64" i="49"/>
  <c r="N64" i="49"/>
  <c r="R64" i="49"/>
  <c r="H65" i="49"/>
  <c r="M65" i="49"/>
  <c r="P65" i="49"/>
  <c r="Q65" i="49"/>
  <c r="K67" i="49"/>
  <c r="N67" i="49"/>
  <c r="R67" i="49"/>
  <c r="S67" i="49"/>
  <c r="I68" i="49"/>
  <c r="J68" i="49"/>
  <c r="N68" i="49"/>
  <c r="Q68" i="49"/>
  <c r="I69" i="49"/>
  <c r="L69" i="49"/>
  <c r="M69" i="49"/>
  <c r="Q69" i="49"/>
  <c r="T69" i="49"/>
  <c r="K70" i="49"/>
  <c r="L70" i="49"/>
  <c r="O70" i="49"/>
  <c r="P70" i="49"/>
  <c r="T70" i="49"/>
  <c r="J71" i="49"/>
  <c r="N71" i="49"/>
  <c r="O71" i="49"/>
  <c r="R71" i="49"/>
  <c r="S71" i="49"/>
  <c r="J72" i="49"/>
  <c r="M72" i="49"/>
  <c r="Q72" i="49"/>
  <c r="R72" i="49"/>
  <c r="H73" i="49"/>
  <c r="I73" i="49"/>
  <c r="M73" i="49"/>
  <c r="P73" i="49"/>
  <c r="H74" i="49"/>
  <c r="K74" i="49"/>
  <c r="L74" i="49"/>
  <c r="P74" i="49"/>
  <c r="S74" i="49"/>
  <c r="J75" i="49"/>
  <c r="K75" i="49"/>
  <c r="N75" i="49"/>
  <c r="O75" i="49"/>
  <c r="S75" i="49"/>
  <c r="I76" i="49"/>
  <c r="M76" i="49"/>
  <c r="N76" i="49"/>
  <c r="Q76" i="49"/>
  <c r="R76" i="49"/>
  <c r="I77" i="49"/>
  <c r="L77" i="49"/>
  <c r="P77" i="49"/>
  <c r="Q77" i="49"/>
  <c r="T77" i="49"/>
  <c r="H78" i="49"/>
  <c r="L78" i="49"/>
  <c r="O78" i="49"/>
  <c r="T78" i="49"/>
  <c r="J79" i="49"/>
  <c r="K79" i="49"/>
  <c r="O79" i="49"/>
  <c r="R79" i="49"/>
  <c r="H81" i="49"/>
  <c r="I81" i="49"/>
  <c r="M81" i="49"/>
  <c r="P81" i="49"/>
  <c r="H82" i="49"/>
  <c r="K82" i="49"/>
  <c r="L82" i="49"/>
  <c r="O82" i="49"/>
  <c r="P82" i="49"/>
  <c r="S82" i="49"/>
  <c r="K83" i="49"/>
  <c r="N83" i="49"/>
  <c r="O83" i="49"/>
  <c r="R83" i="49"/>
  <c r="S83" i="49"/>
  <c r="I84" i="49"/>
  <c r="N84" i="49"/>
  <c r="Q84" i="49"/>
  <c r="R84" i="49"/>
  <c r="H85" i="49"/>
  <c r="I85" i="49"/>
  <c r="L85" i="49"/>
  <c r="Q85" i="49"/>
  <c r="T85" i="49"/>
  <c r="H86" i="49"/>
  <c r="L86" i="49"/>
  <c r="O86" i="49"/>
  <c r="T86" i="49"/>
  <c r="J87" i="49"/>
  <c r="K87" i="49"/>
  <c r="N87" i="49"/>
  <c r="O87" i="49"/>
  <c r="R87" i="49"/>
  <c r="J88" i="49"/>
  <c r="M88" i="49"/>
  <c r="N88" i="49"/>
  <c r="Q88" i="49"/>
  <c r="R88" i="49"/>
  <c r="H89" i="49"/>
  <c r="M89" i="49"/>
  <c r="P89" i="49"/>
  <c r="Q89" i="49"/>
  <c r="T89" i="49"/>
  <c r="H90" i="49"/>
  <c r="K90" i="49"/>
  <c r="P90" i="49"/>
  <c r="S90" i="49"/>
  <c r="T90" i="49"/>
  <c r="K91" i="49"/>
  <c r="N91" i="49"/>
  <c r="S91" i="49"/>
  <c r="I92" i="49"/>
  <c r="J92" i="49"/>
  <c r="M92" i="49"/>
  <c r="N92" i="49"/>
  <c r="Q92" i="49"/>
  <c r="I93" i="49"/>
  <c r="L93" i="49"/>
  <c r="M93" i="49"/>
  <c r="P93" i="49"/>
  <c r="Q93" i="49"/>
  <c r="T93" i="49"/>
  <c r="J95" i="49"/>
  <c r="O95" i="49"/>
  <c r="R95" i="49"/>
  <c r="S95" i="49"/>
  <c r="I96" i="49"/>
  <c r="J96" i="49"/>
  <c r="M96" i="49"/>
  <c r="R96" i="49"/>
  <c r="H97" i="49"/>
  <c r="I97" i="49"/>
  <c r="M97" i="49"/>
  <c r="P97" i="49"/>
  <c r="H98" i="49"/>
  <c r="K98" i="49"/>
  <c r="L98" i="49"/>
  <c r="P98" i="49"/>
  <c r="S98" i="49"/>
  <c r="K99" i="49"/>
  <c r="N99" i="49"/>
  <c r="O99" i="49"/>
  <c r="R99" i="49"/>
  <c r="S99" i="49"/>
  <c r="I100" i="49"/>
  <c r="N100" i="49"/>
  <c r="Q100" i="49"/>
  <c r="R100" i="49"/>
  <c r="H101" i="49"/>
  <c r="I101" i="49"/>
  <c r="L101" i="49"/>
  <c r="Q101" i="49"/>
  <c r="T101" i="49"/>
  <c r="H102" i="49"/>
  <c r="L102" i="49"/>
  <c r="O102" i="49"/>
  <c r="T102" i="49"/>
  <c r="J103" i="49"/>
  <c r="K103" i="49"/>
  <c r="O103" i="49"/>
  <c r="Q103" i="49"/>
  <c r="R103" i="49"/>
  <c r="H104" i="49"/>
  <c r="I104" i="49"/>
  <c r="J104" i="49"/>
  <c r="L104" i="49"/>
  <c r="M104" i="49"/>
  <c r="R104" i="49"/>
  <c r="T104" i="49"/>
  <c r="H105" i="49"/>
  <c r="I105" i="49"/>
  <c r="M105" i="49"/>
  <c r="P105" i="49"/>
  <c r="Q105" i="49"/>
  <c r="H106" i="49"/>
  <c r="J106" i="49"/>
  <c r="K106" i="49"/>
  <c r="N106" i="49"/>
  <c r="O106" i="49"/>
  <c r="P106" i="49"/>
  <c r="R106" i="49"/>
  <c r="S106" i="49"/>
  <c r="K107" i="49"/>
  <c r="M107" i="49"/>
  <c r="N107" i="49"/>
  <c r="O107" i="49"/>
  <c r="S107" i="49"/>
  <c r="I109" i="49"/>
  <c r="L109" i="49"/>
  <c r="M109" i="49"/>
  <c r="Q109" i="49"/>
  <c r="T109" i="49"/>
  <c r="L110" i="49"/>
  <c r="O110" i="49"/>
  <c r="P110" i="49"/>
  <c r="T110" i="49"/>
  <c r="J111" i="49"/>
  <c r="O111" i="49"/>
  <c r="R111" i="49"/>
  <c r="S111" i="49"/>
  <c r="I112" i="49"/>
  <c r="J112" i="49"/>
  <c r="M112" i="49"/>
  <c r="R112" i="49"/>
  <c r="H113" i="49"/>
  <c r="I113" i="49"/>
  <c r="L113" i="49"/>
  <c r="M113" i="49"/>
  <c r="P113" i="49"/>
  <c r="H114" i="49"/>
  <c r="K114" i="49"/>
  <c r="L114" i="49"/>
  <c r="P114" i="49"/>
  <c r="S114" i="49"/>
  <c r="K115" i="49"/>
  <c r="N115" i="49"/>
  <c r="O115" i="49"/>
  <c r="S115" i="49"/>
  <c r="I116" i="49"/>
  <c r="N116" i="49"/>
  <c r="Q116" i="49"/>
  <c r="R116" i="49"/>
  <c r="H117" i="49"/>
  <c r="I117" i="49"/>
  <c r="L117" i="49"/>
  <c r="Q117" i="49"/>
  <c r="T117" i="49"/>
  <c r="H118" i="49"/>
  <c r="K118" i="49"/>
  <c r="L118" i="49"/>
  <c r="O118" i="49"/>
  <c r="T118" i="49"/>
  <c r="J119" i="49"/>
  <c r="K119" i="49"/>
  <c r="O119" i="49"/>
  <c r="R119" i="49"/>
  <c r="J120" i="49"/>
  <c r="M120" i="49"/>
  <c r="N120" i="49"/>
  <c r="R120" i="49"/>
  <c r="H121" i="49"/>
  <c r="M121" i="49"/>
  <c r="P121" i="49"/>
  <c r="Q121" i="49"/>
  <c r="T121" i="49"/>
  <c r="K123" i="49"/>
  <c r="N123" i="49"/>
  <c r="S123" i="49"/>
  <c r="I124" i="49"/>
  <c r="J124" i="49"/>
  <c r="N124" i="49"/>
  <c r="Q124" i="49"/>
  <c r="H125" i="49"/>
  <c r="I125" i="49"/>
  <c r="L125" i="49"/>
  <c r="M125" i="49"/>
  <c r="Q125" i="49"/>
  <c r="T125" i="49"/>
  <c r="K126" i="49"/>
  <c r="L126" i="49"/>
  <c r="O126" i="49"/>
  <c r="P126" i="49"/>
  <c r="T126" i="49"/>
  <c r="J127" i="49"/>
  <c r="N127" i="49"/>
  <c r="O127" i="49"/>
  <c r="R127" i="49"/>
  <c r="S127" i="49"/>
  <c r="J128" i="49"/>
  <c r="M128" i="49"/>
  <c r="R128" i="49"/>
  <c r="H129" i="49"/>
  <c r="I129" i="49"/>
  <c r="M129" i="49"/>
  <c r="P129" i="49"/>
  <c r="T129" i="49"/>
  <c r="H130" i="49"/>
  <c r="K130" i="49"/>
  <c r="L130" i="49"/>
  <c r="P130" i="49"/>
  <c r="S130" i="49"/>
  <c r="J131" i="49"/>
  <c r="K131" i="49"/>
  <c r="N131" i="49"/>
  <c r="O131" i="49"/>
  <c r="S131" i="49"/>
  <c r="I132" i="49"/>
  <c r="M132" i="49"/>
  <c r="N132" i="49"/>
  <c r="Q132" i="49"/>
  <c r="R132" i="49"/>
  <c r="I133" i="49"/>
  <c r="Q133" i="49"/>
  <c r="T133" i="49"/>
  <c r="H134" i="49"/>
  <c r="K134" i="49"/>
  <c r="L134" i="49"/>
  <c r="T134" i="49"/>
  <c r="J135" i="49"/>
  <c r="N135" i="49"/>
  <c r="O135" i="49"/>
  <c r="S135" i="49"/>
  <c r="C382" i="49"/>
  <c r="C256" i="49" s="1"/>
  <c r="D382" i="49"/>
  <c r="D256" i="49" s="1"/>
  <c r="C383" i="49"/>
  <c r="C257" i="49" s="1"/>
  <c r="C132" i="49" s="1"/>
  <c r="D383" i="49"/>
  <c r="D257" i="49" s="1"/>
  <c r="D132" i="49" s="1"/>
  <c r="C384" i="49"/>
  <c r="C258" i="49" s="1"/>
  <c r="D384" i="49"/>
  <c r="D258" i="49" s="1"/>
  <c r="C367" i="49"/>
  <c r="D367" i="49"/>
  <c r="C368" i="49"/>
  <c r="D368" i="49"/>
  <c r="C369" i="49"/>
  <c r="C243" i="49" s="1"/>
  <c r="C118" i="49" s="1"/>
  <c r="D369" i="49"/>
  <c r="D243" i="49" s="1"/>
  <c r="D118" i="49" s="1"/>
  <c r="C370" i="49"/>
  <c r="C244" i="49" s="1"/>
  <c r="C119" i="49" s="1"/>
  <c r="D370" i="49"/>
  <c r="D244" i="49" s="1"/>
  <c r="D119" i="49" s="1"/>
  <c r="C353" i="49"/>
  <c r="D353" i="49"/>
  <c r="C354" i="49"/>
  <c r="D354" i="49"/>
  <c r="C355" i="49"/>
  <c r="C229" i="49" s="1"/>
  <c r="C104" i="49" s="1"/>
  <c r="D355" i="49"/>
  <c r="D229" i="49" s="1"/>
  <c r="D104" i="49" s="1"/>
  <c r="C356" i="49"/>
  <c r="C230" i="49" s="1"/>
  <c r="C105" i="49" s="1"/>
  <c r="D356" i="49"/>
  <c r="D230" i="49" s="1"/>
  <c r="D105" i="49" s="1"/>
  <c r="C338" i="49"/>
  <c r="D338" i="49"/>
  <c r="C339" i="49"/>
  <c r="D339" i="49"/>
  <c r="C340" i="49"/>
  <c r="D340" i="49"/>
  <c r="C341" i="49"/>
  <c r="C215" i="49" s="1"/>
  <c r="C90" i="49" s="1"/>
  <c r="D341" i="49"/>
  <c r="D215" i="49" s="1"/>
  <c r="D90" i="49" s="1"/>
  <c r="C342" i="49"/>
  <c r="C216" i="49" s="1"/>
  <c r="C91" i="49" s="1"/>
  <c r="D342" i="49"/>
  <c r="D216" i="49" s="1"/>
  <c r="D91" i="49" s="1"/>
  <c r="C343" i="49"/>
  <c r="D343" i="49"/>
  <c r="C344" i="49"/>
  <c r="D344" i="49"/>
  <c r="C323" i="49"/>
  <c r="D323" i="49"/>
  <c r="C324" i="49"/>
  <c r="D324" i="49"/>
  <c r="C325" i="49"/>
  <c r="D325" i="49"/>
  <c r="C326" i="49"/>
  <c r="D326" i="49"/>
  <c r="C327" i="49"/>
  <c r="C201" i="49" s="1"/>
  <c r="C76" i="49" s="1"/>
  <c r="D327" i="49"/>
  <c r="D201" i="49" s="1"/>
  <c r="D76" i="49" s="1"/>
  <c r="C328" i="49"/>
  <c r="C202" i="49" s="1"/>
  <c r="C77" i="49" s="1"/>
  <c r="D328" i="49"/>
  <c r="D202" i="49" s="1"/>
  <c r="D77" i="49" s="1"/>
  <c r="C309" i="49"/>
  <c r="D309" i="49"/>
  <c r="C310" i="49"/>
  <c r="C184" i="49" s="1"/>
  <c r="D310" i="49"/>
  <c r="D184" i="49" s="1"/>
  <c r="C311" i="49"/>
  <c r="C185" i="49" s="1"/>
  <c r="D311" i="49"/>
  <c r="D185" i="49" s="1"/>
  <c r="C312" i="49"/>
  <c r="C186" i="49" s="1"/>
  <c r="D312" i="49"/>
  <c r="D186" i="49" s="1"/>
  <c r="C313" i="49"/>
  <c r="C187" i="49" s="1"/>
  <c r="C62" i="49" s="1"/>
  <c r="D313" i="49"/>
  <c r="D187" i="49" s="1"/>
  <c r="D62" i="49" s="1"/>
  <c r="C314" i="49"/>
  <c r="C188" i="49" s="1"/>
  <c r="C63" i="49" s="1"/>
  <c r="D314" i="49"/>
  <c r="D188" i="49" s="1"/>
  <c r="D63" i="49" s="1"/>
  <c r="C296" i="49"/>
  <c r="D296" i="49"/>
  <c r="C297" i="49"/>
  <c r="D297" i="49"/>
  <c r="C298" i="49"/>
  <c r="C172" i="49" s="1"/>
  <c r="D298" i="49"/>
  <c r="D172" i="49" s="1"/>
  <c r="C299" i="49"/>
  <c r="C173" i="49" s="1"/>
  <c r="C48" i="49" s="1"/>
  <c r="D299" i="49"/>
  <c r="D173" i="49" s="1"/>
  <c r="D48" i="49" s="1"/>
  <c r="C300" i="49"/>
  <c r="C174" i="49" s="1"/>
  <c r="D300" i="49"/>
  <c r="D174" i="49" s="1"/>
  <c r="D281" i="49"/>
  <c r="D282" i="49"/>
  <c r="D283" i="49"/>
  <c r="D157" i="49" s="1"/>
  <c r="D284" i="49"/>
  <c r="D158" i="49" s="1"/>
  <c r="D285" i="49"/>
  <c r="D159" i="49" s="1"/>
  <c r="D34" i="49" s="1"/>
  <c r="D286" i="49"/>
  <c r="D160" i="49" s="1"/>
  <c r="D35" i="49" s="1"/>
  <c r="D287" i="49"/>
  <c r="C281" i="49"/>
  <c r="C282" i="49"/>
  <c r="C283" i="49"/>
  <c r="C157" i="49" s="1"/>
  <c r="C284" i="49"/>
  <c r="C158" i="49" s="1"/>
  <c r="C285" i="49"/>
  <c r="C159" i="49" s="1"/>
  <c r="C34" i="49" s="1"/>
  <c r="D64" i="38"/>
  <c r="C64" i="38"/>
  <c r="D63" i="38"/>
  <c r="C63" i="38"/>
  <c r="D46" i="38"/>
  <c r="C46" i="38"/>
  <c r="D45" i="38"/>
  <c r="C45" i="38"/>
  <c r="D28" i="38"/>
  <c r="C28" i="38"/>
  <c r="D27" i="38"/>
  <c r="C27"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H228" i="38"/>
  <c r="H77" i="38" s="1"/>
  <c r="I77" i="38"/>
  <c r="J77" i="38"/>
  <c r="K77" i="38"/>
  <c r="L77" i="38"/>
  <c r="M77" i="38"/>
  <c r="N77" i="38"/>
  <c r="O77" i="38"/>
  <c r="P77" i="38"/>
  <c r="Q77" i="38"/>
  <c r="R77" i="38"/>
  <c r="S77" i="38"/>
  <c r="T77" i="38"/>
  <c r="H229" i="38"/>
  <c r="H78" i="38" s="1"/>
  <c r="I78" i="38"/>
  <c r="J78" i="38"/>
  <c r="K78" i="38"/>
  <c r="L78" i="38"/>
  <c r="M78" i="38"/>
  <c r="N78" i="38"/>
  <c r="O78" i="38"/>
  <c r="P78" i="38"/>
  <c r="Q78" i="38"/>
  <c r="R78" i="38"/>
  <c r="S78" i="38"/>
  <c r="T78" i="38"/>
  <c r="H230" i="38"/>
  <c r="H79" i="38" s="1"/>
  <c r="I79" i="38"/>
  <c r="J79" i="38"/>
  <c r="K79" i="38"/>
  <c r="L79" i="38"/>
  <c r="M79" i="38"/>
  <c r="N79" i="38"/>
  <c r="O79" i="38"/>
  <c r="P79" i="38"/>
  <c r="Q79" i="38"/>
  <c r="R79" i="38"/>
  <c r="S79" i="38"/>
  <c r="T79" i="38"/>
  <c r="H231" i="38"/>
  <c r="H80" i="38" s="1"/>
  <c r="I80" i="38"/>
  <c r="J80" i="38"/>
  <c r="K80" i="38"/>
  <c r="L80" i="38"/>
  <c r="M80" i="38"/>
  <c r="N80" i="38"/>
  <c r="O80" i="38"/>
  <c r="P80" i="38"/>
  <c r="Q80" i="38"/>
  <c r="R80" i="38"/>
  <c r="S80" i="38"/>
  <c r="T80" i="38"/>
  <c r="H232" i="38"/>
  <c r="H81" i="38" s="1"/>
  <c r="I81" i="38"/>
  <c r="J81" i="38"/>
  <c r="K81" i="38"/>
  <c r="L81" i="38"/>
  <c r="M81" i="38"/>
  <c r="N81" i="38"/>
  <c r="O81" i="38"/>
  <c r="P81" i="38"/>
  <c r="Q81" i="38"/>
  <c r="R81" i="38"/>
  <c r="S81" i="38"/>
  <c r="T81" i="38"/>
  <c r="H233" i="38"/>
  <c r="H82" i="38" s="1"/>
  <c r="I82" i="38"/>
  <c r="J82" i="38"/>
  <c r="K82" i="38"/>
  <c r="L82" i="38"/>
  <c r="M82" i="38"/>
  <c r="N82" i="38"/>
  <c r="O82" i="38"/>
  <c r="P82" i="38"/>
  <c r="Q82" i="38"/>
  <c r="R82" i="38"/>
  <c r="S82" i="38"/>
  <c r="T82" i="38"/>
  <c r="H234" i="38"/>
  <c r="H83" i="38" s="1"/>
  <c r="I83" i="38"/>
  <c r="J83" i="38"/>
  <c r="K83" i="38"/>
  <c r="L83" i="38"/>
  <c r="M83" i="38"/>
  <c r="N83" i="38"/>
  <c r="O83" i="38"/>
  <c r="P83" i="38"/>
  <c r="Q83" i="38"/>
  <c r="R83" i="38"/>
  <c r="S83" i="38"/>
  <c r="T83" i="38"/>
  <c r="H235" i="38"/>
  <c r="H84" i="38" s="1"/>
  <c r="I84" i="38"/>
  <c r="J84" i="38"/>
  <c r="K84" i="38"/>
  <c r="L84" i="38"/>
  <c r="M84" i="38"/>
  <c r="N84" i="38"/>
  <c r="O84" i="38"/>
  <c r="P84" i="38"/>
  <c r="Q84" i="38"/>
  <c r="R84" i="38"/>
  <c r="S84" i="38"/>
  <c r="T84" i="38"/>
  <c r="H236" i="38"/>
  <c r="H85" i="38" s="1"/>
  <c r="I85" i="38"/>
  <c r="J85" i="38"/>
  <c r="K85" i="38"/>
  <c r="L85" i="38"/>
  <c r="M85" i="38"/>
  <c r="N85" i="38"/>
  <c r="O85" i="38"/>
  <c r="P85" i="38"/>
  <c r="Q85" i="38"/>
  <c r="R85" i="38"/>
  <c r="S85" i="38"/>
  <c r="T85" i="38"/>
  <c r="H237" i="38"/>
  <c r="H86" i="38" s="1"/>
  <c r="I86" i="38"/>
  <c r="J86" i="38"/>
  <c r="K86" i="38"/>
  <c r="L86" i="38"/>
  <c r="M86" i="38"/>
  <c r="N86" i="38"/>
  <c r="O86" i="38"/>
  <c r="P86" i="38"/>
  <c r="Q86" i="38"/>
  <c r="R86" i="38"/>
  <c r="S86" i="38"/>
  <c r="T86" i="38"/>
  <c r="H238" i="38"/>
  <c r="H87" i="38" s="1"/>
  <c r="I87" i="38"/>
  <c r="J87" i="38"/>
  <c r="K87" i="38"/>
  <c r="L87" i="38"/>
  <c r="M87" i="38"/>
  <c r="N87" i="38"/>
  <c r="O87" i="38"/>
  <c r="P87" i="38"/>
  <c r="Q87" i="38"/>
  <c r="R87" i="38"/>
  <c r="S87" i="38"/>
  <c r="T87" i="38"/>
  <c r="H239" i="38"/>
  <c r="H88" i="38" s="1"/>
  <c r="I88" i="38"/>
  <c r="J88" i="38"/>
  <c r="K88" i="38"/>
  <c r="L88" i="38"/>
  <c r="M88" i="38"/>
  <c r="N88" i="38"/>
  <c r="O88" i="38"/>
  <c r="P88" i="38"/>
  <c r="Q88" i="38"/>
  <c r="R88" i="38"/>
  <c r="S88" i="38"/>
  <c r="T88" i="38"/>
  <c r="H240" i="38"/>
  <c r="H89" i="38" s="1"/>
  <c r="I89" i="38"/>
  <c r="J89" i="38"/>
  <c r="K89" i="38"/>
  <c r="L89" i="38"/>
  <c r="M89" i="38"/>
  <c r="N89" i="38"/>
  <c r="O89" i="38"/>
  <c r="P89" i="38"/>
  <c r="Q89" i="38"/>
  <c r="R89" i="38"/>
  <c r="S89" i="38"/>
  <c r="T89" i="38"/>
  <c r="H242" i="38"/>
  <c r="H91" i="38" s="1"/>
  <c r="I91" i="38"/>
  <c r="J91" i="38"/>
  <c r="K91" i="38"/>
  <c r="L91" i="38"/>
  <c r="M91" i="38"/>
  <c r="N91" i="38"/>
  <c r="O91" i="38"/>
  <c r="P91" i="38"/>
  <c r="Q91" i="38"/>
  <c r="R91" i="38"/>
  <c r="S91" i="38"/>
  <c r="T91" i="38"/>
  <c r="H243" i="38"/>
  <c r="H92" i="38" s="1"/>
  <c r="I92" i="38"/>
  <c r="J92" i="38"/>
  <c r="K92" i="38"/>
  <c r="L92" i="38"/>
  <c r="M92" i="38"/>
  <c r="N92" i="38"/>
  <c r="O92" i="38"/>
  <c r="P92" i="38"/>
  <c r="Q92" i="38"/>
  <c r="R92" i="38"/>
  <c r="S92" i="38"/>
  <c r="T92" i="38"/>
  <c r="H244" i="38"/>
  <c r="H93" i="38" s="1"/>
  <c r="I93" i="38"/>
  <c r="J93" i="38"/>
  <c r="K93" i="38"/>
  <c r="L93" i="38"/>
  <c r="M93" i="38"/>
  <c r="N93" i="38"/>
  <c r="O93" i="38"/>
  <c r="P93" i="38"/>
  <c r="Q93" i="38"/>
  <c r="R93" i="38"/>
  <c r="S93" i="38"/>
  <c r="T93" i="38"/>
  <c r="H245" i="38"/>
  <c r="H94" i="38" s="1"/>
  <c r="I94" i="38"/>
  <c r="J94" i="38"/>
  <c r="K94" i="38"/>
  <c r="L94" i="38"/>
  <c r="M94" i="38"/>
  <c r="N94" i="38"/>
  <c r="O94" i="38"/>
  <c r="P94" i="38"/>
  <c r="Q94" i="38"/>
  <c r="R94" i="38"/>
  <c r="S94" i="38"/>
  <c r="T94" i="38"/>
  <c r="H246" i="38"/>
  <c r="H95" i="38" s="1"/>
  <c r="I95" i="38"/>
  <c r="J95" i="38"/>
  <c r="K95" i="38"/>
  <c r="L95" i="38"/>
  <c r="M95" i="38"/>
  <c r="N95" i="38"/>
  <c r="O95" i="38"/>
  <c r="P95" i="38"/>
  <c r="Q95" i="38"/>
  <c r="R95" i="38"/>
  <c r="S95" i="38"/>
  <c r="T95" i="38"/>
  <c r="H247" i="38"/>
  <c r="H96" i="38" s="1"/>
  <c r="I96" i="38"/>
  <c r="J96" i="38"/>
  <c r="K96" i="38"/>
  <c r="L96" i="38"/>
  <c r="M96" i="38"/>
  <c r="N96" i="38"/>
  <c r="O96" i="38"/>
  <c r="P96" i="38"/>
  <c r="Q96" i="38"/>
  <c r="R96" i="38"/>
  <c r="S96" i="38"/>
  <c r="T96" i="38"/>
  <c r="H248" i="38"/>
  <c r="H97" i="38" s="1"/>
  <c r="I97" i="38"/>
  <c r="J97" i="38"/>
  <c r="K97" i="38"/>
  <c r="L97" i="38"/>
  <c r="M97" i="38"/>
  <c r="N97" i="38"/>
  <c r="O97" i="38"/>
  <c r="P97" i="38"/>
  <c r="Q97" i="38"/>
  <c r="R97" i="38"/>
  <c r="S97" i="38"/>
  <c r="T97" i="38"/>
  <c r="H249" i="38"/>
  <c r="H98" i="38" s="1"/>
  <c r="I98" i="38"/>
  <c r="J98" i="38"/>
  <c r="K98" i="38"/>
  <c r="L98" i="38"/>
  <c r="M98" i="38"/>
  <c r="N98" i="38"/>
  <c r="O98" i="38"/>
  <c r="P98" i="38"/>
  <c r="Q98" i="38"/>
  <c r="R98" i="38"/>
  <c r="S98" i="38"/>
  <c r="T98" i="38"/>
  <c r="H250" i="38"/>
  <c r="H99" i="38" s="1"/>
  <c r="I99" i="38"/>
  <c r="J99" i="38"/>
  <c r="K99" i="38"/>
  <c r="L99" i="38"/>
  <c r="M99" i="38"/>
  <c r="N99" i="38"/>
  <c r="O99" i="38"/>
  <c r="P99" i="38"/>
  <c r="Q99" i="38"/>
  <c r="R99" i="38"/>
  <c r="S99" i="38"/>
  <c r="T99" i="38"/>
  <c r="H251" i="38"/>
  <c r="H100" i="38" s="1"/>
  <c r="I100" i="38"/>
  <c r="J100" i="38"/>
  <c r="K100" i="38"/>
  <c r="L100" i="38"/>
  <c r="M100" i="38"/>
  <c r="N100" i="38"/>
  <c r="O100" i="38"/>
  <c r="P100" i="38"/>
  <c r="Q100" i="38"/>
  <c r="R100" i="38"/>
  <c r="S100" i="38"/>
  <c r="T100" i="38"/>
  <c r="H252" i="38"/>
  <c r="H101" i="38" s="1"/>
  <c r="I101" i="38"/>
  <c r="J101" i="38"/>
  <c r="K101" i="38"/>
  <c r="L101" i="38"/>
  <c r="M101" i="38"/>
  <c r="N101" i="38"/>
  <c r="O101" i="38"/>
  <c r="P101" i="38"/>
  <c r="Q101" i="38"/>
  <c r="R101" i="38"/>
  <c r="S101" i="38"/>
  <c r="T101" i="38"/>
  <c r="H253" i="38"/>
  <c r="H102" i="38" s="1"/>
  <c r="I102" i="38"/>
  <c r="J102" i="38"/>
  <c r="K102" i="38"/>
  <c r="L102" i="38"/>
  <c r="M102" i="38"/>
  <c r="N102" i="38"/>
  <c r="O102" i="38"/>
  <c r="P102" i="38"/>
  <c r="Q102" i="38"/>
  <c r="R102" i="38"/>
  <c r="S102" i="38"/>
  <c r="T102" i="38"/>
  <c r="H254" i="38"/>
  <c r="H103" i="38" s="1"/>
  <c r="I103" i="38"/>
  <c r="J103" i="38"/>
  <c r="K103" i="38"/>
  <c r="L103" i="38"/>
  <c r="M103" i="38"/>
  <c r="N103" i="38"/>
  <c r="O103" i="38"/>
  <c r="P103" i="38"/>
  <c r="Q103" i="38"/>
  <c r="R103" i="38"/>
  <c r="S103" i="38"/>
  <c r="T103" i="38"/>
  <c r="H256" i="38"/>
  <c r="H105" i="38" s="1"/>
  <c r="I105" i="38"/>
  <c r="J105" i="38"/>
  <c r="K105" i="38"/>
  <c r="L105" i="38"/>
  <c r="M105" i="38"/>
  <c r="N105" i="38"/>
  <c r="O105" i="38"/>
  <c r="P105" i="38"/>
  <c r="Q105" i="38"/>
  <c r="R105" i="38"/>
  <c r="S105" i="38"/>
  <c r="T105" i="38"/>
  <c r="H257" i="38"/>
  <c r="H106" i="38" s="1"/>
  <c r="I106" i="38"/>
  <c r="J106" i="38"/>
  <c r="K106" i="38"/>
  <c r="L106" i="38"/>
  <c r="M106" i="38"/>
  <c r="N106" i="38"/>
  <c r="O106" i="38"/>
  <c r="P106" i="38"/>
  <c r="Q106" i="38"/>
  <c r="R106" i="38"/>
  <c r="S106" i="38"/>
  <c r="T106" i="38"/>
  <c r="H258" i="38"/>
  <c r="H107" i="38" s="1"/>
  <c r="I107" i="38"/>
  <c r="J107" i="38"/>
  <c r="K107" i="38"/>
  <c r="L107" i="38"/>
  <c r="M107" i="38"/>
  <c r="N107" i="38"/>
  <c r="O107" i="38"/>
  <c r="P107" i="38"/>
  <c r="Q107" i="38"/>
  <c r="R107" i="38"/>
  <c r="S107" i="38"/>
  <c r="T107" i="38"/>
  <c r="H259" i="38"/>
  <c r="H108" i="38" s="1"/>
  <c r="I108" i="38"/>
  <c r="J108" i="38"/>
  <c r="K108" i="38"/>
  <c r="L108" i="38"/>
  <c r="M108" i="38"/>
  <c r="N108" i="38"/>
  <c r="O108" i="38"/>
  <c r="P108" i="38"/>
  <c r="Q108" i="38"/>
  <c r="R108" i="38"/>
  <c r="S108" i="38"/>
  <c r="T108" i="38"/>
  <c r="H260" i="38"/>
  <c r="H109" i="38" s="1"/>
  <c r="I109" i="38"/>
  <c r="J109" i="38"/>
  <c r="K109" i="38"/>
  <c r="L109" i="38"/>
  <c r="M109" i="38"/>
  <c r="N109" i="38"/>
  <c r="O109" i="38"/>
  <c r="P109" i="38"/>
  <c r="Q109" i="38"/>
  <c r="R109" i="38"/>
  <c r="S109" i="38"/>
  <c r="T109" i="38"/>
  <c r="H261" i="38"/>
  <c r="H110" i="38" s="1"/>
  <c r="I110" i="38"/>
  <c r="J110" i="38"/>
  <c r="K110" i="38"/>
  <c r="L110" i="38"/>
  <c r="M110" i="38"/>
  <c r="N110" i="38"/>
  <c r="O110" i="38"/>
  <c r="P110" i="38"/>
  <c r="Q110" i="38"/>
  <c r="R110" i="38"/>
  <c r="S110" i="38"/>
  <c r="T110" i="38"/>
  <c r="H262" i="38"/>
  <c r="H111" i="38" s="1"/>
  <c r="I111" i="38"/>
  <c r="J111" i="38"/>
  <c r="K111" i="38"/>
  <c r="L111" i="38"/>
  <c r="M111" i="38"/>
  <c r="N111" i="38"/>
  <c r="O111" i="38"/>
  <c r="P111" i="38"/>
  <c r="Q111" i="38"/>
  <c r="R111" i="38"/>
  <c r="S111" i="38"/>
  <c r="T111" i="38"/>
  <c r="H263" i="38"/>
  <c r="H112" i="38" s="1"/>
  <c r="I112" i="38"/>
  <c r="J112" i="38"/>
  <c r="K112" i="38"/>
  <c r="L112" i="38"/>
  <c r="M112" i="38"/>
  <c r="N112" i="38"/>
  <c r="O112" i="38"/>
  <c r="P112" i="38"/>
  <c r="Q112" i="38"/>
  <c r="R112" i="38"/>
  <c r="S112" i="38"/>
  <c r="T112" i="38"/>
  <c r="H264" i="38"/>
  <c r="H113" i="38" s="1"/>
  <c r="I113" i="38"/>
  <c r="J113" i="38"/>
  <c r="K113" i="38"/>
  <c r="L113" i="38"/>
  <c r="M113" i="38"/>
  <c r="N113" i="38"/>
  <c r="O113" i="38"/>
  <c r="P113" i="38"/>
  <c r="Q113" i="38"/>
  <c r="R113" i="38"/>
  <c r="S113" i="38"/>
  <c r="T113" i="38"/>
  <c r="H265" i="38"/>
  <c r="H114" i="38" s="1"/>
  <c r="I114" i="38"/>
  <c r="J114" i="38"/>
  <c r="K114" i="38"/>
  <c r="L114" i="38"/>
  <c r="M114" i="38"/>
  <c r="N114" i="38"/>
  <c r="O114" i="38"/>
  <c r="P114" i="38"/>
  <c r="Q114" i="38"/>
  <c r="R114" i="38"/>
  <c r="S114" i="38"/>
  <c r="T114" i="38"/>
  <c r="H266" i="38"/>
  <c r="H115" i="38" s="1"/>
  <c r="I115" i="38"/>
  <c r="J115" i="38"/>
  <c r="K115" i="38"/>
  <c r="L115" i="38"/>
  <c r="M115" i="38"/>
  <c r="N115" i="38"/>
  <c r="O115" i="38"/>
  <c r="P115" i="38"/>
  <c r="Q115" i="38"/>
  <c r="R115" i="38"/>
  <c r="S115" i="38"/>
  <c r="T115" i="38"/>
  <c r="H267" i="38"/>
  <c r="H116" i="38" s="1"/>
  <c r="I116" i="38"/>
  <c r="J116" i="38"/>
  <c r="K116" i="38"/>
  <c r="L116" i="38"/>
  <c r="M116" i="38"/>
  <c r="N116" i="38"/>
  <c r="O116" i="38"/>
  <c r="P116" i="38"/>
  <c r="Q116" i="38"/>
  <c r="R116" i="38"/>
  <c r="S116" i="38"/>
  <c r="T116" i="38"/>
  <c r="H268" i="38"/>
  <c r="H117" i="38" s="1"/>
  <c r="I117" i="38"/>
  <c r="J117" i="38"/>
  <c r="K117" i="38"/>
  <c r="L117" i="38"/>
  <c r="M117" i="38"/>
  <c r="N117" i="38"/>
  <c r="O117" i="38"/>
  <c r="P117" i="38"/>
  <c r="Q117" i="38"/>
  <c r="R117" i="38"/>
  <c r="S117" i="38"/>
  <c r="T117" i="38"/>
  <c r="H270" i="38"/>
  <c r="H119" i="38" s="1"/>
  <c r="I119" i="38"/>
  <c r="J119" i="38"/>
  <c r="K119" i="38"/>
  <c r="L119" i="38"/>
  <c r="M119" i="38"/>
  <c r="N119" i="38"/>
  <c r="O119" i="38"/>
  <c r="P119" i="38"/>
  <c r="Q119" i="38"/>
  <c r="R119" i="38"/>
  <c r="S119" i="38"/>
  <c r="T119" i="38"/>
  <c r="H271" i="38"/>
  <c r="H120" i="38" s="1"/>
  <c r="I120" i="38"/>
  <c r="J120" i="38"/>
  <c r="K120" i="38"/>
  <c r="L120" i="38"/>
  <c r="M120" i="38"/>
  <c r="N120" i="38"/>
  <c r="O120" i="38"/>
  <c r="P120" i="38"/>
  <c r="Q120" i="38"/>
  <c r="R120" i="38"/>
  <c r="S120" i="38"/>
  <c r="T120" i="38"/>
  <c r="H272" i="38"/>
  <c r="H121" i="38" s="1"/>
  <c r="I121" i="38"/>
  <c r="J121" i="38"/>
  <c r="K121" i="38"/>
  <c r="L121" i="38"/>
  <c r="M121" i="38"/>
  <c r="N121" i="38"/>
  <c r="O121" i="38"/>
  <c r="P121" i="38"/>
  <c r="Q121" i="38"/>
  <c r="R121" i="38"/>
  <c r="S121" i="38"/>
  <c r="T121" i="38"/>
  <c r="H273" i="38"/>
  <c r="H122" i="38" s="1"/>
  <c r="I122" i="38"/>
  <c r="J122" i="38"/>
  <c r="K122" i="38"/>
  <c r="L122" i="38"/>
  <c r="M122" i="38"/>
  <c r="N122" i="38"/>
  <c r="O122" i="38"/>
  <c r="P122" i="38"/>
  <c r="Q122" i="38"/>
  <c r="R122" i="38"/>
  <c r="S122" i="38"/>
  <c r="T122" i="38"/>
  <c r="H274" i="38"/>
  <c r="H123" i="38" s="1"/>
  <c r="I123" i="38"/>
  <c r="J123" i="38"/>
  <c r="K123" i="38"/>
  <c r="L123" i="38"/>
  <c r="M123" i="38"/>
  <c r="N123" i="38"/>
  <c r="O123" i="38"/>
  <c r="P123" i="38"/>
  <c r="Q123" i="38"/>
  <c r="R123" i="38"/>
  <c r="S123" i="38"/>
  <c r="T123" i="38"/>
  <c r="H275" i="38"/>
  <c r="H124" i="38" s="1"/>
  <c r="I124" i="38"/>
  <c r="J124" i="38"/>
  <c r="K124" i="38"/>
  <c r="L124" i="38"/>
  <c r="M124" i="38"/>
  <c r="N124" i="38"/>
  <c r="O124" i="38"/>
  <c r="P124" i="38"/>
  <c r="Q124" i="38"/>
  <c r="R124" i="38"/>
  <c r="S124" i="38"/>
  <c r="T124" i="38"/>
  <c r="H276" i="38"/>
  <c r="H125" i="38" s="1"/>
  <c r="I125" i="38"/>
  <c r="J125" i="38"/>
  <c r="K125" i="38"/>
  <c r="L125" i="38"/>
  <c r="M125" i="38"/>
  <c r="N125" i="38"/>
  <c r="O125" i="38"/>
  <c r="P125" i="38"/>
  <c r="Q125" i="38"/>
  <c r="R125" i="38"/>
  <c r="S125" i="38"/>
  <c r="T125" i="38"/>
  <c r="H277" i="38"/>
  <c r="H126" i="38" s="1"/>
  <c r="I126" i="38"/>
  <c r="J126" i="38"/>
  <c r="K126" i="38"/>
  <c r="L126" i="38"/>
  <c r="M126" i="38"/>
  <c r="N126" i="38"/>
  <c r="O126" i="38"/>
  <c r="P126" i="38"/>
  <c r="Q126" i="38"/>
  <c r="R126" i="38"/>
  <c r="S126" i="38"/>
  <c r="T126" i="38"/>
  <c r="H278" i="38"/>
  <c r="H127" i="38" s="1"/>
  <c r="I127" i="38"/>
  <c r="J127" i="38"/>
  <c r="K127" i="38"/>
  <c r="L127" i="38"/>
  <c r="M127" i="38"/>
  <c r="N127" i="38"/>
  <c r="O127" i="38"/>
  <c r="P127" i="38"/>
  <c r="Q127" i="38"/>
  <c r="R127" i="38"/>
  <c r="S127" i="38"/>
  <c r="T127" i="38"/>
  <c r="H279" i="38"/>
  <c r="H128" i="38" s="1"/>
  <c r="I128" i="38"/>
  <c r="J128" i="38"/>
  <c r="K128" i="38"/>
  <c r="L128" i="38"/>
  <c r="M128" i="38"/>
  <c r="N128" i="38"/>
  <c r="O128" i="38"/>
  <c r="P128" i="38"/>
  <c r="Q128" i="38"/>
  <c r="R128" i="38"/>
  <c r="S128" i="38"/>
  <c r="T128" i="38"/>
  <c r="H280" i="38"/>
  <c r="H129" i="38" s="1"/>
  <c r="I129" i="38"/>
  <c r="J129" i="38"/>
  <c r="K129" i="38"/>
  <c r="L129" i="38"/>
  <c r="M129" i="38"/>
  <c r="N129" i="38"/>
  <c r="O129" i="38"/>
  <c r="P129" i="38"/>
  <c r="Q129" i="38"/>
  <c r="R129" i="38"/>
  <c r="S129" i="38"/>
  <c r="T129" i="38"/>
  <c r="H281" i="38"/>
  <c r="H130" i="38" s="1"/>
  <c r="I130" i="38"/>
  <c r="J130" i="38"/>
  <c r="K130" i="38"/>
  <c r="L130" i="38"/>
  <c r="M130" i="38"/>
  <c r="N130" i="38"/>
  <c r="O130" i="38"/>
  <c r="P130" i="38"/>
  <c r="Q130" i="38"/>
  <c r="R130" i="38"/>
  <c r="S130" i="38"/>
  <c r="T130" i="38"/>
  <c r="H282" i="38"/>
  <c r="H131" i="38" s="1"/>
  <c r="I131" i="38"/>
  <c r="J131" i="38"/>
  <c r="K131" i="38"/>
  <c r="L131" i="38"/>
  <c r="M131" i="38"/>
  <c r="N131" i="38"/>
  <c r="O131" i="38"/>
  <c r="P131" i="38"/>
  <c r="Q131" i="38"/>
  <c r="R131" i="38"/>
  <c r="S131" i="38"/>
  <c r="T131" i="38"/>
  <c r="H284" i="38"/>
  <c r="H133" i="38" s="1"/>
  <c r="I133" i="38"/>
  <c r="J133" i="38"/>
  <c r="K133" i="38"/>
  <c r="L133" i="38"/>
  <c r="M133" i="38"/>
  <c r="N133" i="38"/>
  <c r="O133" i="38"/>
  <c r="P133" i="38"/>
  <c r="Q133" i="38"/>
  <c r="R133" i="38"/>
  <c r="S133" i="38"/>
  <c r="T133" i="38"/>
  <c r="H285" i="38"/>
  <c r="H134" i="38" s="1"/>
  <c r="I134" i="38"/>
  <c r="J134" i="38"/>
  <c r="K134" i="38"/>
  <c r="L134" i="38"/>
  <c r="M134" i="38"/>
  <c r="N134" i="38"/>
  <c r="O134" i="38"/>
  <c r="P134" i="38"/>
  <c r="Q134" i="38"/>
  <c r="R134" i="38"/>
  <c r="S134" i="38"/>
  <c r="T134" i="38"/>
  <c r="H286" i="38"/>
  <c r="H135" i="38" s="1"/>
  <c r="I135" i="38"/>
  <c r="J135" i="38"/>
  <c r="K135" i="38"/>
  <c r="L135" i="38"/>
  <c r="M135" i="38"/>
  <c r="N135" i="38"/>
  <c r="O135" i="38"/>
  <c r="P135" i="38"/>
  <c r="Q135" i="38"/>
  <c r="R135" i="38"/>
  <c r="S135" i="38"/>
  <c r="T135" i="38"/>
  <c r="H287" i="38"/>
  <c r="H136" i="38" s="1"/>
  <c r="I136" i="38"/>
  <c r="J136" i="38"/>
  <c r="K136" i="38"/>
  <c r="L136" i="38"/>
  <c r="M136" i="38"/>
  <c r="N136" i="38"/>
  <c r="O136" i="38"/>
  <c r="P136" i="38"/>
  <c r="Q136" i="38"/>
  <c r="R136" i="38"/>
  <c r="S136" i="38"/>
  <c r="T136" i="38"/>
  <c r="H288" i="38"/>
  <c r="H137" i="38" s="1"/>
  <c r="I137" i="38"/>
  <c r="J137" i="38"/>
  <c r="K137" i="38"/>
  <c r="L137" i="38"/>
  <c r="M137" i="38"/>
  <c r="N137" i="38"/>
  <c r="O137" i="38"/>
  <c r="P137" i="38"/>
  <c r="Q137" i="38"/>
  <c r="R137" i="38"/>
  <c r="S137" i="38"/>
  <c r="T137" i="38"/>
  <c r="H289" i="38"/>
  <c r="H138" i="38" s="1"/>
  <c r="I138" i="38"/>
  <c r="J138" i="38"/>
  <c r="K138" i="38"/>
  <c r="L138" i="38"/>
  <c r="M138" i="38"/>
  <c r="N138" i="38"/>
  <c r="O138" i="38"/>
  <c r="P138" i="38"/>
  <c r="Q138" i="38"/>
  <c r="R138" i="38"/>
  <c r="S138" i="38"/>
  <c r="T138" i="38"/>
  <c r="H290" i="38"/>
  <c r="H139" i="38" s="1"/>
  <c r="I139" i="38"/>
  <c r="J139" i="38"/>
  <c r="K139" i="38"/>
  <c r="L139" i="38"/>
  <c r="M139" i="38"/>
  <c r="N139" i="38"/>
  <c r="O139" i="38"/>
  <c r="P139" i="38"/>
  <c r="Q139" i="38"/>
  <c r="R139" i="38"/>
  <c r="S139" i="38"/>
  <c r="T139" i="38"/>
  <c r="H291" i="38"/>
  <c r="H140" i="38" s="1"/>
  <c r="I140" i="38"/>
  <c r="J140" i="38"/>
  <c r="K140" i="38"/>
  <c r="L140" i="38"/>
  <c r="M140" i="38"/>
  <c r="N140" i="38"/>
  <c r="O140" i="38"/>
  <c r="P140" i="38"/>
  <c r="Q140" i="38"/>
  <c r="R140" i="38"/>
  <c r="S140" i="38"/>
  <c r="T140" i="38"/>
  <c r="H292" i="38"/>
  <c r="H141" i="38" s="1"/>
  <c r="I141" i="38"/>
  <c r="J141" i="38"/>
  <c r="K141" i="38"/>
  <c r="L141" i="38"/>
  <c r="M141" i="38"/>
  <c r="N141" i="38"/>
  <c r="O141" i="38"/>
  <c r="P141" i="38"/>
  <c r="Q141" i="38"/>
  <c r="R141" i="38"/>
  <c r="S141" i="38"/>
  <c r="T141" i="38"/>
  <c r="H293" i="38"/>
  <c r="H142" i="38" s="1"/>
  <c r="I142" i="38"/>
  <c r="J142" i="38"/>
  <c r="K142" i="38"/>
  <c r="L142" i="38"/>
  <c r="M142" i="38"/>
  <c r="N142" i="38"/>
  <c r="O142" i="38"/>
  <c r="P142" i="38"/>
  <c r="Q142" i="38"/>
  <c r="R142" i="38"/>
  <c r="S142" i="38"/>
  <c r="T142" i="38"/>
  <c r="H294" i="38"/>
  <c r="H143" i="38" s="1"/>
  <c r="I143" i="38"/>
  <c r="J143" i="38"/>
  <c r="K143" i="38"/>
  <c r="L143" i="38"/>
  <c r="M143" i="38"/>
  <c r="N143" i="38"/>
  <c r="O143" i="38"/>
  <c r="P143" i="38"/>
  <c r="Q143" i="38"/>
  <c r="R143" i="38"/>
  <c r="S143" i="38"/>
  <c r="T143" i="38"/>
  <c r="H295" i="38"/>
  <c r="H144" i="38" s="1"/>
  <c r="I144" i="38"/>
  <c r="J144" i="38"/>
  <c r="K144" i="38"/>
  <c r="L144" i="38"/>
  <c r="M144" i="38"/>
  <c r="N144" i="38"/>
  <c r="O144" i="38"/>
  <c r="P144" i="38"/>
  <c r="Q144" i="38"/>
  <c r="R144" i="38"/>
  <c r="S144" i="38"/>
  <c r="T144" i="38"/>
  <c r="H296" i="38"/>
  <c r="H145" i="38" s="1"/>
  <c r="I145" i="38"/>
  <c r="J145" i="38"/>
  <c r="K145" i="38"/>
  <c r="L145" i="38"/>
  <c r="M145" i="38"/>
  <c r="N145" i="38"/>
  <c r="O145" i="38"/>
  <c r="P145" i="38"/>
  <c r="Q145" i="38"/>
  <c r="R145" i="38"/>
  <c r="S145" i="38"/>
  <c r="T145" i="38"/>
  <c r="H298" i="38"/>
  <c r="H147" i="38" s="1"/>
  <c r="I147" i="38"/>
  <c r="J147" i="38"/>
  <c r="K147" i="38"/>
  <c r="L147" i="38"/>
  <c r="M147" i="38"/>
  <c r="N147" i="38"/>
  <c r="O147" i="38"/>
  <c r="P147" i="38"/>
  <c r="Q147" i="38"/>
  <c r="R147" i="38"/>
  <c r="S147" i="38"/>
  <c r="T147" i="38"/>
  <c r="H299" i="38"/>
  <c r="H148" i="38" s="1"/>
  <c r="I148" i="38"/>
  <c r="J148" i="38"/>
  <c r="K148" i="38"/>
  <c r="L148" i="38"/>
  <c r="M148" i="38"/>
  <c r="N148" i="38"/>
  <c r="O148" i="38"/>
  <c r="P148" i="38"/>
  <c r="Q148" i="38"/>
  <c r="R148" i="38"/>
  <c r="S148" i="38"/>
  <c r="T148" i="38"/>
  <c r="H300" i="38"/>
  <c r="H149" i="38" s="1"/>
  <c r="I149" i="38"/>
  <c r="J149" i="38"/>
  <c r="K149" i="38"/>
  <c r="L149" i="38"/>
  <c r="M149" i="38"/>
  <c r="N149" i="38"/>
  <c r="O149" i="38"/>
  <c r="P149" i="38"/>
  <c r="Q149" i="38"/>
  <c r="R149" i="38"/>
  <c r="S149" i="38"/>
  <c r="T149" i="38"/>
  <c r="H301" i="38"/>
  <c r="H150" i="38" s="1"/>
  <c r="I150" i="38"/>
  <c r="J150" i="38"/>
  <c r="K150" i="38"/>
  <c r="L150" i="38"/>
  <c r="M150" i="38"/>
  <c r="N150" i="38"/>
  <c r="O150" i="38"/>
  <c r="P150" i="38"/>
  <c r="Q150" i="38"/>
  <c r="R150" i="38"/>
  <c r="S150" i="38"/>
  <c r="T150" i="38"/>
  <c r="H302" i="38"/>
  <c r="H151" i="38" s="1"/>
  <c r="I151" i="38"/>
  <c r="J151" i="38"/>
  <c r="K151" i="38"/>
  <c r="L151" i="38"/>
  <c r="M151" i="38"/>
  <c r="N151" i="38"/>
  <c r="O151" i="38"/>
  <c r="P151" i="38"/>
  <c r="Q151" i="38"/>
  <c r="R151" i="38"/>
  <c r="S151" i="38"/>
  <c r="T151" i="38"/>
  <c r="H303" i="38"/>
  <c r="H152" i="38" s="1"/>
  <c r="I152" i="38"/>
  <c r="J152" i="38"/>
  <c r="K152" i="38"/>
  <c r="L152" i="38"/>
  <c r="M152" i="38"/>
  <c r="N152" i="38"/>
  <c r="O152" i="38"/>
  <c r="P152" i="38"/>
  <c r="Q152" i="38"/>
  <c r="R152" i="38"/>
  <c r="S152" i="38"/>
  <c r="T152" i="38"/>
  <c r="H304" i="38"/>
  <c r="H153" i="38" s="1"/>
  <c r="I153" i="38"/>
  <c r="J153" i="38"/>
  <c r="K153" i="38"/>
  <c r="L153" i="38"/>
  <c r="M153" i="38"/>
  <c r="N153" i="38"/>
  <c r="O153" i="38"/>
  <c r="P153" i="38"/>
  <c r="Q153" i="38"/>
  <c r="R153" i="38"/>
  <c r="S153" i="38"/>
  <c r="T153" i="38"/>
  <c r="H305" i="38"/>
  <c r="H154" i="38" s="1"/>
  <c r="I154" i="38"/>
  <c r="J154" i="38"/>
  <c r="K154" i="38"/>
  <c r="L154" i="38"/>
  <c r="M154" i="38"/>
  <c r="N154" i="38"/>
  <c r="O154" i="38"/>
  <c r="P154" i="38"/>
  <c r="Q154" i="38"/>
  <c r="R154" i="38"/>
  <c r="S154" i="38"/>
  <c r="T154" i="38"/>
  <c r="H306" i="38"/>
  <c r="H155" i="38" s="1"/>
  <c r="I155" i="38"/>
  <c r="J155" i="38"/>
  <c r="K155" i="38"/>
  <c r="L155" i="38"/>
  <c r="M155" i="38"/>
  <c r="N155" i="38"/>
  <c r="O155" i="38"/>
  <c r="P155" i="38"/>
  <c r="Q155" i="38"/>
  <c r="R155" i="38"/>
  <c r="S155" i="38"/>
  <c r="T155" i="38"/>
  <c r="H307" i="38"/>
  <c r="H156" i="38" s="1"/>
  <c r="I156" i="38"/>
  <c r="J156" i="38"/>
  <c r="K156" i="38"/>
  <c r="L156" i="38"/>
  <c r="M156" i="38"/>
  <c r="N156" i="38"/>
  <c r="O156" i="38"/>
  <c r="P156" i="38"/>
  <c r="Q156" i="38"/>
  <c r="R156" i="38"/>
  <c r="S156" i="38"/>
  <c r="T156" i="38"/>
  <c r="H308" i="38"/>
  <c r="H157" i="38" s="1"/>
  <c r="I157" i="38"/>
  <c r="J157" i="38"/>
  <c r="K157" i="38"/>
  <c r="L157" i="38"/>
  <c r="M157" i="38"/>
  <c r="N157" i="38"/>
  <c r="O157" i="38"/>
  <c r="P157" i="38"/>
  <c r="Q157" i="38"/>
  <c r="R157" i="38"/>
  <c r="S157" i="38"/>
  <c r="T157" i="38"/>
  <c r="H309" i="38"/>
  <c r="H158" i="38" s="1"/>
  <c r="I158" i="38"/>
  <c r="J158" i="38"/>
  <c r="K158" i="38"/>
  <c r="L158" i="38"/>
  <c r="M158" i="38"/>
  <c r="N158" i="38"/>
  <c r="O158" i="38"/>
  <c r="P158" i="38"/>
  <c r="Q158" i="38"/>
  <c r="R158" i="38"/>
  <c r="S158" i="38"/>
  <c r="T158" i="38"/>
  <c r="H310" i="38"/>
  <c r="H159" i="38" s="1"/>
  <c r="I159" i="38"/>
  <c r="J159" i="38"/>
  <c r="K159" i="38"/>
  <c r="L159" i="38"/>
  <c r="M159" i="38"/>
  <c r="N159" i="38"/>
  <c r="O159" i="38"/>
  <c r="P159" i="38"/>
  <c r="Q159" i="38"/>
  <c r="R159" i="38"/>
  <c r="S159" i="38"/>
  <c r="T159" i="38"/>
  <c r="H312" i="38"/>
  <c r="H161" i="38" s="1"/>
  <c r="I161" i="38"/>
  <c r="J161" i="38"/>
  <c r="K161" i="38"/>
  <c r="L161" i="38"/>
  <c r="M161" i="38"/>
  <c r="N161" i="38"/>
  <c r="O161" i="38"/>
  <c r="P161" i="38"/>
  <c r="Q161" i="38"/>
  <c r="R161" i="38"/>
  <c r="S161" i="38"/>
  <c r="T161" i="38"/>
  <c r="H313" i="38"/>
  <c r="H162" i="38" s="1"/>
  <c r="I162" i="38"/>
  <c r="J162" i="38"/>
  <c r="K162" i="38"/>
  <c r="L162" i="38"/>
  <c r="M162" i="38"/>
  <c r="N162" i="38"/>
  <c r="O162" i="38"/>
  <c r="P162" i="38"/>
  <c r="Q162" i="38"/>
  <c r="R162" i="38"/>
  <c r="S162" i="38"/>
  <c r="T162" i="38"/>
  <c r="H314" i="38"/>
  <c r="H163" i="38" s="1"/>
  <c r="I163" i="38"/>
  <c r="J163" i="38"/>
  <c r="K163" i="38"/>
  <c r="L163" i="38"/>
  <c r="M163" i="38"/>
  <c r="N163" i="38"/>
  <c r="O163" i="38"/>
  <c r="P163" i="38"/>
  <c r="Q163" i="38"/>
  <c r="R163" i="38"/>
  <c r="S163" i="38"/>
  <c r="T163" i="38"/>
  <c r="H315" i="38"/>
  <c r="H164" i="38" s="1"/>
  <c r="I164" i="38"/>
  <c r="J164" i="38"/>
  <c r="K164" i="38"/>
  <c r="L164" i="38"/>
  <c r="M164" i="38"/>
  <c r="N164" i="38"/>
  <c r="O164" i="38"/>
  <c r="P164" i="38"/>
  <c r="Q164" i="38"/>
  <c r="R164" i="38"/>
  <c r="S164" i="38"/>
  <c r="T164" i="38"/>
  <c r="H316" i="38"/>
  <c r="H165" i="38" s="1"/>
  <c r="I165" i="38"/>
  <c r="J165" i="38"/>
  <c r="K165" i="38"/>
  <c r="L165" i="38"/>
  <c r="M165" i="38"/>
  <c r="N165" i="38"/>
  <c r="O165" i="38"/>
  <c r="P165" i="38"/>
  <c r="Q165" i="38"/>
  <c r="R165" i="38"/>
  <c r="S165" i="38"/>
  <c r="T165" i="38"/>
  <c r="H317" i="38"/>
  <c r="H166" i="38" s="1"/>
  <c r="I166" i="38"/>
  <c r="J166" i="38"/>
  <c r="K166" i="38"/>
  <c r="L166" i="38"/>
  <c r="M166" i="38"/>
  <c r="N166" i="38"/>
  <c r="O166" i="38"/>
  <c r="P166" i="38"/>
  <c r="Q166" i="38"/>
  <c r="R166" i="38"/>
  <c r="S166" i="38"/>
  <c r="T166" i="38"/>
  <c r="H318" i="38"/>
  <c r="H167" i="38" s="1"/>
  <c r="I167" i="38"/>
  <c r="J167" i="38"/>
  <c r="K167" i="38"/>
  <c r="L167" i="38"/>
  <c r="M167" i="38"/>
  <c r="N167" i="38"/>
  <c r="O167" i="38"/>
  <c r="P167" i="38"/>
  <c r="Q167" i="38"/>
  <c r="R167" i="38"/>
  <c r="S167" i="38"/>
  <c r="T167" i="38"/>
  <c r="H319" i="38"/>
  <c r="H168" i="38" s="1"/>
  <c r="I168" i="38"/>
  <c r="J168" i="38"/>
  <c r="K168" i="38"/>
  <c r="L168" i="38"/>
  <c r="M168" i="38"/>
  <c r="N168" i="38"/>
  <c r="O168" i="38"/>
  <c r="P168" i="38"/>
  <c r="Q168" i="38"/>
  <c r="R168" i="38"/>
  <c r="S168" i="38"/>
  <c r="T168" i="38"/>
  <c r="H320" i="38"/>
  <c r="H169" i="38" s="1"/>
  <c r="I169" i="38"/>
  <c r="J169" i="38"/>
  <c r="K169" i="38"/>
  <c r="L169" i="38"/>
  <c r="M169" i="38"/>
  <c r="N169" i="38"/>
  <c r="O169" i="38"/>
  <c r="P169" i="38"/>
  <c r="Q169" i="38"/>
  <c r="R169" i="38"/>
  <c r="S169" i="38"/>
  <c r="T169" i="38"/>
  <c r="H321" i="38"/>
  <c r="H170" i="38" s="1"/>
  <c r="I170" i="38"/>
  <c r="J170" i="38"/>
  <c r="K170" i="38"/>
  <c r="L170" i="38"/>
  <c r="M170" i="38"/>
  <c r="N170" i="38"/>
  <c r="O170" i="38"/>
  <c r="P170" i="38"/>
  <c r="Q170" i="38"/>
  <c r="R170" i="38"/>
  <c r="S170" i="38"/>
  <c r="T170" i="38"/>
  <c r="H322" i="38"/>
  <c r="H171" i="38" s="1"/>
  <c r="I171" i="38"/>
  <c r="J171" i="38"/>
  <c r="K171" i="38"/>
  <c r="L171" i="38"/>
  <c r="M171" i="38"/>
  <c r="N171" i="38"/>
  <c r="O171" i="38"/>
  <c r="P171" i="38"/>
  <c r="Q171" i="38"/>
  <c r="R171" i="38"/>
  <c r="S171" i="38"/>
  <c r="T171" i="38"/>
  <c r="H323" i="38"/>
  <c r="H172" i="38" s="1"/>
  <c r="I172" i="38"/>
  <c r="J172" i="38"/>
  <c r="K172" i="38"/>
  <c r="L172" i="38"/>
  <c r="M172" i="38"/>
  <c r="N172" i="38"/>
  <c r="O172" i="38"/>
  <c r="P172" i="38"/>
  <c r="Q172" i="38"/>
  <c r="R172" i="38"/>
  <c r="S172" i="38"/>
  <c r="T172" i="38"/>
  <c r="H324" i="38"/>
  <c r="H173" i="38" s="1"/>
  <c r="I173" i="38"/>
  <c r="J173" i="38"/>
  <c r="K173" i="38"/>
  <c r="L173" i="38"/>
  <c r="M173" i="38"/>
  <c r="N173" i="38"/>
  <c r="O173" i="38"/>
  <c r="P173" i="38"/>
  <c r="Q173" i="38"/>
  <c r="R173" i="38"/>
  <c r="S173" i="38"/>
  <c r="T173" i="38"/>
  <c r="H326" i="38"/>
  <c r="H175" i="38" s="1"/>
  <c r="I175" i="38"/>
  <c r="J175" i="38"/>
  <c r="K175" i="38"/>
  <c r="L175" i="38"/>
  <c r="M175" i="38"/>
  <c r="N175" i="38"/>
  <c r="O175" i="38"/>
  <c r="P175" i="38"/>
  <c r="Q175" i="38"/>
  <c r="R175" i="38"/>
  <c r="S175" i="38"/>
  <c r="T175" i="38"/>
  <c r="H327" i="38"/>
  <c r="H176" i="38" s="1"/>
  <c r="I176" i="38"/>
  <c r="J176" i="38"/>
  <c r="K176" i="38"/>
  <c r="L176" i="38"/>
  <c r="M176" i="38"/>
  <c r="N176" i="38"/>
  <c r="O176" i="38"/>
  <c r="P176" i="38"/>
  <c r="Q176" i="38"/>
  <c r="R176" i="38"/>
  <c r="S176" i="38"/>
  <c r="T176" i="38"/>
  <c r="H328" i="38"/>
  <c r="H177" i="38" s="1"/>
  <c r="I177" i="38"/>
  <c r="J177" i="38"/>
  <c r="K177" i="38"/>
  <c r="L177" i="38"/>
  <c r="M177" i="38"/>
  <c r="N177" i="38"/>
  <c r="O177" i="38"/>
  <c r="P177" i="38"/>
  <c r="Q177" i="38"/>
  <c r="R177" i="38"/>
  <c r="S177" i="38"/>
  <c r="T177" i="38"/>
  <c r="H329" i="38"/>
  <c r="H178" i="38" s="1"/>
  <c r="I178" i="38"/>
  <c r="J178" i="38"/>
  <c r="K178" i="38"/>
  <c r="L178" i="38"/>
  <c r="M178" i="38"/>
  <c r="N178" i="38"/>
  <c r="O178" i="38"/>
  <c r="P178" i="38"/>
  <c r="Q178" i="38"/>
  <c r="R178" i="38"/>
  <c r="S178" i="38"/>
  <c r="T178" i="38"/>
  <c r="H330" i="38"/>
  <c r="H179" i="38" s="1"/>
  <c r="I179" i="38"/>
  <c r="J179" i="38"/>
  <c r="K179" i="38"/>
  <c r="L179" i="38"/>
  <c r="M179" i="38"/>
  <c r="N179" i="38"/>
  <c r="O179" i="38"/>
  <c r="P179" i="38"/>
  <c r="Q179" i="38"/>
  <c r="R179" i="38"/>
  <c r="S179" i="38"/>
  <c r="T179" i="38"/>
  <c r="H331" i="38"/>
  <c r="H180" i="38" s="1"/>
  <c r="I180" i="38"/>
  <c r="J180" i="38"/>
  <c r="K180" i="38"/>
  <c r="L180" i="38"/>
  <c r="M180" i="38"/>
  <c r="N180" i="38"/>
  <c r="O180" i="38"/>
  <c r="P180" i="38"/>
  <c r="Q180" i="38"/>
  <c r="R180" i="38"/>
  <c r="S180" i="38"/>
  <c r="T180" i="38"/>
  <c r="H332" i="38"/>
  <c r="H181" i="38" s="1"/>
  <c r="I181" i="38"/>
  <c r="J181" i="38"/>
  <c r="K181" i="38"/>
  <c r="L181" i="38"/>
  <c r="M181" i="38"/>
  <c r="N181" i="38"/>
  <c r="O181" i="38"/>
  <c r="P181" i="38"/>
  <c r="Q181" i="38"/>
  <c r="R181" i="38"/>
  <c r="S181" i="38"/>
  <c r="T181" i="38"/>
  <c r="H333" i="38"/>
  <c r="H182" i="38" s="1"/>
  <c r="I182" i="38"/>
  <c r="J182" i="38"/>
  <c r="K182" i="38"/>
  <c r="L182" i="38"/>
  <c r="M182" i="38"/>
  <c r="N182" i="38"/>
  <c r="O182" i="38"/>
  <c r="P182" i="38"/>
  <c r="Q182" i="38"/>
  <c r="R182" i="38"/>
  <c r="S182" i="38"/>
  <c r="T182" i="38"/>
  <c r="H334" i="38"/>
  <c r="H183" i="38" s="1"/>
  <c r="I183" i="38"/>
  <c r="J183" i="38"/>
  <c r="K183" i="38"/>
  <c r="L183" i="38"/>
  <c r="M183" i="38"/>
  <c r="N183" i="38"/>
  <c r="O183" i="38"/>
  <c r="P183" i="38"/>
  <c r="Q183" i="38"/>
  <c r="R183" i="38"/>
  <c r="S183" i="38"/>
  <c r="T183" i="38"/>
  <c r="H335" i="38"/>
  <c r="H184" i="38" s="1"/>
  <c r="I184" i="38"/>
  <c r="J184" i="38"/>
  <c r="K184" i="38"/>
  <c r="L184" i="38"/>
  <c r="M184" i="38"/>
  <c r="N184" i="38"/>
  <c r="O184" i="38"/>
  <c r="P184" i="38"/>
  <c r="Q184" i="38"/>
  <c r="R184" i="38"/>
  <c r="S184" i="38"/>
  <c r="T184" i="38"/>
  <c r="H336" i="38"/>
  <c r="H185" i="38" s="1"/>
  <c r="I185" i="38"/>
  <c r="J185" i="38"/>
  <c r="K185" i="38"/>
  <c r="L185" i="38"/>
  <c r="M185" i="38"/>
  <c r="N185" i="38"/>
  <c r="O185" i="38"/>
  <c r="P185" i="38"/>
  <c r="Q185" i="38"/>
  <c r="R185" i="38"/>
  <c r="S185" i="38"/>
  <c r="T185" i="38"/>
  <c r="H337" i="38"/>
  <c r="H186" i="38" s="1"/>
  <c r="I186" i="38"/>
  <c r="J186" i="38"/>
  <c r="K186" i="38"/>
  <c r="L186" i="38"/>
  <c r="M186" i="38"/>
  <c r="N186" i="38"/>
  <c r="O186" i="38"/>
  <c r="P186" i="38"/>
  <c r="Q186" i="38"/>
  <c r="R186" i="38"/>
  <c r="S186" i="38"/>
  <c r="T186" i="38"/>
  <c r="H338" i="38"/>
  <c r="H187" i="38" s="1"/>
  <c r="I187" i="38"/>
  <c r="J187" i="38"/>
  <c r="K187" i="38"/>
  <c r="L187" i="38"/>
  <c r="M187" i="38"/>
  <c r="N187" i="38"/>
  <c r="O187" i="38"/>
  <c r="P187" i="38"/>
  <c r="Q187" i="38"/>
  <c r="R187" i="38"/>
  <c r="S187" i="38"/>
  <c r="T187" i="38"/>
  <c r="E257" i="38"/>
  <c r="E258" i="38"/>
  <c r="E259" i="38"/>
  <c r="E260" i="38"/>
  <c r="E243" i="38"/>
  <c r="E244" i="38"/>
  <c r="E245" i="38"/>
  <c r="E246" i="38"/>
  <c r="E247" i="38"/>
  <c r="E248" i="38"/>
  <c r="E249" i="38"/>
  <c r="E250" i="38"/>
  <c r="E251" i="38"/>
  <c r="E252" i="38"/>
  <c r="E253" i="38"/>
  <c r="E228" i="38"/>
  <c r="E229" i="38"/>
  <c r="E230" i="38"/>
  <c r="E231" i="38"/>
  <c r="E232" i="38"/>
  <c r="E233" i="38"/>
  <c r="E234" i="38"/>
  <c r="E235" i="38"/>
  <c r="E236" i="38"/>
  <c r="E237" i="38"/>
  <c r="E238" i="38"/>
  <c r="E239" i="38"/>
  <c r="E240" i="38"/>
  <c r="E241" i="38"/>
  <c r="E242" i="38"/>
  <c r="E254" i="38"/>
  <c r="E255" i="38"/>
  <c r="E256" i="38"/>
  <c r="E336" i="38"/>
  <c r="E337" i="38"/>
  <c r="E338" i="38"/>
  <c r="C484" i="38"/>
  <c r="C333" i="38" s="1"/>
  <c r="D484" i="38"/>
  <c r="D333" i="38" s="1"/>
  <c r="C485" i="38"/>
  <c r="C334" i="38" s="1"/>
  <c r="D485" i="38"/>
  <c r="D334" i="38" s="1"/>
  <c r="C486" i="38"/>
  <c r="C335" i="38" s="1"/>
  <c r="C184" i="38" s="1"/>
  <c r="D486" i="38"/>
  <c r="D335" i="38" s="1"/>
  <c r="D184" i="38" s="1"/>
  <c r="C487" i="38"/>
  <c r="C336" i="38" s="1"/>
  <c r="C185" i="38" s="1"/>
  <c r="D487" i="38"/>
  <c r="D336" i="38" s="1"/>
  <c r="D185" i="38" s="1"/>
  <c r="C470" i="38"/>
  <c r="C319" i="38" s="1"/>
  <c r="D470" i="38"/>
  <c r="D319" i="38" s="1"/>
  <c r="C471" i="38"/>
  <c r="C320" i="38" s="1"/>
  <c r="D471" i="38"/>
  <c r="D320" i="38" s="1"/>
  <c r="C472" i="38"/>
  <c r="C321" i="38" s="1"/>
  <c r="C170" i="38" s="1"/>
  <c r="D472" i="38"/>
  <c r="D321" i="38" s="1"/>
  <c r="D170" i="38" s="1"/>
  <c r="C473" i="38"/>
  <c r="C322" i="38" s="1"/>
  <c r="C171" i="38" s="1"/>
  <c r="D473" i="38"/>
  <c r="D322" i="38" s="1"/>
  <c r="D171" i="38" s="1"/>
  <c r="C474" i="38"/>
  <c r="C323" i="38" s="1"/>
  <c r="D474" i="38"/>
  <c r="D323" i="38" s="1"/>
  <c r="C455" i="38"/>
  <c r="C304" i="38" s="1"/>
  <c r="D455" i="38"/>
  <c r="D304" i="38" s="1"/>
  <c r="C456" i="38"/>
  <c r="C305" i="38" s="1"/>
  <c r="C154" i="38" s="1"/>
  <c r="D456" i="38"/>
  <c r="D305" i="38" s="1"/>
  <c r="D154" i="38" s="1"/>
  <c r="C457" i="38"/>
  <c r="C306" i="38" s="1"/>
  <c r="C155" i="38" s="1"/>
  <c r="D457" i="38"/>
  <c r="D306" i="38" s="1"/>
  <c r="D155" i="38" s="1"/>
  <c r="C458" i="38"/>
  <c r="C307" i="38" s="1"/>
  <c r="C156" i="38" s="1"/>
  <c r="D458" i="38"/>
  <c r="D307" i="38" s="1"/>
  <c r="D156" i="38" s="1"/>
  <c r="C459" i="38"/>
  <c r="C308" i="38" s="1"/>
  <c r="D459" i="38"/>
  <c r="D308" i="38" s="1"/>
  <c r="C460" i="38"/>
  <c r="C309" i="38" s="1"/>
  <c r="D460" i="38"/>
  <c r="D309" i="38" s="1"/>
  <c r="C441" i="38"/>
  <c r="C290" i="38" s="1"/>
  <c r="D441" i="38"/>
  <c r="D290" i="38" s="1"/>
  <c r="C442" i="38"/>
  <c r="C291" i="38" s="1"/>
  <c r="C140" i="38" s="1"/>
  <c r="D442" i="38"/>
  <c r="D291" i="38" s="1"/>
  <c r="D140" i="38" s="1"/>
  <c r="C443" i="38"/>
  <c r="C292" i="38" s="1"/>
  <c r="C141" i="38" s="1"/>
  <c r="D443" i="38"/>
  <c r="D292" i="38" s="1"/>
  <c r="D141" i="38" s="1"/>
  <c r="C444" i="38"/>
  <c r="C293" i="38" s="1"/>
  <c r="C142" i="38" s="1"/>
  <c r="D444" i="38"/>
  <c r="D293" i="38" s="1"/>
  <c r="D142" i="38" s="1"/>
  <c r="C445" i="38"/>
  <c r="C294" i="38" s="1"/>
  <c r="C143" i="38" s="1"/>
  <c r="D445" i="38"/>
  <c r="D294" i="38" s="1"/>
  <c r="D143" i="38" s="1"/>
  <c r="C446" i="38"/>
  <c r="C295" i="38" s="1"/>
  <c r="D446" i="38"/>
  <c r="D295" i="38" s="1"/>
  <c r="C447" i="38"/>
  <c r="C296" i="38" s="1"/>
  <c r="D447" i="38"/>
  <c r="D296" i="38" s="1"/>
  <c r="D426" i="38"/>
  <c r="D275" i="38" s="1"/>
  <c r="D427" i="38"/>
  <c r="D276" i="38" s="1"/>
  <c r="D428" i="38"/>
  <c r="D277" i="38" s="1"/>
  <c r="D126" i="38" s="1"/>
  <c r="D429" i="38"/>
  <c r="D278" i="38" s="1"/>
  <c r="D127" i="38" s="1"/>
  <c r="D430" i="38"/>
  <c r="D279" i="38" s="1"/>
  <c r="D128" i="38" s="1"/>
  <c r="D431" i="38"/>
  <c r="D280" i="38" s="1"/>
  <c r="D129" i="38" s="1"/>
  <c r="C425" i="38"/>
  <c r="C274" i="38" s="1"/>
  <c r="C426" i="38"/>
  <c r="C275" i="38" s="1"/>
  <c r="C427" i="38"/>
  <c r="C276" i="38" s="1"/>
  <c r="C428" i="38"/>
  <c r="C277" i="38" s="1"/>
  <c r="C126" i="38" s="1"/>
  <c r="C429" i="38"/>
  <c r="C278" i="38" s="1"/>
  <c r="C127" i="38" s="1"/>
  <c r="C430" i="38"/>
  <c r="C279" i="38" s="1"/>
  <c r="C128" i="38" s="1"/>
  <c r="C431" i="38"/>
  <c r="C280" i="38" s="1"/>
  <c r="C129" i="38" s="1"/>
  <c r="C432" i="38"/>
  <c r="C281" i="38" s="1"/>
  <c r="C130" i="38" s="1"/>
  <c r="D412" i="38"/>
  <c r="D261" i="38" s="1"/>
  <c r="D413" i="38"/>
  <c r="D262" i="38" s="1"/>
  <c r="D414" i="38"/>
  <c r="D263" i="38" s="1"/>
  <c r="D415" i="38"/>
  <c r="D264" i="38" s="1"/>
  <c r="D416" i="38"/>
  <c r="D265" i="38" s="1"/>
  <c r="D114" i="38" s="1"/>
  <c r="D417" i="38"/>
  <c r="D266" i="38" s="1"/>
  <c r="D115" i="38" s="1"/>
  <c r="D418" i="38"/>
  <c r="D267" i="38" s="1"/>
  <c r="D116" i="38" s="1"/>
  <c r="C413" i="38"/>
  <c r="C262" i="38" s="1"/>
  <c r="C414" i="38"/>
  <c r="C263" i="38" s="1"/>
  <c r="C415" i="38"/>
  <c r="C264" i="38" s="1"/>
  <c r="C416" i="38"/>
  <c r="C265" i="38" s="1"/>
  <c r="C114" i="38" s="1"/>
  <c r="C417" i="38"/>
  <c r="C266" i="38" s="1"/>
  <c r="C115" i="38" s="1"/>
  <c r="C418" i="38"/>
  <c r="C267" i="38" s="1"/>
  <c r="C116" i="38" s="1"/>
  <c r="D402" i="38"/>
  <c r="D251" i="38" s="1"/>
  <c r="D100" i="38" s="1"/>
  <c r="C402" i="38"/>
  <c r="C251" i="38" s="1"/>
  <c r="C100" i="38" s="1"/>
  <c r="C401" i="38"/>
  <c r="C250" i="38" s="1"/>
  <c r="C99" i="38" s="1"/>
  <c r="D388" i="38"/>
  <c r="D237" i="38" s="1"/>
  <c r="D86" i="38" s="1"/>
  <c r="C388" i="38"/>
  <c r="C237" i="38" s="1"/>
  <c r="C86" i="38" s="1"/>
  <c r="K35" i="21" l="1"/>
  <c r="K34" i="21" s="1"/>
  <c r="O171" i="21"/>
  <c r="O170" i="21" s="1"/>
  <c r="K49" i="21"/>
  <c r="K48" i="21" s="1"/>
  <c r="K185" i="21"/>
  <c r="K184" i="21" s="1"/>
  <c r="L164" i="21"/>
  <c r="L163" i="21" s="1"/>
  <c r="H28" i="21"/>
  <c r="H27" i="21" s="1"/>
  <c r="O164" i="21"/>
  <c r="O163" i="21" s="1"/>
  <c r="S49" i="21"/>
  <c r="S48" i="21" s="1"/>
  <c r="K171" i="21"/>
  <c r="K170" i="21" s="1"/>
  <c r="N42" i="21"/>
  <c r="N41" i="21" s="1"/>
  <c r="K164" i="21"/>
  <c r="K163" i="21" s="1"/>
  <c r="N178" i="21"/>
  <c r="N177" i="21" s="1"/>
  <c r="O36" i="21"/>
  <c r="O35" i="21" s="1"/>
  <c r="O34" i="21" s="1"/>
  <c r="P164" i="21"/>
  <c r="P163" i="21" s="1"/>
  <c r="H164" i="21"/>
  <c r="H163" i="21" s="1"/>
  <c r="L29" i="21"/>
  <c r="L28" i="21" s="1"/>
  <c r="L27" i="21" s="1"/>
  <c r="I42" i="21"/>
  <c r="I41" i="21" s="1"/>
  <c r="T164" i="21"/>
  <c r="T163" i="21" s="1"/>
  <c r="O29" i="21"/>
  <c r="O28" i="21" s="1"/>
  <c r="O27" i="21" s="1"/>
  <c r="T28" i="21"/>
  <c r="T27" i="21" s="1"/>
  <c r="K28" i="21"/>
  <c r="K27" i="21" s="1"/>
  <c r="S185" i="21"/>
  <c r="S184" i="21" s="1"/>
  <c r="S35" i="21"/>
  <c r="S34" i="21" s="1"/>
  <c r="I178" i="21"/>
  <c r="I177" i="21" s="1"/>
  <c r="P28" i="21"/>
  <c r="P27" i="21" s="1"/>
  <c r="S18" i="8"/>
  <c r="Q186" i="21"/>
  <c r="Q50" i="21" s="1"/>
  <c r="Q189" i="76"/>
  <c r="H18" i="8"/>
  <c r="Q32" i="76"/>
  <c r="K179" i="21"/>
  <c r="K43" i="21" s="1"/>
  <c r="K182" i="76"/>
  <c r="O180" i="21"/>
  <c r="O44" i="21" s="1"/>
  <c r="O183" i="76"/>
  <c r="O47" i="76" s="1"/>
  <c r="P53" i="76"/>
  <c r="P52" i="76" s="1"/>
  <c r="P51" i="76" s="1"/>
  <c r="P188" i="76"/>
  <c r="P187" i="76" s="1"/>
  <c r="Q166" i="21"/>
  <c r="Q30" i="21" s="1"/>
  <c r="Q169" i="76"/>
  <c r="Q33" i="76" s="1"/>
  <c r="T39" i="76"/>
  <c r="T38" i="76" s="1"/>
  <c r="T37" i="76" s="1"/>
  <c r="T174" i="76"/>
  <c r="T173" i="76" s="1"/>
  <c r="I39" i="76"/>
  <c r="I38" i="76" s="1"/>
  <c r="I37" i="76" s="1"/>
  <c r="I174" i="76"/>
  <c r="I173" i="76" s="1"/>
  <c r="Q187" i="21"/>
  <c r="Q51" i="21" s="1"/>
  <c r="Q190" i="76"/>
  <c r="Q54" i="76" s="1"/>
  <c r="P18" i="8"/>
  <c r="L18" i="8"/>
  <c r="R174" i="76"/>
  <c r="R173" i="76" s="1"/>
  <c r="R39" i="76"/>
  <c r="R38" i="76" s="1"/>
  <c r="R37" i="76" s="1"/>
  <c r="N46" i="76"/>
  <c r="N45" i="76" s="1"/>
  <c r="N44" i="76" s="1"/>
  <c r="N181" i="76"/>
  <c r="N180" i="76" s="1"/>
  <c r="R53" i="76"/>
  <c r="R52" i="76" s="1"/>
  <c r="R51" i="76" s="1"/>
  <c r="R188" i="76"/>
  <c r="R187" i="76" s="1"/>
  <c r="S39" i="76"/>
  <c r="S38" i="76" s="1"/>
  <c r="S37" i="76" s="1"/>
  <c r="S174" i="76"/>
  <c r="S173" i="76" s="1"/>
  <c r="K53" i="76"/>
  <c r="K52" i="76" s="1"/>
  <c r="K51" i="76" s="1"/>
  <c r="K188" i="76"/>
  <c r="K187" i="76" s="1"/>
  <c r="J181" i="76"/>
  <c r="J180" i="76" s="1"/>
  <c r="J46" i="76"/>
  <c r="J45" i="76" s="1"/>
  <c r="J44" i="76" s="1"/>
  <c r="O46" i="76"/>
  <c r="S180" i="21"/>
  <c r="S44" i="21" s="1"/>
  <c r="S183" i="76"/>
  <c r="S47" i="76" s="1"/>
  <c r="T53" i="76"/>
  <c r="T52" i="76" s="1"/>
  <c r="T51" i="76" s="1"/>
  <c r="T188" i="76"/>
  <c r="T187" i="76" s="1"/>
  <c r="H39" i="76"/>
  <c r="H38" i="76" s="1"/>
  <c r="H37" i="76" s="1"/>
  <c r="H174" i="76"/>
  <c r="H173" i="76" s="1"/>
  <c r="I186" i="21"/>
  <c r="I50" i="21" s="1"/>
  <c r="I189" i="76"/>
  <c r="M39" i="76"/>
  <c r="M38" i="76" s="1"/>
  <c r="M37" i="76" s="1"/>
  <c r="M174" i="76"/>
  <c r="M173" i="76" s="1"/>
  <c r="O53" i="76"/>
  <c r="O52" i="76" s="1"/>
  <c r="O51" i="76" s="1"/>
  <c r="O188" i="76"/>
  <c r="O187" i="76" s="1"/>
  <c r="N172" i="21"/>
  <c r="N175" i="76"/>
  <c r="R166" i="21"/>
  <c r="R30" i="21" s="1"/>
  <c r="R28" i="21" s="1"/>
  <c r="R27" i="21" s="1"/>
  <c r="R169" i="76"/>
  <c r="R33" i="76" s="1"/>
  <c r="S171" i="21"/>
  <c r="S170" i="21" s="1"/>
  <c r="N32" i="76"/>
  <c r="N31" i="76" s="1"/>
  <c r="N30" i="76" s="1"/>
  <c r="N167" i="76"/>
  <c r="N166" i="76" s="1"/>
  <c r="O32" i="76"/>
  <c r="O31" i="76" s="1"/>
  <c r="O30" i="76" s="1"/>
  <c r="O167" i="76"/>
  <c r="O166" i="76" s="1"/>
  <c r="J174" i="76"/>
  <c r="J173" i="76" s="1"/>
  <c r="J39" i="76"/>
  <c r="J38" i="76" s="1"/>
  <c r="J37" i="76" s="1"/>
  <c r="L46" i="76"/>
  <c r="L45" i="76" s="1"/>
  <c r="L44" i="76" s="1"/>
  <c r="L181" i="76"/>
  <c r="L180" i="76" s="1"/>
  <c r="S53" i="76"/>
  <c r="S52" i="76" s="1"/>
  <c r="S51" i="76" s="1"/>
  <c r="S188" i="76"/>
  <c r="S187" i="76" s="1"/>
  <c r="S32" i="76"/>
  <c r="S31" i="76" s="1"/>
  <c r="S30" i="76" s="1"/>
  <c r="S167" i="76"/>
  <c r="S166" i="76" s="1"/>
  <c r="K39" i="76"/>
  <c r="K38" i="76" s="1"/>
  <c r="K37" i="76" s="1"/>
  <c r="K174" i="76"/>
  <c r="K173" i="76" s="1"/>
  <c r="P46" i="76"/>
  <c r="P45" i="76" s="1"/>
  <c r="P44" i="76" s="1"/>
  <c r="P181" i="76"/>
  <c r="P180" i="76" s="1"/>
  <c r="J32" i="76"/>
  <c r="J31" i="76" s="1"/>
  <c r="J30" i="76" s="1"/>
  <c r="J167" i="76"/>
  <c r="J166" i="76" s="1"/>
  <c r="H46" i="76"/>
  <c r="H45" i="76" s="1"/>
  <c r="H44" i="76" s="1"/>
  <c r="H181" i="76"/>
  <c r="H180" i="76" s="1"/>
  <c r="H32" i="76"/>
  <c r="H31" i="76" s="1"/>
  <c r="H30" i="76" s="1"/>
  <c r="H167" i="76"/>
  <c r="H166" i="76" s="1"/>
  <c r="O39" i="76"/>
  <c r="O38" i="76" s="1"/>
  <c r="O37" i="76" s="1"/>
  <c r="O174" i="76"/>
  <c r="O173" i="76" s="1"/>
  <c r="Q46" i="76"/>
  <c r="Q45" i="76" s="1"/>
  <c r="Q44" i="76" s="1"/>
  <c r="Q181" i="76"/>
  <c r="Q180" i="76" s="1"/>
  <c r="T46" i="76"/>
  <c r="T45" i="76" s="1"/>
  <c r="T44" i="76" s="1"/>
  <c r="T181" i="76"/>
  <c r="T180" i="76" s="1"/>
  <c r="K32" i="76"/>
  <c r="K31" i="76" s="1"/>
  <c r="K30" i="76" s="1"/>
  <c r="K167" i="76"/>
  <c r="K166" i="76" s="1"/>
  <c r="M32" i="76"/>
  <c r="K180" i="21"/>
  <c r="K44" i="21" s="1"/>
  <c r="K183" i="76"/>
  <c r="K47" i="76" s="1"/>
  <c r="L53" i="76"/>
  <c r="L52" i="76" s="1"/>
  <c r="L51" i="76" s="1"/>
  <c r="L188" i="76"/>
  <c r="L187" i="76" s="1"/>
  <c r="M166" i="21"/>
  <c r="M30" i="21" s="1"/>
  <c r="M169" i="76"/>
  <c r="M33" i="76" s="1"/>
  <c r="P39" i="76"/>
  <c r="P38" i="76" s="1"/>
  <c r="P37" i="76" s="1"/>
  <c r="P174" i="76"/>
  <c r="P173" i="76" s="1"/>
  <c r="I187" i="21"/>
  <c r="I51" i="21" s="1"/>
  <c r="I190" i="76"/>
  <c r="I54" i="76" s="1"/>
  <c r="M187" i="21"/>
  <c r="M51" i="21" s="1"/>
  <c r="M190" i="76"/>
  <c r="M54" i="76" s="1"/>
  <c r="K18" i="8"/>
  <c r="L32" i="76"/>
  <c r="L31" i="76" s="1"/>
  <c r="L30" i="76" s="1"/>
  <c r="L167" i="76"/>
  <c r="L166" i="76" s="1"/>
  <c r="I46" i="76"/>
  <c r="I45" i="76" s="1"/>
  <c r="I44" i="76" s="1"/>
  <c r="I181" i="76"/>
  <c r="I180" i="76" s="1"/>
  <c r="M46" i="76"/>
  <c r="M45" i="76" s="1"/>
  <c r="M44" i="76" s="1"/>
  <c r="M181" i="76"/>
  <c r="M180" i="76" s="1"/>
  <c r="P32" i="76"/>
  <c r="P31" i="76" s="1"/>
  <c r="P30" i="76" s="1"/>
  <c r="P167" i="76"/>
  <c r="P166" i="76" s="1"/>
  <c r="J53" i="76"/>
  <c r="J52" i="76" s="1"/>
  <c r="J51" i="76" s="1"/>
  <c r="J188" i="76"/>
  <c r="J187" i="76" s="1"/>
  <c r="R32" i="76"/>
  <c r="R46" i="76"/>
  <c r="R45" i="76" s="1"/>
  <c r="R44" i="76" s="1"/>
  <c r="R181" i="76"/>
  <c r="R180" i="76" s="1"/>
  <c r="T32" i="76"/>
  <c r="T31" i="76" s="1"/>
  <c r="T30" i="76" s="1"/>
  <c r="T167" i="76"/>
  <c r="T166" i="76" s="1"/>
  <c r="I32" i="76"/>
  <c r="N173" i="21"/>
  <c r="N37" i="21" s="1"/>
  <c r="N176" i="76"/>
  <c r="N40" i="76" s="1"/>
  <c r="S179" i="21"/>
  <c r="S43" i="21" s="1"/>
  <c r="S42" i="21" s="1"/>
  <c r="S41" i="21" s="1"/>
  <c r="S182" i="76"/>
  <c r="H53" i="76"/>
  <c r="H52" i="76" s="1"/>
  <c r="H51" i="76" s="1"/>
  <c r="H188" i="76"/>
  <c r="H187" i="76" s="1"/>
  <c r="I166" i="21"/>
  <c r="I30" i="21" s="1"/>
  <c r="I169" i="76"/>
  <c r="I33" i="76" s="1"/>
  <c r="L39" i="76"/>
  <c r="L38" i="76" s="1"/>
  <c r="L37" i="76" s="1"/>
  <c r="L174" i="76"/>
  <c r="L173" i="76" s="1"/>
  <c r="M53" i="76"/>
  <c r="Q174" i="76"/>
  <c r="Q173" i="76" s="1"/>
  <c r="Q39" i="76"/>
  <c r="Q38" i="76" s="1"/>
  <c r="Q37" i="76" s="1"/>
  <c r="T18" i="8"/>
  <c r="N53" i="76"/>
  <c r="N187" i="21"/>
  <c r="N51" i="21" s="1"/>
  <c r="N190" i="76"/>
  <c r="N54" i="76" s="1"/>
  <c r="O18" i="8"/>
  <c r="S164" i="21"/>
  <c r="S163" i="21" s="1"/>
  <c r="H73" i="75"/>
  <c r="H72" i="75" s="1"/>
  <c r="H21" i="8" s="1"/>
  <c r="H186" i="21"/>
  <c r="L37" i="75"/>
  <c r="L36" i="75" s="1"/>
  <c r="L19" i="8" s="1"/>
  <c r="L172" i="21"/>
  <c r="O73" i="75"/>
  <c r="O72" i="75" s="1"/>
  <c r="O21" i="8" s="1"/>
  <c r="O186" i="21"/>
  <c r="M21" i="75"/>
  <c r="M20" i="75" s="1"/>
  <c r="M165" i="21"/>
  <c r="R37" i="75"/>
  <c r="R36" i="75" s="1"/>
  <c r="R19" i="8" s="1"/>
  <c r="R173" i="21"/>
  <c r="L73" i="75"/>
  <c r="L72" i="75" s="1"/>
  <c r="L21" i="8" s="1"/>
  <c r="L186" i="21"/>
  <c r="P37" i="75"/>
  <c r="P36" i="75" s="1"/>
  <c r="P19" i="8" s="1"/>
  <c r="P172" i="21"/>
  <c r="P55" i="75"/>
  <c r="P54" i="75" s="1"/>
  <c r="P20" i="8" s="1"/>
  <c r="P180" i="21"/>
  <c r="Q37" i="75"/>
  <c r="Q36" i="75" s="1"/>
  <c r="Q19" i="8" s="1"/>
  <c r="Q172" i="21"/>
  <c r="N73" i="75"/>
  <c r="N72" i="75" s="1"/>
  <c r="N21" i="8" s="1"/>
  <c r="N186" i="21"/>
  <c r="J55" i="75"/>
  <c r="J54" i="75" s="1"/>
  <c r="J20" i="8" s="1"/>
  <c r="J180" i="21"/>
  <c r="S28" i="21"/>
  <c r="S27" i="21" s="1"/>
  <c r="M73" i="75"/>
  <c r="M72" i="75" s="1"/>
  <c r="M21" i="8" s="1"/>
  <c r="M186" i="21"/>
  <c r="R55" i="75"/>
  <c r="R54" i="75" s="1"/>
  <c r="R20" i="8" s="1"/>
  <c r="R180" i="21"/>
  <c r="Q21" i="75"/>
  <c r="Q20" i="75" s="1"/>
  <c r="Q165" i="21"/>
  <c r="P73" i="75"/>
  <c r="P72" i="75" s="1"/>
  <c r="P21" i="8" s="1"/>
  <c r="P186" i="21"/>
  <c r="T37" i="75"/>
  <c r="T36" i="75" s="1"/>
  <c r="T19" i="8" s="1"/>
  <c r="T172" i="21"/>
  <c r="T55" i="75"/>
  <c r="T54" i="75" s="1"/>
  <c r="T20" i="8" s="1"/>
  <c r="T180" i="21"/>
  <c r="R21" i="75"/>
  <c r="R20" i="75" s="1"/>
  <c r="J21" i="75"/>
  <c r="J20" i="75" s="1"/>
  <c r="J166" i="21"/>
  <c r="R73" i="75"/>
  <c r="R72" i="75" s="1"/>
  <c r="R21" i="8" s="1"/>
  <c r="R187" i="21"/>
  <c r="M55" i="75"/>
  <c r="M54" i="75" s="1"/>
  <c r="M20" i="8" s="1"/>
  <c r="M180" i="21"/>
  <c r="I21" i="75"/>
  <c r="I20" i="75" s="1"/>
  <c r="I165" i="21"/>
  <c r="L55" i="75"/>
  <c r="L54" i="75" s="1"/>
  <c r="L20" i="8" s="1"/>
  <c r="L180" i="21"/>
  <c r="M37" i="75"/>
  <c r="M36" i="75" s="1"/>
  <c r="M19" i="8" s="1"/>
  <c r="M172" i="21"/>
  <c r="J73" i="75"/>
  <c r="J72" i="75" s="1"/>
  <c r="J21" i="8" s="1"/>
  <c r="J187" i="21"/>
  <c r="J37" i="75"/>
  <c r="J36" i="75" s="1"/>
  <c r="J19" i="8" s="1"/>
  <c r="J173" i="21"/>
  <c r="O55" i="75"/>
  <c r="O54" i="75" s="1"/>
  <c r="O20" i="8" s="1"/>
  <c r="O179" i="21"/>
  <c r="T73" i="75"/>
  <c r="T72" i="75" s="1"/>
  <c r="T21" i="8" s="1"/>
  <c r="T186" i="21"/>
  <c r="H37" i="75"/>
  <c r="H36" i="75" s="1"/>
  <c r="H19" i="8" s="1"/>
  <c r="H172" i="21"/>
  <c r="H55" i="75"/>
  <c r="H54" i="75" s="1"/>
  <c r="H20" i="8" s="1"/>
  <c r="H180" i="21"/>
  <c r="I37" i="75"/>
  <c r="I36" i="75" s="1"/>
  <c r="I19" i="8" s="1"/>
  <c r="I172" i="21"/>
  <c r="N21" i="75"/>
  <c r="N20" i="75" s="1"/>
  <c r="N166" i="21"/>
  <c r="Q55" i="75"/>
  <c r="Q54" i="75" s="1"/>
  <c r="Q20" i="8" s="1"/>
  <c r="Q180" i="21"/>
  <c r="I73" i="75"/>
  <c r="I72" i="75" s="1"/>
  <c r="I21" i="8" s="1"/>
  <c r="Q73" i="75"/>
  <c r="Q72" i="75" s="1"/>
  <c r="S55" i="75"/>
  <c r="S54" i="75" s="1"/>
  <c r="S20" i="8" s="1"/>
  <c r="K55" i="75"/>
  <c r="K54" i="75" s="1"/>
  <c r="N37" i="75"/>
  <c r="N36" i="75" s="1"/>
  <c r="I213" i="56"/>
  <c r="J213" i="56"/>
  <c r="K213" i="56"/>
  <c r="L213" i="56"/>
  <c r="M213" i="56"/>
  <c r="N213" i="56"/>
  <c r="O213" i="56"/>
  <c r="P213" i="56"/>
  <c r="Q213" i="56"/>
  <c r="R213" i="56"/>
  <c r="S213" i="56"/>
  <c r="T213" i="56"/>
  <c r="I214" i="56"/>
  <c r="J214" i="56"/>
  <c r="K214" i="56"/>
  <c r="L214" i="56"/>
  <c r="M214" i="56"/>
  <c r="N214" i="56"/>
  <c r="O214" i="56"/>
  <c r="P214" i="56"/>
  <c r="Q214" i="56"/>
  <c r="R214" i="56"/>
  <c r="S214" i="56"/>
  <c r="T214" i="56"/>
  <c r="H212" i="56"/>
  <c r="H213" i="56"/>
  <c r="H214" i="56"/>
  <c r="I196" i="56"/>
  <c r="J196" i="56"/>
  <c r="K196" i="56"/>
  <c r="L196" i="56"/>
  <c r="M196" i="56"/>
  <c r="N196" i="56"/>
  <c r="O196" i="56"/>
  <c r="P196" i="56"/>
  <c r="Q196" i="56"/>
  <c r="R196" i="56"/>
  <c r="S196" i="56"/>
  <c r="T196" i="56"/>
  <c r="I197" i="56"/>
  <c r="J197" i="56"/>
  <c r="K197" i="56"/>
  <c r="L197" i="56"/>
  <c r="M197" i="56"/>
  <c r="N197" i="56"/>
  <c r="O197" i="56"/>
  <c r="P197" i="56"/>
  <c r="Q197" i="56"/>
  <c r="R197" i="56"/>
  <c r="S197" i="56"/>
  <c r="T197" i="56"/>
  <c r="I198" i="56"/>
  <c r="J198" i="56"/>
  <c r="K198" i="56"/>
  <c r="L198" i="56"/>
  <c r="M198" i="56"/>
  <c r="N198" i="56"/>
  <c r="O198" i="56"/>
  <c r="P198" i="56"/>
  <c r="Q198" i="56"/>
  <c r="R198" i="56"/>
  <c r="S198" i="56"/>
  <c r="T198" i="56"/>
  <c r="I199" i="56"/>
  <c r="J199" i="56"/>
  <c r="K199" i="56"/>
  <c r="L199" i="56"/>
  <c r="M199" i="56"/>
  <c r="N199" i="56"/>
  <c r="O199" i="56"/>
  <c r="P199" i="56"/>
  <c r="Q199" i="56"/>
  <c r="R199" i="56"/>
  <c r="S199" i="56"/>
  <c r="T199" i="56"/>
  <c r="H197" i="56"/>
  <c r="H198" i="56"/>
  <c r="H199" i="56"/>
  <c r="I183" i="56"/>
  <c r="J183" i="56"/>
  <c r="K183" i="56"/>
  <c r="L183" i="56"/>
  <c r="M183" i="56"/>
  <c r="N183" i="56"/>
  <c r="O183" i="56"/>
  <c r="P183" i="56"/>
  <c r="Q183" i="56"/>
  <c r="R183" i="56"/>
  <c r="S183" i="56"/>
  <c r="T183" i="56"/>
  <c r="I184" i="56"/>
  <c r="J184" i="56"/>
  <c r="K184" i="56"/>
  <c r="L184" i="56"/>
  <c r="M184" i="56"/>
  <c r="N184" i="56"/>
  <c r="O184" i="56"/>
  <c r="P184" i="56"/>
  <c r="Q184" i="56"/>
  <c r="R184" i="56"/>
  <c r="S184" i="56"/>
  <c r="T184" i="56"/>
  <c r="H184" i="56"/>
  <c r="H183" i="56"/>
  <c r="T18" i="9" l="1"/>
  <c r="T17" i="8" s="1"/>
  <c r="P18" i="9"/>
  <c r="P17" i="8" s="1"/>
  <c r="H18" i="9"/>
  <c r="S18" i="9"/>
  <c r="S17" i="8" s="1"/>
  <c r="O181" i="76"/>
  <c r="O180" i="76" s="1"/>
  <c r="O45" i="76"/>
  <c r="O44" i="76" s="1"/>
  <c r="N171" i="21"/>
  <c r="N170" i="21" s="1"/>
  <c r="N36" i="21"/>
  <c r="N35" i="21" s="1"/>
  <c r="N34" i="21" s="1"/>
  <c r="S178" i="21"/>
  <c r="S177" i="21" s="1"/>
  <c r="K42" i="21"/>
  <c r="K41" i="21" s="1"/>
  <c r="R31" i="76"/>
  <c r="R30" i="76" s="1"/>
  <c r="R167" i="76"/>
  <c r="R166" i="76" s="1"/>
  <c r="M188" i="76"/>
  <c r="M187" i="76" s="1"/>
  <c r="M52" i="76"/>
  <c r="M51" i="76" s="1"/>
  <c r="M31" i="76"/>
  <c r="M30" i="76" s="1"/>
  <c r="R164" i="21"/>
  <c r="R163" i="21" s="1"/>
  <c r="Q185" i="21"/>
  <c r="Q184" i="21" s="1"/>
  <c r="Q49" i="21"/>
  <c r="Q48" i="21" s="1"/>
  <c r="I49" i="21"/>
  <c r="I48" i="21" s="1"/>
  <c r="I185" i="21"/>
  <c r="I184" i="21" s="1"/>
  <c r="K178" i="21"/>
  <c r="K177" i="21" s="1"/>
  <c r="K181" i="76"/>
  <c r="K180" i="76" s="1"/>
  <c r="K46" i="76"/>
  <c r="K45" i="76" s="1"/>
  <c r="K44" i="76" s="1"/>
  <c r="Q18" i="8"/>
  <c r="M18" i="8"/>
  <c r="M18" i="9"/>
  <c r="M17" i="8" s="1"/>
  <c r="I31" i="76"/>
  <c r="I30" i="76" s="1"/>
  <c r="L18" i="9"/>
  <c r="L17" i="8" s="1"/>
  <c r="I18" i="8"/>
  <c r="I18" i="9"/>
  <c r="I17" i="8" s="1"/>
  <c r="I167" i="76"/>
  <c r="I166" i="76" s="1"/>
  <c r="N18" i="8"/>
  <c r="J18" i="8"/>
  <c r="J18" i="9"/>
  <c r="J17" i="8" s="1"/>
  <c r="O18" i="9"/>
  <c r="O17" i="8" s="1"/>
  <c r="N188" i="76"/>
  <c r="N187" i="76" s="1"/>
  <c r="M167" i="76"/>
  <c r="M166" i="76" s="1"/>
  <c r="I53" i="76"/>
  <c r="I52" i="76" s="1"/>
  <c r="I51" i="76" s="1"/>
  <c r="I188" i="76"/>
  <c r="I187" i="76" s="1"/>
  <c r="Q167" i="76"/>
  <c r="Q166" i="76" s="1"/>
  <c r="S46" i="76"/>
  <c r="S45" i="76" s="1"/>
  <c r="S44" i="76" s="1"/>
  <c r="S181" i="76"/>
  <c r="S180" i="76" s="1"/>
  <c r="N174" i="76"/>
  <c r="N173" i="76" s="1"/>
  <c r="N39" i="76"/>
  <c r="N38" i="76" s="1"/>
  <c r="N37" i="76" s="1"/>
  <c r="Q188" i="76"/>
  <c r="Q187" i="76" s="1"/>
  <c r="Q53" i="76"/>
  <c r="Q52" i="76" s="1"/>
  <c r="Q51" i="76" s="1"/>
  <c r="R18" i="8"/>
  <c r="R18" i="9"/>
  <c r="R17" i="8" s="1"/>
  <c r="N52" i="76"/>
  <c r="N51" i="76" s="1"/>
  <c r="Q31" i="76"/>
  <c r="Q30" i="76" s="1"/>
  <c r="M44" i="21"/>
  <c r="M42" i="21" s="1"/>
  <c r="M41" i="21" s="1"/>
  <c r="M178" i="21"/>
  <c r="M177" i="21" s="1"/>
  <c r="N50" i="21"/>
  <c r="N49" i="21" s="1"/>
  <c r="N48" i="21" s="1"/>
  <c r="N185" i="21"/>
  <c r="N184" i="21" s="1"/>
  <c r="R37" i="21"/>
  <c r="R35" i="21" s="1"/>
  <c r="R34" i="21" s="1"/>
  <c r="R171" i="21"/>
  <c r="R170" i="21" s="1"/>
  <c r="I36" i="21"/>
  <c r="I35" i="21" s="1"/>
  <c r="I34" i="21" s="1"/>
  <c r="I171" i="21"/>
  <c r="I170" i="21" s="1"/>
  <c r="T171" i="21"/>
  <c r="T170" i="21" s="1"/>
  <c r="T36" i="21"/>
  <c r="T35" i="21" s="1"/>
  <c r="T34" i="21" s="1"/>
  <c r="I29" i="21"/>
  <c r="I28" i="21" s="1"/>
  <c r="I27" i="21" s="1"/>
  <c r="I164" i="21"/>
  <c r="I163" i="21" s="1"/>
  <c r="J30" i="21"/>
  <c r="J28" i="21" s="1"/>
  <c r="J27" i="21" s="1"/>
  <c r="J164" i="21"/>
  <c r="J163" i="21" s="1"/>
  <c r="P171" i="21"/>
  <c r="P170" i="21" s="1"/>
  <c r="P36" i="21"/>
  <c r="P35" i="21" s="1"/>
  <c r="P34" i="21" s="1"/>
  <c r="L36" i="21"/>
  <c r="L35" i="21" s="1"/>
  <c r="L34" i="21" s="1"/>
  <c r="L171" i="21"/>
  <c r="L170" i="21" s="1"/>
  <c r="K20" i="8"/>
  <c r="R44" i="21"/>
  <c r="R42" i="21" s="1"/>
  <c r="R41" i="21" s="1"/>
  <c r="R178" i="21"/>
  <c r="R177" i="21" s="1"/>
  <c r="J44" i="21"/>
  <c r="J42" i="21" s="1"/>
  <c r="J41" i="21" s="1"/>
  <c r="J178" i="21"/>
  <c r="J177" i="21" s="1"/>
  <c r="Q171" i="21"/>
  <c r="Q170" i="21" s="1"/>
  <c r="Q36" i="21"/>
  <c r="Q35" i="21" s="1"/>
  <c r="Q34" i="21" s="1"/>
  <c r="P44" i="21"/>
  <c r="P42" i="21" s="1"/>
  <c r="P41" i="21" s="1"/>
  <c r="P178" i="21"/>
  <c r="P177" i="21" s="1"/>
  <c r="L50" i="21"/>
  <c r="L49" i="21" s="1"/>
  <c r="L48" i="21" s="1"/>
  <c r="L185" i="21"/>
  <c r="L184" i="21" s="1"/>
  <c r="M29" i="21"/>
  <c r="M28" i="21" s="1"/>
  <c r="M27" i="21" s="1"/>
  <c r="M164" i="21"/>
  <c r="M163" i="21" s="1"/>
  <c r="O50" i="21"/>
  <c r="O49" i="21" s="1"/>
  <c r="O48" i="21" s="1"/>
  <c r="O185" i="21"/>
  <c r="O184" i="21" s="1"/>
  <c r="H50" i="21"/>
  <c r="H49" i="21" s="1"/>
  <c r="H48" i="21" s="1"/>
  <c r="H185" i="21"/>
  <c r="H184" i="21" s="1"/>
  <c r="L44" i="21"/>
  <c r="L42" i="21" s="1"/>
  <c r="L41" i="21" s="1"/>
  <c r="L178" i="21"/>
  <c r="L177" i="21" s="1"/>
  <c r="M50" i="21"/>
  <c r="M49" i="21" s="1"/>
  <c r="M48" i="21" s="1"/>
  <c r="M185" i="21"/>
  <c r="M184" i="21" s="1"/>
  <c r="Q44" i="21"/>
  <c r="Q42" i="21" s="1"/>
  <c r="Q41" i="21" s="1"/>
  <c r="Q178" i="21"/>
  <c r="Q177" i="21" s="1"/>
  <c r="H44" i="21"/>
  <c r="H42" i="21" s="1"/>
  <c r="H41" i="21" s="1"/>
  <c r="H178" i="21"/>
  <c r="H177" i="21" s="1"/>
  <c r="T50" i="21"/>
  <c r="T49" i="21" s="1"/>
  <c r="T48" i="21" s="1"/>
  <c r="T185" i="21"/>
  <c r="T184" i="21" s="1"/>
  <c r="J37" i="21"/>
  <c r="J35" i="21" s="1"/>
  <c r="J34" i="21" s="1"/>
  <c r="J171" i="21"/>
  <c r="J170" i="21" s="1"/>
  <c r="N19" i="8"/>
  <c r="J51" i="21"/>
  <c r="J49" i="21" s="1"/>
  <c r="J48" i="21" s="1"/>
  <c r="J185" i="21"/>
  <c r="J184" i="21" s="1"/>
  <c r="M36" i="21"/>
  <c r="M35" i="21" s="1"/>
  <c r="M34" i="21" s="1"/>
  <c r="M171" i="21"/>
  <c r="M170" i="21" s="1"/>
  <c r="R51" i="21"/>
  <c r="R49" i="21" s="1"/>
  <c r="R48" i="21" s="1"/>
  <c r="R185" i="21"/>
  <c r="R184" i="21" s="1"/>
  <c r="Q21" i="8"/>
  <c r="N30" i="21"/>
  <c r="N28" i="21" s="1"/>
  <c r="N27" i="21" s="1"/>
  <c r="N164" i="21"/>
  <c r="N163" i="21" s="1"/>
  <c r="H36" i="21"/>
  <c r="H35" i="21" s="1"/>
  <c r="H34" i="21" s="1"/>
  <c r="H171" i="21"/>
  <c r="H170" i="21" s="1"/>
  <c r="O178" i="21"/>
  <c r="O177" i="21" s="1"/>
  <c r="O43" i="21"/>
  <c r="O42" i="21" s="1"/>
  <c r="O41" i="21" s="1"/>
  <c r="T44" i="21"/>
  <c r="T42" i="21" s="1"/>
  <c r="T41" i="21" s="1"/>
  <c r="T178" i="21"/>
  <c r="T177" i="21" s="1"/>
  <c r="P50" i="21"/>
  <c r="P49" i="21" s="1"/>
  <c r="P48" i="21" s="1"/>
  <c r="P185" i="21"/>
  <c r="P184" i="21" s="1"/>
  <c r="Q164" i="21"/>
  <c r="Q163" i="21" s="1"/>
  <c r="Q29" i="21"/>
  <c r="Q28" i="21" s="1"/>
  <c r="Q27" i="21" s="1"/>
  <c r="Q18" i="9"/>
  <c r="Q17" i="8" s="1"/>
  <c r="K18" i="9"/>
  <c r="K17" i="8" s="1"/>
  <c r="N18" i="9"/>
  <c r="N17" i="8" s="1"/>
  <c r="N25" i="76" l="1"/>
  <c r="Q25" i="76"/>
  <c r="P25" i="76"/>
  <c r="J25" i="76"/>
  <c r="R25" i="76"/>
  <c r="K25" i="76"/>
  <c r="L25" i="76"/>
  <c r="S25" i="76"/>
  <c r="T25" i="76"/>
  <c r="O25" i="76"/>
  <c r="I28" i="9"/>
  <c r="I287" i="76" s="1"/>
  <c r="I151" i="76" s="1"/>
  <c r="J28" i="9"/>
  <c r="J287" i="76" s="1"/>
  <c r="J151" i="76" s="1"/>
  <c r="K28" i="9"/>
  <c r="K287" i="76" s="1"/>
  <c r="K151" i="76" s="1"/>
  <c r="L28" i="9"/>
  <c r="L287" i="76" s="1"/>
  <c r="L151" i="76" s="1"/>
  <c r="M28" i="9"/>
  <c r="M287" i="76" s="1"/>
  <c r="M151" i="76" s="1"/>
  <c r="N28" i="9"/>
  <c r="N287" i="76" s="1"/>
  <c r="N151" i="76" s="1"/>
  <c r="O28" i="9"/>
  <c r="O287" i="76" s="1"/>
  <c r="O151" i="76" s="1"/>
  <c r="P28" i="9"/>
  <c r="P287" i="76" s="1"/>
  <c r="P151" i="76" s="1"/>
  <c r="Q28" i="9"/>
  <c r="Q287" i="76" s="1"/>
  <c r="Q151" i="76" s="1"/>
  <c r="R28" i="9"/>
  <c r="R287" i="76" s="1"/>
  <c r="R151" i="76" s="1"/>
  <c r="S28" i="9"/>
  <c r="S287" i="76" s="1"/>
  <c r="S151" i="76" s="1"/>
  <c r="T28" i="9"/>
  <c r="T287" i="76" s="1"/>
  <c r="T151" i="76" s="1"/>
  <c r="H28" i="9"/>
  <c r="H287" i="76" s="1"/>
  <c r="H151" i="76" s="1"/>
  <c r="I25" i="76" l="1"/>
  <c r="M25" i="76"/>
  <c r="I17" i="73"/>
  <c r="J17" i="73" s="1"/>
  <c r="K17" i="73" s="1"/>
  <c r="L17" i="73" s="1"/>
  <c r="M17" i="73" s="1"/>
  <c r="N17" i="73" s="1"/>
  <c r="O17" i="73" s="1"/>
  <c r="P17" i="73" s="1"/>
  <c r="Q17" i="73" s="1"/>
  <c r="R17" i="73" s="1"/>
  <c r="S17" i="73" s="1"/>
  <c r="T17" i="73" s="1"/>
  <c r="H12" i="73"/>
  <c r="H16" i="73" s="1"/>
  <c r="S55" i="73" s="1"/>
  <c r="H10" i="73"/>
  <c r="J175" i="73" l="1"/>
  <c r="N145" i="73"/>
  <c r="N175" i="73"/>
  <c r="R175" i="73"/>
  <c r="R145" i="73"/>
  <c r="K175" i="73"/>
  <c r="S175" i="73"/>
  <c r="N115" i="73"/>
  <c r="H175" i="73"/>
  <c r="L175" i="73"/>
  <c r="P175" i="73"/>
  <c r="T175" i="73"/>
  <c r="O175" i="73"/>
  <c r="J145" i="73"/>
  <c r="I175" i="73"/>
  <c r="M175" i="73"/>
  <c r="Q175" i="73"/>
  <c r="R115" i="73"/>
  <c r="K145" i="73"/>
  <c r="O145" i="73"/>
  <c r="S145" i="73"/>
  <c r="H145" i="73"/>
  <c r="L145" i="73"/>
  <c r="P145" i="73"/>
  <c r="T145" i="73"/>
  <c r="J115" i="73"/>
  <c r="I145" i="73"/>
  <c r="M145" i="73"/>
  <c r="Q145" i="73"/>
  <c r="K115" i="73"/>
  <c r="S115" i="73"/>
  <c r="O115" i="73"/>
  <c r="H115" i="73"/>
  <c r="L115" i="73"/>
  <c r="P115" i="73"/>
  <c r="T115" i="73"/>
  <c r="I115" i="73"/>
  <c r="M115" i="73"/>
  <c r="Q115" i="73"/>
  <c r="J85" i="73"/>
  <c r="K85" i="73"/>
  <c r="O85" i="73"/>
  <c r="S85" i="73"/>
  <c r="N85" i="73"/>
  <c r="R85" i="73"/>
  <c r="H85" i="73"/>
  <c r="L85" i="73"/>
  <c r="P85" i="73"/>
  <c r="T85" i="73"/>
  <c r="I85" i="73"/>
  <c r="M85" i="73"/>
  <c r="Q85" i="73"/>
  <c r="M22" i="73"/>
  <c r="R55" i="73"/>
  <c r="T22" i="73"/>
  <c r="L22" i="73"/>
  <c r="K55" i="73"/>
  <c r="Q55" i="73"/>
  <c r="M55" i="73"/>
  <c r="I55" i="73"/>
  <c r="J22" i="73"/>
  <c r="N22" i="73"/>
  <c r="R22" i="73"/>
  <c r="T55" i="73"/>
  <c r="P55" i="73"/>
  <c r="L55" i="73"/>
  <c r="H55" i="73"/>
  <c r="K22" i="73"/>
  <c r="O22" i="73"/>
  <c r="S22" i="73"/>
  <c r="J55" i="73"/>
  <c r="H22" i="73"/>
  <c r="Q22" i="73"/>
  <c r="I22" i="73"/>
  <c r="N55" i="73"/>
  <c r="P22" i="73"/>
  <c r="O55" i="73"/>
  <c r="C22" i="73"/>
  <c r="C36" i="73" l="1"/>
  <c r="C175" i="73"/>
  <c r="C189" i="73" s="1"/>
  <c r="C55" i="73"/>
  <c r="C69" i="73" s="1"/>
  <c r="C145" i="73"/>
  <c r="C159" i="73" s="1"/>
  <c r="C115" i="73"/>
  <c r="C129" i="73" s="1"/>
  <c r="C85" i="73"/>
  <c r="C99" i="73" s="1"/>
  <c r="H18" i="72"/>
  <c r="T93" i="72"/>
  <c r="S93" i="72"/>
  <c r="R93" i="72"/>
  <c r="Q93" i="72"/>
  <c r="P93" i="72"/>
  <c r="O93" i="72"/>
  <c r="N93" i="72"/>
  <c r="M93" i="72"/>
  <c r="T88" i="72"/>
  <c r="S88" i="72"/>
  <c r="R88" i="72"/>
  <c r="Q88" i="72"/>
  <c r="P88" i="72"/>
  <c r="O88" i="72"/>
  <c r="N88" i="72"/>
  <c r="M88" i="72"/>
  <c r="T83" i="72"/>
  <c r="S83" i="72"/>
  <c r="R83" i="72"/>
  <c r="Q83" i="72"/>
  <c r="P83" i="72"/>
  <c r="O83" i="72"/>
  <c r="N83" i="72"/>
  <c r="M83" i="72"/>
  <c r="T78" i="72"/>
  <c r="T75" i="72" s="1"/>
  <c r="T19" i="72" s="1"/>
  <c r="S78" i="72"/>
  <c r="S75" i="72" s="1"/>
  <c r="S19" i="72" s="1"/>
  <c r="R78" i="72"/>
  <c r="R75" i="72" s="1"/>
  <c r="R19" i="72" s="1"/>
  <c r="Q78" i="72"/>
  <c r="P78" i="72"/>
  <c r="O78" i="72"/>
  <c r="O75" i="72" s="1"/>
  <c r="O19" i="72" s="1"/>
  <c r="N78" i="72"/>
  <c r="N75" i="72" s="1"/>
  <c r="N19" i="72" s="1"/>
  <c r="M78" i="72"/>
  <c r="K19" i="72"/>
  <c r="P75" i="72"/>
  <c r="P19" i="72" s="1"/>
  <c r="L19" i="72"/>
  <c r="J19" i="72"/>
  <c r="I19" i="72"/>
  <c r="H19" i="72"/>
  <c r="K68" i="72"/>
  <c r="K65" i="72"/>
  <c r="K61" i="72"/>
  <c r="K57" i="72"/>
  <c r="J54" i="72"/>
  <c r="K25" i="72" s="1"/>
  <c r="K18" i="72" s="1"/>
  <c r="J51" i="72"/>
  <c r="I48" i="72"/>
  <c r="J25" i="72" s="1"/>
  <c r="J18" i="72" s="1"/>
  <c r="H45" i="72"/>
  <c r="H42" i="72"/>
  <c r="H39" i="72"/>
  <c r="H36" i="72"/>
  <c r="H33" i="72"/>
  <c r="H30" i="72"/>
  <c r="T25" i="72"/>
  <c r="T18" i="72" s="1"/>
  <c r="S25" i="72"/>
  <c r="S18" i="72" s="1"/>
  <c r="R25" i="72"/>
  <c r="R18" i="72" s="1"/>
  <c r="Q25" i="72"/>
  <c r="Q18" i="72" s="1"/>
  <c r="P25" i="72"/>
  <c r="P18" i="72" s="1"/>
  <c r="O25" i="72"/>
  <c r="O18" i="72" s="1"/>
  <c r="N25" i="72"/>
  <c r="N18" i="72" s="1"/>
  <c r="M25" i="72"/>
  <c r="M18" i="72" s="1"/>
  <c r="M75" i="72" l="1"/>
  <c r="M19" i="72" s="1"/>
  <c r="Q75" i="72"/>
  <c r="Q19" i="72" s="1"/>
  <c r="I25" i="72"/>
  <c r="I18" i="72" s="1"/>
  <c r="L25" i="72"/>
  <c r="L18" i="72" s="1"/>
  <c r="H12" i="72" l="1"/>
  <c r="H10" i="72"/>
  <c r="I85" i="71" l="1"/>
  <c r="I39" i="9" s="1"/>
  <c r="J85" i="71"/>
  <c r="J39" i="9" s="1"/>
  <c r="K85" i="71"/>
  <c r="K39" i="9" s="1"/>
  <c r="L85" i="71"/>
  <c r="L39" i="9" s="1"/>
  <c r="M85" i="71"/>
  <c r="M39" i="9" s="1"/>
  <c r="N85" i="71"/>
  <c r="N39" i="9" s="1"/>
  <c r="O85" i="71"/>
  <c r="O39" i="9" s="1"/>
  <c r="P85" i="71"/>
  <c r="P39" i="9" s="1"/>
  <c r="Q85" i="71"/>
  <c r="Q39" i="9" s="1"/>
  <c r="R85" i="71"/>
  <c r="R39" i="9" s="1"/>
  <c r="S85" i="71"/>
  <c r="S39" i="9" s="1"/>
  <c r="T85" i="71"/>
  <c r="T39" i="9" s="1"/>
  <c r="H85" i="71"/>
  <c r="H39" i="9" s="1"/>
  <c r="T75" i="71"/>
  <c r="S75" i="71"/>
  <c r="R75" i="71"/>
  <c r="Q75" i="71"/>
  <c r="P75" i="71"/>
  <c r="O75" i="71"/>
  <c r="N75" i="71"/>
  <c r="M75" i="71"/>
  <c r="L75" i="71"/>
  <c r="K75" i="71"/>
  <c r="J75" i="71"/>
  <c r="I75" i="71"/>
  <c r="H75" i="71"/>
  <c r="T68" i="71"/>
  <c r="S68" i="71"/>
  <c r="R68" i="71"/>
  <c r="Q68" i="71"/>
  <c r="P68" i="71"/>
  <c r="O68" i="71"/>
  <c r="N68" i="71"/>
  <c r="M68" i="71"/>
  <c r="L68" i="71"/>
  <c r="K68" i="71"/>
  <c r="J68" i="71"/>
  <c r="I68" i="71"/>
  <c r="H68" i="71"/>
  <c r="T61" i="71"/>
  <c r="S61" i="71"/>
  <c r="R61" i="71"/>
  <c r="Q61" i="71"/>
  <c r="P61" i="71"/>
  <c r="O61" i="71"/>
  <c r="N61" i="71"/>
  <c r="M61" i="71"/>
  <c r="L61" i="71"/>
  <c r="K61" i="71"/>
  <c r="J61" i="71"/>
  <c r="I61" i="71"/>
  <c r="H61" i="71"/>
  <c r="T54" i="71"/>
  <c r="S54" i="71"/>
  <c r="R54" i="71"/>
  <c r="Q54" i="71"/>
  <c r="P54" i="71"/>
  <c r="O54" i="71"/>
  <c r="N54" i="71"/>
  <c r="M54" i="71"/>
  <c r="L54" i="71"/>
  <c r="K54" i="71"/>
  <c r="J54" i="71"/>
  <c r="I54" i="71"/>
  <c r="H54" i="71"/>
  <c r="I26" i="71"/>
  <c r="J26" i="71" s="1"/>
  <c r="K26" i="71" s="1"/>
  <c r="L26" i="71" s="1"/>
  <c r="M26" i="71" s="1"/>
  <c r="N26" i="71" s="1"/>
  <c r="O26" i="71" s="1"/>
  <c r="P26" i="71" s="1"/>
  <c r="Q26" i="71" s="1"/>
  <c r="R26" i="71" s="1"/>
  <c r="S26" i="71" s="1"/>
  <c r="T26" i="71" s="1"/>
  <c r="T47" i="71"/>
  <c r="S47" i="71"/>
  <c r="R47" i="71"/>
  <c r="Q47" i="71"/>
  <c r="P47" i="71"/>
  <c r="O47" i="71"/>
  <c r="N47" i="71"/>
  <c r="M47" i="71"/>
  <c r="L47" i="71"/>
  <c r="K47" i="71"/>
  <c r="J47" i="71"/>
  <c r="I47" i="71"/>
  <c r="H47" i="71"/>
  <c r="T31" i="71"/>
  <c r="S31" i="71"/>
  <c r="R31" i="71"/>
  <c r="Q31" i="71"/>
  <c r="P31" i="71"/>
  <c r="O31" i="71"/>
  <c r="N31" i="71"/>
  <c r="M31" i="71"/>
  <c r="L31" i="71"/>
  <c r="K31" i="71"/>
  <c r="J31" i="71"/>
  <c r="I31" i="71"/>
  <c r="H12" i="71"/>
  <c r="H25" i="71" s="1"/>
  <c r="H23" i="71" s="1"/>
  <c r="H10" i="71"/>
  <c r="H20" i="71" l="1"/>
  <c r="H18" i="71"/>
  <c r="H21" i="71"/>
  <c r="H22" i="71"/>
  <c r="H19" i="71"/>
  <c r="K105" i="72" l="1"/>
  <c r="H16" i="71"/>
  <c r="H35" i="9" s="1"/>
  <c r="S102" i="72" l="1"/>
  <c r="S20" i="72" s="1"/>
  <c r="S16" i="72" s="1"/>
  <c r="S37" i="9" s="1"/>
  <c r="K102" i="72"/>
  <c r="K20" i="72" s="1"/>
  <c r="K16" i="72" s="1"/>
  <c r="K37" i="9" s="1"/>
  <c r="P102" i="72" l="1"/>
  <c r="P20" i="72" s="1"/>
  <c r="P16" i="72" s="1"/>
  <c r="P37" i="9" s="1"/>
  <c r="L102" i="72"/>
  <c r="L20" i="72" s="1"/>
  <c r="L16" i="72" s="1"/>
  <c r="L37" i="9" s="1"/>
  <c r="I20" i="72"/>
  <c r="I16" i="72" s="1"/>
  <c r="I37" i="9" s="1"/>
  <c r="N102" i="72"/>
  <c r="N20" i="72" s="1"/>
  <c r="N16" i="72" s="1"/>
  <c r="N37" i="9" s="1"/>
  <c r="T102" i="72"/>
  <c r="T20" i="72" s="1"/>
  <c r="T16" i="72" s="1"/>
  <c r="T37" i="9" s="1"/>
  <c r="Q102" i="72"/>
  <c r="Q20" i="72" s="1"/>
  <c r="Q16" i="72" s="1"/>
  <c r="Q37" i="9" s="1"/>
  <c r="J20" i="72"/>
  <c r="J16" i="72" s="1"/>
  <c r="J37" i="9" s="1"/>
  <c r="M102" i="72"/>
  <c r="M20" i="72" s="1"/>
  <c r="M16" i="72" s="1"/>
  <c r="M37" i="9" s="1"/>
  <c r="R102" i="72"/>
  <c r="R20" i="72" s="1"/>
  <c r="R16" i="72" s="1"/>
  <c r="R37" i="9" s="1"/>
  <c r="H26" i="18"/>
  <c r="H19" i="18"/>
  <c r="V304" i="49"/>
  <c r="V305" i="49"/>
  <c r="V306" i="49"/>
  <c r="V307" i="49"/>
  <c r="V308" i="49"/>
  <c r="V309" i="49"/>
  <c r="V310" i="49"/>
  <c r="V311" i="49"/>
  <c r="V312" i="49"/>
  <c r="V314" i="49"/>
  <c r="V315" i="49"/>
  <c r="V316" i="49"/>
  <c r="V318" i="49"/>
  <c r="V319" i="49"/>
  <c r="V320" i="49"/>
  <c r="V321" i="49"/>
  <c r="V322" i="49"/>
  <c r="V323" i="49"/>
  <c r="V324" i="49"/>
  <c r="V325" i="49"/>
  <c r="V326" i="49"/>
  <c r="V328" i="49"/>
  <c r="V329" i="49"/>
  <c r="V330" i="49"/>
  <c r="V332" i="49"/>
  <c r="V333" i="49"/>
  <c r="V334" i="49"/>
  <c r="V335" i="49"/>
  <c r="V336" i="49"/>
  <c r="V337" i="49"/>
  <c r="V338" i="49"/>
  <c r="V339" i="49"/>
  <c r="V340" i="49"/>
  <c r="V342" i="49"/>
  <c r="V343" i="49"/>
  <c r="V344" i="49"/>
  <c r="V346" i="49"/>
  <c r="V347" i="49"/>
  <c r="V348" i="49"/>
  <c r="V349" i="49"/>
  <c r="V350" i="49"/>
  <c r="V351" i="49"/>
  <c r="V352" i="49"/>
  <c r="V353" i="49"/>
  <c r="V354" i="49"/>
  <c r="V356" i="49"/>
  <c r="V357" i="49"/>
  <c r="V358" i="49"/>
  <c r="V360" i="49"/>
  <c r="V361" i="49"/>
  <c r="V362" i="49"/>
  <c r="V363" i="49"/>
  <c r="V364" i="49"/>
  <c r="V365" i="49"/>
  <c r="V366" i="49"/>
  <c r="V367" i="49"/>
  <c r="V368" i="49"/>
  <c r="V370" i="49"/>
  <c r="V371" i="49"/>
  <c r="V372" i="49"/>
  <c r="V374" i="49"/>
  <c r="V375" i="49"/>
  <c r="V376" i="49"/>
  <c r="V377" i="49"/>
  <c r="V378" i="49"/>
  <c r="V379" i="49"/>
  <c r="V380" i="49"/>
  <c r="V381" i="49"/>
  <c r="V382" i="49"/>
  <c r="V384" i="49"/>
  <c r="V385" i="49"/>
  <c r="V386" i="49"/>
  <c r="I154" i="21"/>
  <c r="J154" i="21"/>
  <c r="K154" i="21"/>
  <c r="L154" i="21"/>
  <c r="M154" i="21"/>
  <c r="N154" i="21"/>
  <c r="O154" i="21"/>
  <c r="P154" i="21"/>
  <c r="Q154" i="21"/>
  <c r="R154" i="21"/>
  <c r="S154" i="21"/>
  <c r="T154" i="21"/>
  <c r="H154" i="21"/>
  <c r="H10" i="56" l="1"/>
  <c r="H12" i="56"/>
  <c r="H215" i="56" l="1"/>
  <c r="H289" i="49" l="1"/>
  <c r="H275" i="49"/>
  <c r="H378" i="38"/>
  <c r="C196" i="38" l="1"/>
  <c r="C74" i="38"/>
  <c r="H47" i="18"/>
  <c r="V286" i="49" l="1"/>
  <c r="V276" i="49"/>
  <c r="J392" i="38"/>
  <c r="K143" i="21" l="1"/>
  <c r="O143" i="21"/>
  <c r="H143" i="21"/>
  <c r="S143" i="21"/>
  <c r="D66" i="38"/>
  <c r="D67" i="38"/>
  <c r="D65" i="38"/>
  <c r="C67" i="38"/>
  <c r="C66" i="38"/>
  <c r="C65" i="38"/>
  <c r="D55" i="38"/>
  <c r="D56" i="38"/>
  <c r="D57" i="38"/>
  <c r="D58" i="38"/>
  <c r="C56" i="38"/>
  <c r="C57" i="38"/>
  <c r="C58" i="38"/>
  <c r="C59" i="38"/>
  <c r="C60" i="38"/>
  <c r="C61" i="38"/>
  <c r="C62" i="38"/>
  <c r="C55" i="38"/>
  <c r="D59" i="38"/>
  <c r="D60" i="38"/>
  <c r="D61" i="38"/>
  <c r="D62"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3" i="38"/>
  <c r="C34" i="38"/>
  <c r="C19" i="38"/>
  <c r="C489" i="38"/>
  <c r="C338" i="38" s="1"/>
  <c r="F188" i="38"/>
  <c r="F194" i="38"/>
  <c r="E345" i="38"/>
  <c r="D382" i="38"/>
  <c r="D231" i="38" s="1"/>
  <c r="D383" i="38"/>
  <c r="D232" i="38" s="1"/>
  <c r="D384" i="38"/>
  <c r="D233" i="38" s="1"/>
  <c r="D385" i="38"/>
  <c r="D234" i="38" s="1"/>
  <c r="D386" i="38"/>
  <c r="D235" i="38" s="1"/>
  <c r="D387" i="38"/>
  <c r="D236" i="38" s="1"/>
  <c r="D389" i="38"/>
  <c r="D238" i="38" s="1"/>
  <c r="D87" i="38" s="1"/>
  <c r="D390" i="38"/>
  <c r="D239" i="38" s="1"/>
  <c r="D391" i="38"/>
  <c r="D240" i="38" s="1"/>
  <c r="C387" i="38"/>
  <c r="C236" i="38" s="1"/>
  <c r="C389" i="38"/>
  <c r="C238" i="38" s="1"/>
  <c r="C87" i="38" s="1"/>
  <c r="C390" i="38"/>
  <c r="C239" i="38" s="1"/>
  <c r="C391" i="38"/>
  <c r="C240" i="38" s="1"/>
  <c r="D399" i="38"/>
  <c r="D248" i="38" s="1"/>
  <c r="D400" i="38"/>
  <c r="D249" i="38" s="1"/>
  <c r="D401" i="38"/>
  <c r="D250" i="38" s="1"/>
  <c r="D99" i="38" s="1"/>
  <c r="D403" i="38"/>
  <c r="D252" i="38" s="1"/>
  <c r="D101" i="38" s="1"/>
  <c r="D404" i="38"/>
  <c r="D253" i="38" s="1"/>
  <c r="D405" i="38"/>
  <c r="D254" i="38" s="1"/>
  <c r="C403" i="38"/>
  <c r="C252" i="38" s="1"/>
  <c r="C101" i="38" s="1"/>
  <c r="C404" i="38"/>
  <c r="C253" i="38" s="1"/>
  <c r="C405" i="38"/>
  <c r="C254" i="38" s="1"/>
  <c r="C419" i="38"/>
  <c r="C268" i="38" s="1"/>
  <c r="C117" i="38" s="1"/>
  <c r="D419" i="38"/>
  <c r="D268" i="38" s="1"/>
  <c r="D117" i="38" s="1"/>
  <c r="D432" i="38"/>
  <c r="D281" i="38" s="1"/>
  <c r="D130" i="38" s="1"/>
  <c r="C433" i="38"/>
  <c r="C282" i="38" s="1"/>
  <c r="D433" i="38"/>
  <c r="D282" i="38" s="1"/>
  <c r="C461" i="38"/>
  <c r="C310" i="38" s="1"/>
  <c r="D461" i="38"/>
  <c r="D310" i="38" s="1"/>
  <c r="C475" i="38"/>
  <c r="C324" i="38" s="1"/>
  <c r="D475" i="38"/>
  <c r="D324" i="38" s="1"/>
  <c r="C516" i="38"/>
  <c r="D516" i="38"/>
  <c r="D365" i="38" s="1"/>
  <c r="C517" i="38"/>
  <c r="D517" i="38"/>
  <c r="D366" i="38" s="1"/>
  <c r="C518" i="38"/>
  <c r="D518" i="38"/>
  <c r="D367" i="38" s="1"/>
  <c r="D515" i="38"/>
  <c r="D364" i="38" s="1"/>
  <c r="C488" i="38"/>
  <c r="C337" i="38" s="1"/>
  <c r="D488" i="38"/>
  <c r="D337" i="38" s="1"/>
  <c r="D489" i="38"/>
  <c r="D338" i="38" s="1"/>
  <c r="C501" i="38"/>
  <c r="C502" i="38"/>
  <c r="C503" i="38"/>
  <c r="C504" i="38"/>
  <c r="C505" i="38"/>
  <c r="C506" i="38"/>
  <c r="C507" i="38"/>
  <c r="C508" i="38"/>
  <c r="C509" i="38"/>
  <c r="C510" i="38"/>
  <c r="C511" i="38"/>
  <c r="C512" i="38"/>
  <c r="C513" i="38"/>
  <c r="C514" i="38"/>
  <c r="C515" i="38"/>
  <c r="C520" i="38"/>
  <c r="C500" i="38"/>
  <c r="C496" i="38"/>
  <c r="C345" i="38" s="1"/>
  <c r="C194" i="38" s="1"/>
  <c r="H280" i="76"/>
  <c r="I170" i="56"/>
  <c r="J170" i="56"/>
  <c r="K170" i="56"/>
  <c r="L170" i="56"/>
  <c r="M170" i="56"/>
  <c r="N170" i="56"/>
  <c r="O170" i="56"/>
  <c r="P170" i="56"/>
  <c r="Q170" i="56"/>
  <c r="R170" i="56"/>
  <c r="S170" i="56"/>
  <c r="T170" i="56"/>
  <c r="H170" i="56"/>
  <c r="H144" i="76" l="1"/>
  <c r="N143" i="21"/>
  <c r="R143" i="21"/>
  <c r="P143" i="21"/>
  <c r="M143" i="21"/>
  <c r="L143" i="21"/>
  <c r="J143" i="21"/>
  <c r="T143" i="21"/>
  <c r="Q143" i="21"/>
  <c r="I143" i="21"/>
  <c r="H12" i="67"/>
  <c r="H10" i="67"/>
  <c r="H397" i="21" l="1"/>
  <c r="T307" i="21"/>
  <c r="P307" i="21"/>
  <c r="L307" i="21"/>
  <c r="H314" i="21" l="1"/>
  <c r="J307" i="21"/>
  <c r="H307" i="21"/>
  <c r="I307" i="21"/>
  <c r="M307" i="21"/>
  <c r="Q307" i="21"/>
  <c r="L314" i="21"/>
  <c r="P314" i="21"/>
  <c r="T314" i="21"/>
  <c r="N307" i="21"/>
  <c r="R307" i="21"/>
  <c r="I314" i="21"/>
  <c r="M314" i="21"/>
  <c r="Q314" i="21"/>
  <c r="H321" i="21"/>
  <c r="L321" i="21"/>
  <c r="P321" i="21"/>
  <c r="T321" i="21"/>
  <c r="K314" i="21"/>
  <c r="O314" i="21"/>
  <c r="S314" i="21"/>
  <c r="J314" i="21"/>
  <c r="N314" i="21"/>
  <c r="R314" i="21"/>
  <c r="K307" i="21"/>
  <c r="O307" i="21"/>
  <c r="S307" i="21"/>
  <c r="V277" i="49"/>
  <c r="V278" i="49"/>
  <c r="V279" i="49"/>
  <c r="V280" i="49"/>
  <c r="V281" i="49"/>
  <c r="V282" i="49"/>
  <c r="V283" i="49"/>
  <c r="V284" i="49"/>
  <c r="V287" i="49"/>
  <c r="V288" i="49"/>
  <c r="V290" i="49"/>
  <c r="V291" i="49"/>
  <c r="V292" i="49"/>
  <c r="V293" i="49"/>
  <c r="V294" i="49"/>
  <c r="V295" i="49"/>
  <c r="V296" i="49"/>
  <c r="V297" i="49"/>
  <c r="V298" i="49"/>
  <c r="V300" i="49"/>
  <c r="V301" i="49"/>
  <c r="V302" i="49"/>
  <c r="C386" i="49"/>
  <c r="C260" i="49" s="1"/>
  <c r="C135" i="49" s="1"/>
  <c r="D386" i="49"/>
  <c r="D260" i="49" s="1"/>
  <c r="D135" i="49" s="1"/>
  <c r="C372" i="49"/>
  <c r="C246" i="49" s="1"/>
  <c r="C121" i="49" s="1"/>
  <c r="D372" i="49"/>
  <c r="D246" i="49" s="1"/>
  <c r="D121" i="49" s="1"/>
  <c r="C358" i="49"/>
  <c r="D358" i="49"/>
  <c r="C218" i="49"/>
  <c r="C93" i="49" s="1"/>
  <c r="D218" i="49"/>
  <c r="D93" i="49" s="1"/>
  <c r="C330" i="49"/>
  <c r="C204" i="49" s="1"/>
  <c r="C79" i="49" s="1"/>
  <c r="D330" i="49"/>
  <c r="D204" i="49" s="1"/>
  <c r="D79" i="49" s="1"/>
  <c r="C316" i="49"/>
  <c r="C190" i="49" s="1"/>
  <c r="C65" i="49" s="1"/>
  <c r="D316" i="49"/>
  <c r="D190" i="49" s="1"/>
  <c r="D65" i="49" s="1"/>
  <c r="C302" i="49"/>
  <c r="C176" i="49" s="1"/>
  <c r="D302" i="49"/>
  <c r="D176" i="49" s="1"/>
  <c r="C287" i="49"/>
  <c r="C161" i="49" s="1"/>
  <c r="C36" i="49" s="1"/>
  <c r="D161" i="49"/>
  <c r="D36" i="49" s="1"/>
  <c r="C288" i="49"/>
  <c r="C162" i="49" s="1"/>
  <c r="C37" i="49" s="1"/>
  <c r="D288" i="49"/>
  <c r="D162" i="49" s="1"/>
  <c r="D37" i="49" s="1"/>
  <c r="C286" i="49"/>
  <c r="C160" i="49" s="1"/>
  <c r="C35" i="49" s="1"/>
  <c r="H205" i="56"/>
  <c r="I209" i="56"/>
  <c r="J209" i="56"/>
  <c r="K209" i="56"/>
  <c r="L209" i="56"/>
  <c r="M209" i="56"/>
  <c r="N209" i="56"/>
  <c r="O209" i="56"/>
  <c r="P209" i="56"/>
  <c r="Q209" i="56"/>
  <c r="R209" i="56"/>
  <c r="S209" i="56"/>
  <c r="T209" i="56"/>
  <c r="I210" i="56"/>
  <c r="J210" i="56"/>
  <c r="K210" i="56"/>
  <c r="L210" i="56"/>
  <c r="M210" i="56"/>
  <c r="N210" i="56"/>
  <c r="O210" i="56"/>
  <c r="P210" i="56"/>
  <c r="Q210" i="56"/>
  <c r="R210" i="56"/>
  <c r="S210" i="56"/>
  <c r="T210" i="56"/>
  <c r="I211" i="56"/>
  <c r="J211" i="56"/>
  <c r="K211" i="56"/>
  <c r="L211" i="56"/>
  <c r="M211" i="56"/>
  <c r="N211" i="56"/>
  <c r="O211" i="56"/>
  <c r="P211" i="56"/>
  <c r="Q211" i="56"/>
  <c r="R211" i="56"/>
  <c r="S211" i="56"/>
  <c r="T211" i="56"/>
  <c r="I212" i="56"/>
  <c r="J212" i="56"/>
  <c r="K212" i="56"/>
  <c r="L212" i="56"/>
  <c r="M212" i="56"/>
  <c r="N212" i="56"/>
  <c r="O212" i="56"/>
  <c r="P212" i="56"/>
  <c r="Q212" i="56"/>
  <c r="R212" i="56"/>
  <c r="S212" i="56"/>
  <c r="T212" i="56"/>
  <c r="H210" i="56"/>
  <c r="H211" i="56"/>
  <c r="J195" i="56"/>
  <c r="K195" i="56"/>
  <c r="L195" i="56"/>
  <c r="M195" i="56"/>
  <c r="N195" i="56"/>
  <c r="O195" i="56"/>
  <c r="P195" i="56"/>
  <c r="Q195" i="56"/>
  <c r="R195" i="56"/>
  <c r="S195" i="56"/>
  <c r="T195" i="56"/>
  <c r="H196" i="56"/>
  <c r="I180" i="56"/>
  <c r="J180" i="56"/>
  <c r="K180" i="56"/>
  <c r="L180" i="56"/>
  <c r="M180" i="56"/>
  <c r="N180" i="56"/>
  <c r="O180" i="56"/>
  <c r="P180" i="56"/>
  <c r="Q180" i="56"/>
  <c r="R180" i="56"/>
  <c r="S180" i="56"/>
  <c r="T180" i="56"/>
  <c r="I181" i="56"/>
  <c r="J181" i="56"/>
  <c r="K181" i="56"/>
  <c r="L181" i="56"/>
  <c r="M181" i="56"/>
  <c r="N181" i="56"/>
  <c r="O181" i="56"/>
  <c r="P181" i="56"/>
  <c r="Q181" i="56"/>
  <c r="R181" i="56"/>
  <c r="S181" i="56"/>
  <c r="T181" i="56"/>
  <c r="I182" i="56"/>
  <c r="J182" i="56"/>
  <c r="K182" i="56"/>
  <c r="L182" i="56"/>
  <c r="M182" i="56"/>
  <c r="N182" i="56"/>
  <c r="O182" i="56"/>
  <c r="P182" i="56"/>
  <c r="Q182" i="56"/>
  <c r="R182" i="56"/>
  <c r="S182" i="56"/>
  <c r="T182" i="56"/>
  <c r="I185" i="56"/>
  <c r="J185" i="56"/>
  <c r="K185" i="56"/>
  <c r="L185" i="56"/>
  <c r="M185" i="56"/>
  <c r="N185" i="56"/>
  <c r="O185" i="56"/>
  <c r="P185" i="56"/>
  <c r="Q185" i="56"/>
  <c r="R185" i="56"/>
  <c r="S185" i="56"/>
  <c r="T185" i="56"/>
  <c r="H181" i="56"/>
  <c r="H182" i="56"/>
  <c r="H185" i="56"/>
  <c r="H190" i="56"/>
  <c r="H175" i="56"/>
  <c r="D232" i="49" l="1"/>
  <c r="D107" i="49" s="1"/>
  <c r="C232" i="49"/>
  <c r="C107" i="49" s="1"/>
  <c r="S321" i="21"/>
  <c r="K321" i="21"/>
  <c r="M321" i="21"/>
  <c r="Q321" i="21"/>
  <c r="I321" i="21"/>
  <c r="O321" i="21"/>
  <c r="R321" i="21"/>
  <c r="N321" i="21"/>
  <c r="J321" i="21"/>
  <c r="S300" i="21"/>
  <c r="O300" i="21"/>
  <c r="K300" i="21"/>
  <c r="R300" i="21"/>
  <c r="N300" i="21"/>
  <c r="J300" i="21"/>
  <c r="Q300" i="21"/>
  <c r="M300" i="21"/>
  <c r="I300" i="21"/>
  <c r="T300" i="21"/>
  <c r="P300" i="21"/>
  <c r="L300" i="21"/>
  <c r="H300" i="21"/>
  <c r="H299" i="21" l="1"/>
  <c r="C275" i="49" l="1"/>
  <c r="C276" i="49"/>
  <c r="D276" i="49"/>
  <c r="D150" i="49" s="1"/>
  <c r="D25" i="49" s="1"/>
  <c r="C277" i="49"/>
  <c r="C151" i="49" s="1"/>
  <c r="C26" i="49" s="1"/>
  <c r="D277" i="49"/>
  <c r="C278" i="49"/>
  <c r="C152" i="49" s="1"/>
  <c r="C27" i="49" s="1"/>
  <c r="D278" i="49"/>
  <c r="D152" i="49" s="1"/>
  <c r="D27" i="49" s="1"/>
  <c r="C279" i="49"/>
  <c r="C153" i="49" s="1"/>
  <c r="C28" i="49" s="1"/>
  <c r="D279" i="49"/>
  <c r="C280" i="49"/>
  <c r="D280" i="49"/>
  <c r="D154" i="49" s="1"/>
  <c r="D29" i="49" s="1"/>
  <c r="C155" i="49"/>
  <c r="C30" i="49" s="1"/>
  <c r="D155" i="49"/>
  <c r="D30" i="49" s="1"/>
  <c r="C156" i="49"/>
  <c r="C31" i="49" s="1"/>
  <c r="D156" i="49"/>
  <c r="D31" i="49" s="1"/>
  <c r="C32" i="49"/>
  <c r="D32" i="49"/>
  <c r="C33" i="49"/>
  <c r="D33" i="49"/>
  <c r="C289" i="49"/>
  <c r="C163" i="49" s="1"/>
  <c r="C38" i="49" s="1"/>
  <c r="C290" i="49"/>
  <c r="C164" i="49" s="1"/>
  <c r="C39" i="49" s="1"/>
  <c r="D290" i="49"/>
  <c r="D164" i="49" s="1"/>
  <c r="D39" i="49" s="1"/>
  <c r="C291" i="49"/>
  <c r="C165" i="49" s="1"/>
  <c r="C40" i="49" s="1"/>
  <c r="D291" i="49"/>
  <c r="D165" i="49" s="1"/>
  <c r="D40" i="49" s="1"/>
  <c r="C292" i="49"/>
  <c r="C166" i="49" s="1"/>
  <c r="C41" i="49" s="1"/>
  <c r="D292" i="49"/>
  <c r="D166" i="49" s="1"/>
  <c r="D41" i="49" s="1"/>
  <c r="C293" i="49"/>
  <c r="C167" i="49" s="1"/>
  <c r="C42" i="49" s="1"/>
  <c r="D293" i="49"/>
  <c r="D167" i="49" s="1"/>
  <c r="D42" i="49" s="1"/>
  <c r="C294" i="49"/>
  <c r="C168" i="49" s="1"/>
  <c r="C43" i="49" s="1"/>
  <c r="D294" i="49"/>
  <c r="D168" i="49" s="1"/>
  <c r="D43" i="49" s="1"/>
  <c r="C295" i="49"/>
  <c r="C169" i="49" s="1"/>
  <c r="C44" i="49" s="1"/>
  <c r="D295" i="49"/>
  <c r="D169" i="49" s="1"/>
  <c r="D44" i="49" s="1"/>
  <c r="C170" i="49"/>
  <c r="C45" i="49" s="1"/>
  <c r="D170" i="49"/>
  <c r="D45" i="49" s="1"/>
  <c r="C171" i="49"/>
  <c r="C46" i="49" s="1"/>
  <c r="D171" i="49"/>
  <c r="D46" i="49" s="1"/>
  <c r="C47" i="49"/>
  <c r="D47" i="49"/>
  <c r="C49" i="49"/>
  <c r="D49" i="49"/>
  <c r="C301" i="49"/>
  <c r="D301" i="49"/>
  <c r="C51" i="49"/>
  <c r="C303" i="49"/>
  <c r="C177" i="49" s="1"/>
  <c r="C52" i="49" s="1"/>
  <c r="C304" i="49"/>
  <c r="C178" i="49" s="1"/>
  <c r="C53" i="49" s="1"/>
  <c r="D304" i="49"/>
  <c r="D178" i="49" s="1"/>
  <c r="D53" i="49" s="1"/>
  <c r="C305" i="49"/>
  <c r="C179" i="49" s="1"/>
  <c r="C54" i="49" s="1"/>
  <c r="D305" i="49"/>
  <c r="D179" i="49" s="1"/>
  <c r="D54" i="49" s="1"/>
  <c r="C306" i="49"/>
  <c r="C180" i="49" s="1"/>
  <c r="C55" i="49" s="1"/>
  <c r="D306" i="49"/>
  <c r="D180" i="49" s="1"/>
  <c r="D55" i="49" s="1"/>
  <c r="C307" i="49"/>
  <c r="C181" i="49" s="1"/>
  <c r="C56" i="49" s="1"/>
  <c r="D307" i="49"/>
  <c r="D181" i="49" s="1"/>
  <c r="D56" i="49" s="1"/>
  <c r="C308" i="49"/>
  <c r="C182" i="49" s="1"/>
  <c r="C57" i="49" s="1"/>
  <c r="D308" i="49"/>
  <c r="D182" i="49" s="1"/>
  <c r="D57" i="49" s="1"/>
  <c r="C183" i="49"/>
  <c r="C58" i="49" s="1"/>
  <c r="D183" i="49"/>
  <c r="D58" i="49" s="1"/>
  <c r="C59" i="49"/>
  <c r="D59" i="49"/>
  <c r="C60" i="49"/>
  <c r="D60" i="49"/>
  <c r="C61" i="49"/>
  <c r="D61" i="49"/>
  <c r="C315" i="49"/>
  <c r="C189" i="49" s="1"/>
  <c r="C64" i="49" s="1"/>
  <c r="D315" i="49"/>
  <c r="D189" i="49" s="1"/>
  <c r="D64" i="49" s="1"/>
  <c r="C317" i="49"/>
  <c r="C191" i="49" s="1"/>
  <c r="C66" i="49" s="1"/>
  <c r="C318" i="49"/>
  <c r="C192" i="49" s="1"/>
  <c r="C67" i="49" s="1"/>
  <c r="D318" i="49"/>
  <c r="D192" i="49" s="1"/>
  <c r="D67" i="49" s="1"/>
  <c r="C319" i="49"/>
  <c r="C193" i="49" s="1"/>
  <c r="C68" i="49" s="1"/>
  <c r="D319" i="49"/>
  <c r="D193" i="49" s="1"/>
  <c r="D68" i="49" s="1"/>
  <c r="C320" i="49"/>
  <c r="C194" i="49" s="1"/>
  <c r="C69" i="49" s="1"/>
  <c r="D320" i="49"/>
  <c r="D194" i="49" s="1"/>
  <c r="D69" i="49" s="1"/>
  <c r="C321" i="49"/>
  <c r="C195" i="49" s="1"/>
  <c r="C70" i="49" s="1"/>
  <c r="D321" i="49"/>
  <c r="D195" i="49" s="1"/>
  <c r="D70" i="49" s="1"/>
  <c r="C322" i="49"/>
  <c r="C196" i="49" s="1"/>
  <c r="C71" i="49" s="1"/>
  <c r="D322" i="49"/>
  <c r="D196" i="49" s="1"/>
  <c r="D71" i="49" s="1"/>
  <c r="C197" i="49"/>
  <c r="C72" i="49" s="1"/>
  <c r="D197" i="49"/>
  <c r="D72" i="49" s="1"/>
  <c r="C198" i="49"/>
  <c r="C73" i="49" s="1"/>
  <c r="D198" i="49"/>
  <c r="D73" i="49" s="1"/>
  <c r="C199" i="49"/>
  <c r="C74" i="49" s="1"/>
  <c r="D199" i="49"/>
  <c r="D74" i="49" s="1"/>
  <c r="C200" i="49"/>
  <c r="C75" i="49" s="1"/>
  <c r="D200" i="49"/>
  <c r="D75" i="49" s="1"/>
  <c r="C329" i="49"/>
  <c r="C203" i="49" s="1"/>
  <c r="C78" i="49" s="1"/>
  <c r="D329" i="49"/>
  <c r="D203" i="49" s="1"/>
  <c r="D78" i="49" s="1"/>
  <c r="C331" i="49"/>
  <c r="C205" i="49" s="1"/>
  <c r="C80" i="49" s="1"/>
  <c r="C332" i="49"/>
  <c r="C206" i="49" s="1"/>
  <c r="C81" i="49" s="1"/>
  <c r="D332" i="49"/>
  <c r="D206" i="49" s="1"/>
  <c r="D81" i="49" s="1"/>
  <c r="C333" i="49"/>
  <c r="C207" i="49" s="1"/>
  <c r="C82" i="49" s="1"/>
  <c r="D333" i="49"/>
  <c r="D207" i="49" s="1"/>
  <c r="D82" i="49" s="1"/>
  <c r="C334" i="49"/>
  <c r="C208" i="49" s="1"/>
  <c r="C83" i="49" s="1"/>
  <c r="D334" i="49"/>
  <c r="D208" i="49" s="1"/>
  <c r="D83" i="49" s="1"/>
  <c r="C335" i="49"/>
  <c r="C209" i="49" s="1"/>
  <c r="C84" i="49" s="1"/>
  <c r="D335" i="49"/>
  <c r="D209" i="49" s="1"/>
  <c r="D84" i="49" s="1"/>
  <c r="C336" i="49"/>
  <c r="C210" i="49" s="1"/>
  <c r="C85" i="49" s="1"/>
  <c r="D336" i="49"/>
  <c r="D210" i="49" s="1"/>
  <c r="D85" i="49" s="1"/>
  <c r="C337" i="49"/>
  <c r="C211" i="49" s="1"/>
  <c r="C86" i="49" s="1"/>
  <c r="D337" i="49"/>
  <c r="D211" i="49" s="1"/>
  <c r="D86" i="49" s="1"/>
  <c r="C212" i="49"/>
  <c r="C87" i="49" s="1"/>
  <c r="D212" i="49"/>
  <c r="D87" i="49" s="1"/>
  <c r="C213" i="49"/>
  <c r="C88" i="49" s="1"/>
  <c r="D213" i="49"/>
  <c r="D88" i="49" s="1"/>
  <c r="C214" i="49"/>
  <c r="C89" i="49" s="1"/>
  <c r="D214" i="49"/>
  <c r="D89" i="49" s="1"/>
  <c r="C217" i="49"/>
  <c r="C92" i="49" s="1"/>
  <c r="D217" i="49"/>
  <c r="D92" i="49" s="1"/>
  <c r="C345" i="49"/>
  <c r="C219" i="49" s="1"/>
  <c r="C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350" i="49"/>
  <c r="C224" i="49" s="1"/>
  <c r="C99" i="49" s="1"/>
  <c r="D350" i="49"/>
  <c r="D224" i="49" s="1"/>
  <c r="D99" i="49" s="1"/>
  <c r="C351" i="49"/>
  <c r="C225" i="49" s="1"/>
  <c r="C100" i="49" s="1"/>
  <c r="D351" i="49"/>
  <c r="D225" i="49" s="1"/>
  <c r="D100" i="49" s="1"/>
  <c r="C352" i="49"/>
  <c r="C226" i="49" s="1"/>
  <c r="C101" i="49" s="1"/>
  <c r="D352" i="49"/>
  <c r="D226" i="49" s="1"/>
  <c r="D101" i="49" s="1"/>
  <c r="C227" i="49"/>
  <c r="C102" i="49" s="1"/>
  <c r="D227" i="49"/>
  <c r="D102" i="49" s="1"/>
  <c r="C228" i="49"/>
  <c r="C103" i="49" s="1"/>
  <c r="D228" i="49"/>
  <c r="D103" i="49" s="1"/>
  <c r="C357" i="49"/>
  <c r="D357" i="49"/>
  <c r="C359" i="49"/>
  <c r="C233" i="49" s="1"/>
  <c r="C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364" i="49"/>
  <c r="C238" i="49" s="1"/>
  <c r="C113" i="49" s="1"/>
  <c r="D364" i="49"/>
  <c r="D238" i="49" s="1"/>
  <c r="D113" i="49" s="1"/>
  <c r="C365" i="49"/>
  <c r="C239" i="49" s="1"/>
  <c r="C114" i="49" s="1"/>
  <c r="D365" i="49"/>
  <c r="D239" i="49" s="1"/>
  <c r="D114" i="49" s="1"/>
  <c r="C366" i="49"/>
  <c r="C240" i="49" s="1"/>
  <c r="C115" i="49" s="1"/>
  <c r="D366" i="49"/>
  <c r="D240" i="49" s="1"/>
  <c r="D115" i="49" s="1"/>
  <c r="C241" i="49"/>
  <c r="C116" i="49" s="1"/>
  <c r="D241" i="49"/>
  <c r="D116" i="49" s="1"/>
  <c r="C242" i="49"/>
  <c r="C117" i="49" s="1"/>
  <c r="D242" i="49"/>
  <c r="D117" i="49" s="1"/>
  <c r="C371" i="49"/>
  <c r="D371" i="49"/>
  <c r="C373" i="49"/>
  <c r="C247" i="49" s="1"/>
  <c r="C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379" i="49"/>
  <c r="C253" i="49" s="1"/>
  <c r="C128" i="49" s="1"/>
  <c r="D379" i="49"/>
  <c r="D253" i="49" s="1"/>
  <c r="D128" i="49" s="1"/>
  <c r="C380" i="49"/>
  <c r="C254" i="49" s="1"/>
  <c r="C129" i="49" s="1"/>
  <c r="D380" i="49"/>
  <c r="D254" i="49" s="1"/>
  <c r="D129" i="49" s="1"/>
  <c r="C381" i="49"/>
  <c r="C255" i="49" s="1"/>
  <c r="C130" i="49" s="1"/>
  <c r="D381" i="49"/>
  <c r="D255" i="49" s="1"/>
  <c r="D130" i="49" s="1"/>
  <c r="C131" i="49"/>
  <c r="D131" i="49"/>
  <c r="C133" i="49"/>
  <c r="D133" i="49"/>
  <c r="C385" i="49"/>
  <c r="C259" i="49" s="1"/>
  <c r="C134" i="49" s="1"/>
  <c r="D385" i="49"/>
  <c r="D259" i="49" s="1"/>
  <c r="D134" i="49" s="1"/>
  <c r="C150" i="49"/>
  <c r="C25" i="49" s="1"/>
  <c r="D151" i="49"/>
  <c r="D26" i="49" s="1"/>
  <c r="D153" i="49"/>
  <c r="D28" i="49" s="1"/>
  <c r="C154" i="49"/>
  <c r="C29" i="49" s="1"/>
  <c r="D51" i="49"/>
  <c r="C264" i="49"/>
  <c r="C139" i="49" s="1"/>
  <c r="C266" i="49"/>
  <c r="C141" i="49" s="1"/>
  <c r="C20" i="49"/>
  <c r="C22" i="49"/>
  <c r="C149" i="49" l="1"/>
  <c r="C24" i="49" s="1"/>
  <c r="K338" i="76"/>
  <c r="T341" i="76"/>
  <c r="J343" i="76"/>
  <c r="H345" i="76"/>
  <c r="H143" i="76" s="1"/>
  <c r="P345" i="76"/>
  <c r="P143" i="76" s="1"/>
  <c r="T337" i="76"/>
  <c r="T338" i="76"/>
  <c r="S343" i="76"/>
  <c r="I345" i="76"/>
  <c r="I143" i="76" s="1"/>
  <c r="Q345" i="76"/>
  <c r="Q143" i="76" s="1"/>
  <c r="H337" i="76"/>
  <c r="P339" i="76"/>
  <c r="L343" i="76"/>
  <c r="O344" i="76"/>
  <c r="J345" i="76"/>
  <c r="J143" i="76" s="1"/>
  <c r="R345" i="76"/>
  <c r="R143" i="76" s="1"/>
  <c r="Q339" i="76"/>
  <c r="T340" i="76"/>
  <c r="P344" i="76"/>
  <c r="K345" i="76"/>
  <c r="K143" i="76" s="1"/>
  <c r="S345" i="76"/>
  <c r="S143" i="76" s="1"/>
  <c r="K342" i="76"/>
  <c r="L345" i="76"/>
  <c r="L143" i="76" s="1"/>
  <c r="T345" i="76"/>
  <c r="T143" i="76" s="1"/>
  <c r="Q341" i="76"/>
  <c r="T342" i="76"/>
  <c r="M345" i="76"/>
  <c r="M143" i="76" s="1"/>
  <c r="Q338" i="76"/>
  <c r="M342" i="76"/>
  <c r="P343" i="76"/>
  <c r="N345" i="76"/>
  <c r="N143" i="76" s="1"/>
  <c r="H340" i="76"/>
  <c r="P340" i="76"/>
  <c r="O345" i="76"/>
  <c r="O143" i="76" s="1"/>
  <c r="S337" i="76"/>
  <c r="N342" i="76"/>
  <c r="D245" i="49"/>
  <c r="D120" i="49" s="1"/>
  <c r="C245" i="49"/>
  <c r="C120" i="49" s="1"/>
  <c r="D231" i="49"/>
  <c r="D106" i="49" s="1"/>
  <c r="C231" i="49"/>
  <c r="C106" i="49" s="1"/>
  <c r="D175" i="49"/>
  <c r="D50" i="49" s="1"/>
  <c r="C175" i="49"/>
  <c r="C50" i="49" s="1"/>
  <c r="T112" i="56"/>
  <c r="T476" i="38"/>
  <c r="S112" i="56"/>
  <c r="S476" i="38"/>
  <c r="R112" i="56"/>
  <c r="R476" i="38"/>
  <c r="Q112" i="56"/>
  <c r="Q476" i="38"/>
  <c r="P112" i="56"/>
  <c r="P476" i="38"/>
  <c r="O112" i="56"/>
  <c r="O476" i="38"/>
  <c r="N112" i="56"/>
  <c r="N476" i="38"/>
  <c r="M112" i="56"/>
  <c r="M476" i="38"/>
  <c r="L112" i="56"/>
  <c r="L476" i="38"/>
  <c r="K112" i="56"/>
  <c r="K476" i="38"/>
  <c r="J112" i="56"/>
  <c r="J476" i="38"/>
  <c r="I112" i="56"/>
  <c r="I476" i="38"/>
  <c r="H112" i="56"/>
  <c r="T28" i="56"/>
  <c r="T378" i="38"/>
  <c r="S28" i="56"/>
  <c r="S378" i="38"/>
  <c r="R28" i="56"/>
  <c r="R378" i="38"/>
  <c r="Q28" i="56"/>
  <c r="Q378" i="38"/>
  <c r="P28" i="56"/>
  <c r="P378" i="38"/>
  <c r="O28" i="56"/>
  <c r="O378" i="38"/>
  <c r="N28" i="56"/>
  <c r="N378" i="38"/>
  <c r="M28" i="56"/>
  <c r="M378" i="38"/>
  <c r="L28" i="56"/>
  <c r="L378" i="38"/>
  <c r="K28" i="56"/>
  <c r="K378" i="38"/>
  <c r="J28" i="56"/>
  <c r="J378" i="38"/>
  <c r="I28" i="56"/>
  <c r="I378" i="38"/>
  <c r="H28" i="56"/>
  <c r="T84" i="56"/>
  <c r="T392" i="38"/>
  <c r="S84" i="56"/>
  <c r="S392" i="38"/>
  <c r="R84" i="56"/>
  <c r="R392" i="38"/>
  <c r="Q84" i="56"/>
  <c r="Q392" i="38"/>
  <c r="P84" i="56"/>
  <c r="P392" i="38"/>
  <c r="O84" i="56"/>
  <c r="O392" i="38"/>
  <c r="N84" i="56"/>
  <c r="N392" i="38"/>
  <c r="M84" i="56"/>
  <c r="M392" i="38"/>
  <c r="L84" i="56"/>
  <c r="L392" i="38"/>
  <c r="K84" i="56"/>
  <c r="K392" i="38"/>
  <c r="J84" i="56"/>
  <c r="I84" i="56"/>
  <c r="I392" i="38"/>
  <c r="H84" i="56"/>
  <c r="H392" i="38"/>
  <c r="T70" i="56"/>
  <c r="T406" i="38"/>
  <c r="S70" i="56"/>
  <c r="S406" i="38"/>
  <c r="R70" i="56"/>
  <c r="R406" i="38"/>
  <c r="Q70" i="56"/>
  <c r="Q406" i="38"/>
  <c r="P70" i="56"/>
  <c r="P406" i="38"/>
  <c r="O70" i="56"/>
  <c r="O406" i="38"/>
  <c r="N70" i="56"/>
  <c r="N406" i="38"/>
  <c r="M70" i="56"/>
  <c r="M406" i="38"/>
  <c r="L70" i="56"/>
  <c r="L406" i="38"/>
  <c r="K70" i="56"/>
  <c r="K406" i="38"/>
  <c r="J70" i="56"/>
  <c r="J406" i="38"/>
  <c r="I70" i="56"/>
  <c r="I406" i="38"/>
  <c r="H70" i="56"/>
  <c r="H406" i="38"/>
  <c r="T42" i="56"/>
  <c r="T420" i="38"/>
  <c r="S42" i="56"/>
  <c r="S420" i="38"/>
  <c r="R42" i="56"/>
  <c r="R420" i="38"/>
  <c r="Q42" i="56"/>
  <c r="Q420" i="38"/>
  <c r="P42" i="56"/>
  <c r="P420" i="38"/>
  <c r="O42" i="56"/>
  <c r="O420" i="38"/>
  <c r="N42" i="56"/>
  <c r="N420" i="38"/>
  <c r="M42" i="56"/>
  <c r="M420" i="38"/>
  <c r="L42" i="56"/>
  <c r="L420" i="38"/>
  <c r="K42" i="56"/>
  <c r="K420" i="38"/>
  <c r="J42" i="56"/>
  <c r="J420" i="38"/>
  <c r="I42" i="56"/>
  <c r="I420" i="38"/>
  <c r="H42" i="56"/>
  <c r="H420" i="38"/>
  <c r="T56" i="56"/>
  <c r="S56" i="56"/>
  <c r="S434" i="38"/>
  <c r="S376" i="38" s="1"/>
  <c r="R56" i="56"/>
  <c r="R434" i="38"/>
  <c r="R376" i="38" s="1"/>
  <c r="Q56" i="56"/>
  <c r="Q434" i="38"/>
  <c r="Q376" i="38" s="1"/>
  <c r="P56" i="56"/>
  <c r="P434" i="38"/>
  <c r="P376" i="38" s="1"/>
  <c r="O56" i="56"/>
  <c r="O434" i="38"/>
  <c r="O376" i="38" s="1"/>
  <c r="N56" i="56"/>
  <c r="N434" i="38"/>
  <c r="N376" i="38" s="1"/>
  <c r="M56" i="56"/>
  <c r="M434" i="38"/>
  <c r="M376" i="38" s="1"/>
  <c r="L56" i="56"/>
  <c r="L434" i="38"/>
  <c r="L376" i="38" s="1"/>
  <c r="K56" i="56"/>
  <c r="K434" i="38"/>
  <c r="K376" i="38" s="1"/>
  <c r="J56" i="56"/>
  <c r="J434" i="38"/>
  <c r="J376" i="38" s="1"/>
  <c r="I56" i="56"/>
  <c r="I434" i="38"/>
  <c r="I376" i="38" s="1"/>
  <c r="H56" i="56"/>
  <c r="H434" i="38"/>
  <c r="T98" i="56"/>
  <c r="T448" i="38"/>
  <c r="S98" i="56"/>
  <c r="S448" i="38"/>
  <c r="R98" i="56"/>
  <c r="R448" i="38"/>
  <c r="Q98" i="56"/>
  <c r="Q448" i="38"/>
  <c r="P98" i="56"/>
  <c r="P448" i="38"/>
  <c r="O98" i="56"/>
  <c r="O448" i="38"/>
  <c r="N98" i="56"/>
  <c r="N448" i="38"/>
  <c r="M98" i="56"/>
  <c r="M448" i="38"/>
  <c r="L98" i="56"/>
  <c r="L448" i="38"/>
  <c r="K98" i="56"/>
  <c r="K448" i="38"/>
  <c r="J98" i="56"/>
  <c r="J448" i="38"/>
  <c r="I98" i="56"/>
  <c r="I448" i="38"/>
  <c r="H98" i="56"/>
  <c r="H448" i="38"/>
  <c r="H349" i="38"/>
  <c r="I349" i="38"/>
  <c r="J349" i="38"/>
  <c r="K349" i="38"/>
  <c r="L349" i="38"/>
  <c r="M349" i="38"/>
  <c r="N349" i="38"/>
  <c r="O349" i="38"/>
  <c r="P349" i="38"/>
  <c r="Q349" i="38"/>
  <c r="R349" i="38"/>
  <c r="S349" i="38"/>
  <c r="T349" i="38"/>
  <c r="H350" i="38"/>
  <c r="H199" i="38" s="1"/>
  <c r="I350" i="38"/>
  <c r="I199" i="38" s="1"/>
  <c r="J350" i="38"/>
  <c r="J199" i="38" s="1"/>
  <c r="K350" i="38"/>
  <c r="K199" i="38" s="1"/>
  <c r="L350" i="38"/>
  <c r="L199" i="38" s="1"/>
  <c r="M350" i="38"/>
  <c r="M199" i="38" s="1"/>
  <c r="N350" i="38"/>
  <c r="N199" i="38" s="1"/>
  <c r="O350" i="38"/>
  <c r="O199" i="38" s="1"/>
  <c r="P350" i="38"/>
  <c r="P199" i="38" s="1"/>
  <c r="Q350" i="38"/>
  <c r="Q199" i="38" s="1"/>
  <c r="R350" i="38"/>
  <c r="R199" i="38" s="1"/>
  <c r="S350" i="38"/>
  <c r="S199" i="38" s="1"/>
  <c r="T350" i="38"/>
  <c r="T199" i="38" s="1"/>
  <c r="J351" i="38"/>
  <c r="J200" i="38" s="1"/>
  <c r="K351" i="38"/>
  <c r="K200" i="38" s="1"/>
  <c r="L351" i="38"/>
  <c r="L200" i="38" s="1"/>
  <c r="M351" i="38"/>
  <c r="M200" i="38" s="1"/>
  <c r="N351" i="38"/>
  <c r="N200" i="38" s="1"/>
  <c r="O351" i="38"/>
  <c r="O200" i="38" s="1"/>
  <c r="P351" i="38"/>
  <c r="P200" i="38" s="1"/>
  <c r="Q351" i="38"/>
  <c r="Q200" i="38" s="1"/>
  <c r="R351" i="38"/>
  <c r="R200" i="38" s="1"/>
  <c r="S351" i="38"/>
  <c r="S200" i="38" s="1"/>
  <c r="T351" i="38"/>
  <c r="T200" i="38" s="1"/>
  <c r="J352" i="38"/>
  <c r="J201" i="38" s="1"/>
  <c r="K352" i="38"/>
  <c r="K201" i="38" s="1"/>
  <c r="L352" i="38"/>
  <c r="L201" i="38" s="1"/>
  <c r="M352" i="38"/>
  <c r="M201" i="38" s="1"/>
  <c r="N352" i="38"/>
  <c r="N201" i="38" s="1"/>
  <c r="O352" i="38"/>
  <c r="O201" i="38" s="1"/>
  <c r="P352" i="38"/>
  <c r="P201" i="38" s="1"/>
  <c r="Q352" i="38"/>
  <c r="Q201" i="38" s="1"/>
  <c r="R352" i="38"/>
  <c r="R201" i="38" s="1"/>
  <c r="S352" i="38"/>
  <c r="S201" i="38" s="1"/>
  <c r="T352" i="38"/>
  <c r="T201" i="38" s="1"/>
  <c r="J353" i="38"/>
  <c r="J202" i="38" s="1"/>
  <c r="K353" i="38"/>
  <c r="K202" i="38" s="1"/>
  <c r="L353" i="38"/>
  <c r="L202" i="38" s="1"/>
  <c r="M353" i="38"/>
  <c r="M202" i="38" s="1"/>
  <c r="N353" i="38"/>
  <c r="N202" i="38" s="1"/>
  <c r="O353" i="38"/>
  <c r="O202" i="38" s="1"/>
  <c r="P353" i="38"/>
  <c r="P202" i="38" s="1"/>
  <c r="Q353" i="38"/>
  <c r="Q202" i="38" s="1"/>
  <c r="R353" i="38"/>
  <c r="R202" i="38" s="1"/>
  <c r="S353" i="38"/>
  <c r="S202" i="38" s="1"/>
  <c r="T353" i="38"/>
  <c r="T202" i="38" s="1"/>
  <c r="H354" i="38"/>
  <c r="H203" i="38" s="1"/>
  <c r="I354" i="38"/>
  <c r="I203" i="38" s="1"/>
  <c r="J354" i="38"/>
  <c r="J203" i="38" s="1"/>
  <c r="K354" i="38"/>
  <c r="K203" i="38" s="1"/>
  <c r="L354" i="38"/>
  <c r="L203" i="38" s="1"/>
  <c r="M354" i="38"/>
  <c r="M203" i="38" s="1"/>
  <c r="N354" i="38"/>
  <c r="N203" i="38" s="1"/>
  <c r="O354" i="38"/>
  <c r="O203" i="38" s="1"/>
  <c r="P354" i="38"/>
  <c r="P203" i="38" s="1"/>
  <c r="Q354" i="38"/>
  <c r="Q203" i="38" s="1"/>
  <c r="R354" i="38"/>
  <c r="R203" i="38" s="1"/>
  <c r="S354" i="38"/>
  <c r="S203" i="38" s="1"/>
  <c r="T354" i="38"/>
  <c r="T203" i="38" s="1"/>
  <c r="H355" i="38"/>
  <c r="H204" i="38" s="1"/>
  <c r="I355" i="38"/>
  <c r="I204" i="38" s="1"/>
  <c r="J355" i="38"/>
  <c r="J204" i="38" s="1"/>
  <c r="K355" i="38"/>
  <c r="K204" i="38" s="1"/>
  <c r="L355" i="38"/>
  <c r="L204" i="38" s="1"/>
  <c r="M355" i="38"/>
  <c r="M204" i="38" s="1"/>
  <c r="N355" i="38"/>
  <c r="N204" i="38" s="1"/>
  <c r="O355" i="38"/>
  <c r="O204" i="38" s="1"/>
  <c r="P355" i="38"/>
  <c r="P204" i="38" s="1"/>
  <c r="Q355" i="38"/>
  <c r="Q204" i="38" s="1"/>
  <c r="R355" i="38"/>
  <c r="R204" i="38" s="1"/>
  <c r="S355" i="38"/>
  <c r="S204" i="38" s="1"/>
  <c r="T355" i="38"/>
  <c r="T204" i="38" s="1"/>
  <c r="H356" i="38"/>
  <c r="H205" i="38" s="1"/>
  <c r="I356" i="38"/>
  <c r="I205" i="38" s="1"/>
  <c r="J356" i="38"/>
  <c r="J205" i="38" s="1"/>
  <c r="K356" i="38"/>
  <c r="K205" i="38" s="1"/>
  <c r="L356" i="38"/>
  <c r="L205" i="38" s="1"/>
  <c r="M356" i="38"/>
  <c r="M205" i="38" s="1"/>
  <c r="N356" i="38"/>
  <c r="N205" i="38" s="1"/>
  <c r="O356" i="38"/>
  <c r="O205" i="38" s="1"/>
  <c r="P356" i="38"/>
  <c r="P205" i="38" s="1"/>
  <c r="Q356" i="38"/>
  <c r="Q205" i="38" s="1"/>
  <c r="R356" i="38"/>
  <c r="R205" i="38" s="1"/>
  <c r="S356" i="38"/>
  <c r="S205" i="38" s="1"/>
  <c r="T356" i="38"/>
  <c r="T205" i="38" s="1"/>
  <c r="H357" i="38"/>
  <c r="H206" i="38" s="1"/>
  <c r="I357" i="38"/>
  <c r="I206" i="38" s="1"/>
  <c r="J357" i="38"/>
  <c r="J206" i="38" s="1"/>
  <c r="K357" i="38"/>
  <c r="K206" i="38" s="1"/>
  <c r="L357" i="38"/>
  <c r="L206" i="38" s="1"/>
  <c r="M357" i="38"/>
  <c r="M206" i="38" s="1"/>
  <c r="N357" i="38"/>
  <c r="N206" i="38" s="1"/>
  <c r="O357" i="38"/>
  <c r="O206" i="38" s="1"/>
  <c r="P357" i="38"/>
  <c r="P206" i="38" s="1"/>
  <c r="Q357" i="38"/>
  <c r="Q206" i="38" s="1"/>
  <c r="R357" i="38"/>
  <c r="R206" i="38" s="1"/>
  <c r="S357" i="38"/>
  <c r="S206" i="38" s="1"/>
  <c r="T357" i="38"/>
  <c r="T206" i="38" s="1"/>
  <c r="H358" i="38"/>
  <c r="H207" i="38" s="1"/>
  <c r="I358" i="38"/>
  <c r="I207" i="38" s="1"/>
  <c r="J358" i="38"/>
  <c r="J207" i="38" s="1"/>
  <c r="K358" i="38"/>
  <c r="K207" i="38" s="1"/>
  <c r="L358" i="38"/>
  <c r="L207" i="38" s="1"/>
  <c r="M358" i="38"/>
  <c r="M207" i="38" s="1"/>
  <c r="N358" i="38"/>
  <c r="N207" i="38" s="1"/>
  <c r="O358" i="38"/>
  <c r="O207" i="38" s="1"/>
  <c r="P358" i="38"/>
  <c r="P207" i="38" s="1"/>
  <c r="Q358" i="38"/>
  <c r="Q207" i="38" s="1"/>
  <c r="R358" i="38"/>
  <c r="R207" i="38" s="1"/>
  <c r="S358" i="38"/>
  <c r="S207" i="38" s="1"/>
  <c r="T358" i="38"/>
  <c r="T207" i="38" s="1"/>
  <c r="H359" i="38"/>
  <c r="H208" i="38" s="1"/>
  <c r="I359" i="38"/>
  <c r="I208" i="38" s="1"/>
  <c r="J359" i="38"/>
  <c r="J208" i="38" s="1"/>
  <c r="K359" i="38"/>
  <c r="K208" i="38" s="1"/>
  <c r="L359" i="38"/>
  <c r="L208" i="38" s="1"/>
  <c r="M359" i="38"/>
  <c r="M208" i="38" s="1"/>
  <c r="N359" i="38"/>
  <c r="N208" i="38" s="1"/>
  <c r="O359" i="38"/>
  <c r="O208" i="38" s="1"/>
  <c r="P359" i="38"/>
  <c r="P208" i="38" s="1"/>
  <c r="Q359" i="38"/>
  <c r="Q208" i="38" s="1"/>
  <c r="R359" i="38"/>
  <c r="R208" i="38" s="1"/>
  <c r="S359" i="38"/>
  <c r="S208" i="38" s="1"/>
  <c r="T359" i="38"/>
  <c r="T208" i="38" s="1"/>
  <c r="H360" i="38"/>
  <c r="H209" i="38" s="1"/>
  <c r="I360" i="38"/>
  <c r="I209" i="38" s="1"/>
  <c r="J360" i="38"/>
  <c r="J209" i="38" s="1"/>
  <c r="K360" i="38"/>
  <c r="K209" i="38" s="1"/>
  <c r="L360" i="38"/>
  <c r="L209" i="38" s="1"/>
  <c r="M360" i="38"/>
  <c r="M209" i="38" s="1"/>
  <c r="N360" i="38"/>
  <c r="N209" i="38" s="1"/>
  <c r="O360" i="38"/>
  <c r="O209" i="38" s="1"/>
  <c r="P360" i="38"/>
  <c r="P209" i="38" s="1"/>
  <c r="Q360" i="38"/>
  <c r="Q209" i="38" s="1"/>
  <c r="R360" i="38"/>
  <c r="R209" i="38" s="1"/>
  <c r="S360" i="38"/>
  <c r="S209" i="38" s="1"/>
  <c r="T360" i="38"/>
  <c r="T209" i="38" s="1"/>
  <c r="H361" i="38"/>
  <c r="H210" i="38" s="1"/>
  <c r="I361" i="38"/>
  <c r="I210" i="38" s="1"/>
  <c r="J361" i="38"/>
  <c r="J210" i="38" s="1"/>
  <c r="K361" i="38"/>
  <c r="K210" i="38" s="1"/>
  <c r="L361" i="38"/>
  <c r="L210" i="38" s="1"/>
  <c r="M361" i="38"/>
  <c r="M210" i="38" s="1"/>
  <c r="N361" i="38"/>
  <c r="N210" i="38" s="1"/>
  <c r="O361" i="38"/>
  <c r="O210" i="38" s="1"/>
  <c r="P361" i="38"/>
  <c r="P210" i="38" s="1"/>
  <c r="Q361" i="38"/>
  <c r="Q210" i="38" s="1"/>
  <c r="R361" i="38"/>
  <c r="R210" i="38" s="1"/>
  <c r="S361" i="38"/>
  <c r="S210" i="38" s="1"/>
  <c r="T361" i="38"/>
  <c r="T210" i="38" s="1"/>
  <c r="H362" i="38"/>
  <c r="H211" i="38" s="1"/>
  <c r="I362" i="38"/>
  <c r="I211" i="38" s="1"/>
  <c r="J362" i="38"/>
  <c r="J211" i="38" s="1"/>
  <c r="K362" i="38"/>
  <c r="K211" i="38" s="1"/>
  <c r="L362" i="38"/>
  <c r="L211" i="38" s="1"/>
  <c r="M362" i="38"/>
  <c r="M211" i="38" s="1"/>
  <c r="N362" i="38"/>
  <c r="N211" i="38" s="1"/>
  <c r="O362" i="38"/>
  <c r="O211" i="38" s="1"/>
  <c r="P362" i="38"/>
  <c r="P211" i="38" s="1"/>
  <c r="Q362" i="38"/>
  <c r="Q211" i="38" s="1"/>
  <c r="R362" i="38"/>
  <c r="R211" i="38" s="1"/>
  <c r="S362" i="38"/>
  <c r="S211" i="38" s="1"/>
  <c r="T362" i="38"/>
  <c r="T211" i="38" s="1"/>
  <c r="H363" i="38"/>
  <c r="H212" i="38" s="1"/>
  <c r="I363" i="38"/>
  <c r="I212" i="38" s="1"/>
  <c r="J363" i="38"/>
  <c r="J212" i="38" s="1"/>
  <c r="K363" i="38"/>
  <c r="K212" i="38" s="1"/>
  <c r="L363" i="38"/>
  <c r="L212" i="38" s="1"/>
  <c r="M363" i="38"/>
  <c r="M212" i="38" s="1"/>
  <c r="N363" i="38"/>
  <c r="N212" i="38" s="1"/>
  <c r="O363" i="38"/>
  <c r="O212" i="38" s="1"/>
  <c r="P363" i="38"/>
  <c r="P212" i="38" s="1"/>
  <c r="Q363" i="38"/>
  <c r="Q212" i="38" s="1"/>
  <c r="R363" i="38"/>
  <c r="R212" i="38" s="1"/>
  <c r="S363" i="38"/>
  <c r="S212" i="38" s="1"/>
  <c r="T363" i="38"/>
  <c r="T212" i="38" s="1"/>
  <c r="H364" i="38"/>
  <c r="H213" i="38" s="1"/>
  <c r="I364" i="38"/>
  <c r="I213" i="38" s="1"/>
  <c r="J364" i="38"/>
  <c r="J213" i="38" s="1"/>
  <c r="K364" i="38"/>
  <c r="K213" i="38" s="1"/>
  <c r="L364" i="38"/>
  <c r="L213" i="38" s="1"/>
  <c r="M364" i="38"/>
  <c r="M213" i="38" s="1"/>
  <c r="N364" i="38"/>
  <c r="N213" i="38" s="1"/>
  <c r="O364" i="38"/>
  <c r="O213" i="38" s="1"/>
  <c r="P364" i="38"/>
  <c r="P213" i="38" s="1"/>
  <c r="Q364" i="38"/>
  <c r="Q213" i="38" s="1"/>
  <c r="R364" i="38"/>
  <c r="R213" i="38" s="1"/>
  <c r="S364" i="38"/>
  <c r="S213" i="38" s="1"/>
  <c r="T364" i="38"/>
  <c r="T213" i="38" s="1"/>
  <c r="H365" i="38"/>
  <c r="H214" i="38" s="1"/>
  <c r="I365" i="38"/>
  <c r="I214" i="38" s="1"/>
  <c r="J365" i="38"/>
  <c r="J214" i="38" s="1"/>
  <c r="K365" i="38"/>
  <c r="K214" i="38" s="1"/>
  <c r="L365" i="38"/>
  <c r="L214" i="38" s="1"/>
  <c r="M365" i="38"/>
  <c r="M214" i="38" s="1"/>
  <c r="N365" i="38"/>
  <c r="N214" i="38" s="1"/>
  <c r="O365" i="38"/>
  <c r="O214" i="38" s="1"/>
  <c r="P365" i="38"/>
  <c r="P214" i="38" s="1"/>
  <c r="Q365" i="38"/>
  <c r="Q214" i="38" s="1"/>
  <c r="R365" i="38"/>
  <c r="R214" i="38" s="1"/>
  <c r="S365" i="38"/>
  <c r="S214" i="38" s="1"/>
  <c r="T365" i="38"/>
  <c r="T214" i="38" s="1"/>
  <c r="H366" i="38"/>
  <c r="H215" i="38" s="1"/>
  <c r="I366" i="38"/>
  <c r="I215" i="38" s="1"/>
  <c r="J366" i="38"/>
  <c r="J215" i="38" s="1"/>
  <c r="K366" i="38"/>
  <c r="K215" i="38" s="1"/>
  <c r="L366" i="38"/>
  <c r="L215" i="38" s="1"/>
  <c r="M366" i="38"/>
  <c r="M215" i="38" s="1"/>
  <c r="N366" i="38"/>
  <c r="N215" i="38" s="1"/>
  <c r="O366" i="38"/>
  <c r="O215" i="38" s="1"/>
  <c r="P366" i="38"/>
  <c r="P215" i="38" s="1"/>
  <c r="Q366" i="38"/>
  <c r="Q215" i="38" s="1"/>
  <c r="R366" i="38"/>
  <c r="R215" i="38" s="1"/>
  <c r="S366" i="38"/>
  <c r="S215" i="38" s="1"/>
  <c r="T366" i="38"/>
  <c r="T215" i="38" s="1"/>
  <c r="H367" i="38"/>
  <c r="H216" i="38" s="1"/>
  <c r="I367" i="38"/>
  <c r="I216" i="38" s="1"/>
  <c r="J367" i="38"/>
  <c r="J216" i="38" s="1"/>
  <c r="K367" i="38"/>
  <c r="K216" i="38" s="1"/>
  <c r="L367" i="38"/>
  <c r="L216" i="38" s="1"/>
  <c r="M367" i="38"/>
  <c r="M216" i="38" s="1"/>
  <c r="N367" i="38"/>
  <c r="N216" i="38" s="1"/>
  <c r="O367" i="38"/>
  <c r="O216" i="38" s="1"/>
  <c r="P367" i="38"/>
  <c r="P216" i="38" s="1"/>
  <c r="Q367" i="38"/>
  <c r="Q216" i="38" s="1"/>
  <c r="R367" i="38"/>
  <c r="R216" i="38" s="1"/>
  <c r="S367" i="38"/>
  <c r="S216" i="38" s="1"/>
  <c r="T367" i="38"/>
  <c r="T216" i="38" s="1"/>
  <c r="H126" i="56"/>
  <c r="H462" i="38"/>
  <c r="I126" i="56"/>
  <c r="I462" i="38"/>
  <c r="J126" i="56"/>
  <c r="J462" i="38"/>
  <c r="K126" i="56"/>
  <c r="K462" i="38"/>
  <c r="L126" i="56"/>
  <c r="L462" i="38"/>
  <c r="M126" i="56"/>
  <c r="M462" i="38"/>
  <c r="N126" i="56"/>
  <c r="N462" i="38"/>
  <c r="O126" i="56"/>
  <c r="O462" i="38"/>
  <c r="P126" i="56"/>
  <c r="P462" i="38"/>
  <c r="Q126" i="56"/>
  <c r="Q462" i="38"/>
  <c r="R126" i="56"/>
  <c r="R462" i="38"/>
  <c r="S126" i="56"/>
  <c r="S462" i="38"/>
  <c r="T126" i="56"/>
  <c r="T462" i="38"/>
  <c r="C476" i="38"/>
  <c r="D103" i="38"/>
  <c r="D407" i="38"/>
  <c r="D408" i="38"/>
  <c r="D409" i="38"/>
  <c r="D410" i="38"/>
  <c r="D411" i="38"/>
  <c r="D110" i="38"/>
  <c r="D111" i="38"/>
  <c r="D112" i="38"/>
  <c r="D113" i="38"/>
  <c r="D421" i="38"/>
  <c r="D422" i="38"/>
  <c r="D423" i="38"/>
  <c r="D424" i="38"/>
  <c r="D425" i="38"/>
  <c r="D124" i="38"/>
  <c r="D125" i="38"/>
  <c r="D435" i="38"/>
  <c r="D436" i="38"/>
  <c r="D437" i="38"/>
  <c r="D438" i="38"/>
  <c r="D439" i="38"/>
  <c r="D440" i="38"/>
  <c r="D139" i="38"/>
  <c r="D144" i="38"/>
  <c r="D449" i="38"/>
  <c r="D450" i="38"/>
  <c r="D451" i="38"/>
  <c r="D452" i="38"/>
  <c r="D453" i="38"/>
  <c r="D454" i="38"/>
  <c r="D153" i="38"/>
  <c r="D157" i="38"/>
  <c r="D158" i="38"/>
  <c r="D463" i="38"/>
  <c r="D464" i="38"/>
  <c r="D465" i="38"/>
  <c r="D466" i="38"/>
  <c r="D467" i="38"/>
  <c r="D468" i="38"/>
  <c r="D469" i="38"/>
  <c r="D168" i="38"/>
  <c r="D169" i="38"/>
  <c r="D172" i="38"/>
  <c r="D477" i="38"/>
  <c r="D478" i="38"/>
  <c r="D479" i="38"/>
  <c r="D480" i="38"/>
  <c r="D481" i="38"/>
  <c r="D482" i="38"/>
  <c r="D483" i="38"/>
  <c r="D182" i="38"/>
  <c r="D183" i="38"/>
  <c r="D186" i="38"/>
  <c r="D380" i="38"/>
  <c r="D381" i="38"/>
  <c r="D80" i="38"/>
  <c r="D81" i="38"/>
  <c r="D82" i="38"/>
  <c r="D83" i="38"/>
  <c r="D84" i="38"/>
  <c r="D85" i="38"/>
  <c r="D88" i="38"/>
  <c r="D89" i="38"/>
  <c r="D393" i="38"/>
  <c r="D394" i="38"/>
  <c r="D395" i="38"/>
  <c r="D396" i="38"/>
  <c r="D397" i="38"/>
  <c r="D398" i="38"/>
  <c r="D97" i="38"/>
  <c r="D98" i="38"/>
  <c r="D102" i="38"/>
  <c r="D379" i="38"/>
  <c r="C379" i="38"/>
  <c r="C380" i="38"/>
  <c r="C381" i="38"/>
  <c r="C382" i="38"/>
  <c r="C383" i="38"/>
  <c r="C384" i="38"/>
  <c r="C385" i="38"/>
  <c r="C386" i="38"/>
  <c r="C85" i="38"/>
  <c r="C88" i="38"/>
  <c r="C89" i="38"/>
  <c r="C392" i="38"/>
  <c r="C393" i="38"/>
  <c r="C394" i="38"/>
  <c r="C395" i="38"/>
  <c r="C396" i="38"/>
  <c r="C397" i="38"/>
  <c r="C398" i="38"/>
  <c r="C399" i="38"/>
  <c r="C400" i="38"/>
  <c r="C102" i="38"/>
  <c r="C406" i="38"/>
  <c r="C407" i="38"/>
  <c r="C408" i="38"/>
  <c r="C409" i="38"/>
  <c r="C410" i="38"/>
  <c r="C411" i="38"/>
  <c r="C412" i="38"/>
  <c r="C111" i="38"/>
  <c r="C112" i="38"/>
  <c r="C113" i="38"/>
  <c r="C420" i="38"/>
  <c r="C421" i="38"/>
  <c r="C422" i="38"/>
  <c r="C423" i="38"/>
  <c r="C424" i="38"/>
  <c r="C123" i="38"/>
  <c r="C124" i="38"/>
  <c r="C125" i="38"/>
  <c r="C131" i="38"/>
  <c r="C434" i="38"/>
  <c r="C435" i="38"/>
  <c r="C436" i="38"/>
  <c r="C437" i="38"/>
  <c r="C438" i="38"/>
  <c r="C439" i="38"/>
  <c r="C440" i="38"/>
  <c r="C139" i="38"/>
  <c r="C144" i="38"/>
  <c r="C448" i="38"/>
  <c r="C449" i="38"/>
  <c r="C450" i="38"/>
  <c r="C451" i="38"/>
  <c r="C452" i="38"/>
  <c r="C453" i="38"/>
  <c r="C454" i="38"/>
  <c r="C153" i="38"/>
  <c r="C157" i="38"/>
  <c r="C158" i="38"/>
  <c r="C462" i="38"/>
  <c r="C463" i="38"/>
  <c r="C464" i="38"/>
  <c r="C465" i="38"/>
  <c r="C466" i="38"/>
  <c r="C467" i="38"/>
  <c r="C468" i="38"/>
  <c r="C469" i="38"/>
  <c r="C168" i="38"/>
  <c r="C169" i="38"/>
  <c r="C172" i="38"/>
  <c r="C477" i="38"/>
  <c r="C478" i="38"/>
  <c r="C479" i="38"/>
  <c r="C480" i="38"/>
  <c r="C481" i="38"/>
  <c r="C482" i="38"/>
  <c r="C483" i="38"/>
  <c r="C182" i="38"/>
  <c r="C183" i="38"/>
  <c r="C186" i="38"/>
  <c r="E227" i="38"/>
  <c r="I11" i="7"/>
  <c r="I12" i="18" s="1"/>
  <c r="I10" i="7"/>
  <c r="H351" i="38"/>
  <c r="H200" i="38" s="1"/>
  <c r="I351" i="38"/>
  <c r="I200" i="38" s="1"/>
  <c r="H352" i="38"/>
  <c r="I352" i="38"/>
  <c r="I201" i="38" s="1"/>
  <c r="H353" i="38"/>
  <c r="H202" i="38" s="1"/>
  <c r="I353" i="38"/>
  <c r="I202" i="38" s="1"/>
  <c r="C350" i="38"/>
  <c r="C199" i="38" s="1"/>
  <c r="C351" i="38"/>
  <c r="C200" i="38" s="1"/>
  <c r="C352" i="38"/>
  <c r="C201" i="38" s="1"/>
  <c r="C353" i="38"/>
  <c r="C202" i="38" s="1"/>
  <c r="C354" i="38"/>
  <c r="C203" i="38" s="1"/>
  <c r="C355" i="38"/>
  <c r="C204" i="38" s="1"/>
  <c r="C356" i="38"/>
  <c r="C205" i="38" s="1"/>
  <c r="C357" i="38"/>
  <c r="C206" i="38" s="1"/>
  <c r="C358" i="38"/>
  <c r="C207" i="38" s="1"/>
  <c r="C359" i="38"/>
  <c r="C208" i="38" s="1"/>
  <c r="C360" i="38"/>
  <c r="C209" i="38" s="1"/>
  <c r="C361" i="38"/>
  <c r="C210" i="38" s="1"/>
  <c r="C362" i="38"/>
  <c r="C211" i="38" s="1"/>
  <c r="C363" i="38"/>
  <c r="C212" i="38" s="1"/>
  <c r="C364" i="38"/>
  <c r="C213" i="38" s="1"/>
  <c r="C365" i="38"/>
  <c r="C214" i="38" s="1"/>
  <c r="C366" i="38"/>
  <c r="C215" i="38" s="1"/>
  <c r="C367" i="38"/>
  <c r="C216" i="38" s="1"/>
  <c r="C349" i="38"/>
  <c r="C198" i="38" s="1"/>
  <c r="D501" i="38"/>
  <c r="D502" i="38"/>
  <c r="D503" i="38"/>
  <c r="D504" i="38"/>
  <c r="D505" i="38"/>
  <c r="D506" i="38"/>
  <c r="D507" i="38"/>
  <c r="D508" i="38"/>
  <c r="D509" i="38"/>
  <c r="D510" i="38"/>
  <c r="D511" i="38"/>
  <c r="D512" i="38"/>
  <c r="D513" i="38"/>
  <c r="D514" i="38"/>
  <c r="D213" i="38"/>
  <c r="D214" i="38"/>
  <c r="D215" i="38"/>
  <c r="D216" i="38"/>
  <c r="D500" i="38"/>
  <c r="C378" i="38"/>
  <c r="T217" i="56"/>
  <c r="S217" i="56"/>
  <c r="R217" i="56"/>
  <c r="Q217" i="56"/>
  <c r="P217" i="56"/>
  <c r="O217" i="56"/>
  <c r="N217" i="56"/>
  <c r="M217" i="56"/>
  <c r="L217" i="56"/>
  <c r="K217" i="56"/>
  <c r="J217" i="56"/>
  <c r="I217" i="56"/>
  <c r="H217" i="56"/>
  <c r="T216" i="56"/>
  <c r="S216" i="56"/>
  <c r="R216" i="56"/>
  <c r="Q216" i="56"/>
  <c r="P216" i="56"/>
  <c r="O216" i="56"/>
  <c r="N216" i="56"/>
  <c r="M216" i="56"/>
  <c r="L216" i="56"/>
  <c r="K216" i="56"/>
  <c r="J216" i="56"/>
  <c r="I216" i="56"/>
  <c r="H216" i="56"/>
  <c r="T215" i="56"/>
  <c r="S215" i="56"/>
  <c r="R215" i="56"/>
  <c r="Q215" i="56"/>
  <c r="P215" i="56"/>
  <c r="O215" i="56"/>
  <c r="N215" i="56"/>
  <c r="M215" i="56"/>
  <c r="L215" i="56"/>
  <c r="K215" i="56"/>
  <c r="J215" i="56"/>
  <c r="I215" i="56"/>
  <c r="H209" i="56"/>
  <c r="T208" i="56"/>
  <c r="S208" i="56"/>
  <c r="R208" i="56"/>
  <c r="Q208" i="56"/>
  <c r="P208" i="56"/>
  <c r="O208" i="56"/>
  <c r="N208" i="56"/>
  <c r="M208" i="56"/>
  <c r="L208" i="56"/>
  <c r="K208" i="56"/>
  <c r="J208" i="56"/>
  <c r="I208" i="56"/>
  <c r="H208" i="56"/>
  <c r="T207" i="56"/>
  <c r="S207" i="56"/>
  <c r="R207" i="56"/>
  <c r="Q207" i="56"/>
  <c r="P207" i="56"/>
  <c r="O207" i="56"/>
  <c r="N207" i="56"/>
  <c r="M207" i="56"/>
  <c r="L207" i="56"/>
  <c r="K207" i="56"/>
  <c r="J207" i="56"/>
  <c r="I207" i="56"/>
  <c r="H207" i="56"/>
  <c r="T206" i="56"/>
  <c r="S206" i="56"/>
  <c r="R206" i="56"/>
  <c r="Q206" i="56"/>
  <c r="P206" i="56"/>
  <c r="O206" i="56"/>
  <c r="N206" i="56"/>
  <c r="M206" i="56"/>
  <c r="L206" i="56"/>
  <c r="K206" i="56"/>
  <c r="J206" i="56"/>
  <c r="I206" i="56"/>
  <c r="H206" i="56"/>
  <c r="T205" i="56"/>
  <c r="S205" i="56"/>
  <c r="R205" i="56"/>
  <c r="Q205" i="56"/>
  <c r="P205" i="56"/>
  <c r="O205" i="56"/>
  <c r="N205" i="56"/>
  <c r="M205" i="56"/>
  <c r="L205" i="56"/>
  <c r="K205" i="56"/>
  <c r="J205" i="56"/>
  <c r="I205" i="56"/>
  <c r="T202" i="56"/>
  <c r="S202" i="56"/>
  <c r="R202" i="56"/>
  <c r="Q202" i="56"/>
  <c r="P202" i="56"/>
  <c r="O202" i="56"/>
  <c r="N202" i="56"/>
  <c r="M202" i="56"/>
  <c r="L202" i="56"/>
  <c r="K202" i="56"/>
  <c r="J202" i="56"/>
  <c r="I202" i="56"/>
  <c r="H202" i="56"/>
  <c r="T201" i="56"/>
  <c r="S201" i="56"/>
  <c r="R201" i="56"/>
  <c r="Q201" i="56"/>
  <c r="P201" i="56"/>
  <c r="O201" i="56"/>
  <c r="N201" i="56"/>
  <c r="M201" i="56"/>
  <c r="L201" i="56"/>
  <c r="K201" i="56"/>
  <c r="J201" i="56"/>
  <c r="I201" i="56"/>
  <c r="H201" i="56"/>
  <c r="T200" i="56"/>
  <c r="S200" i="56"/>
  <c r="R200" i="56"/>
  <c r="Q200" i="56"/>
  <c r="P200" i="56"/>
  <c r="O200" i="56"/>
  <c r="N200" i="56"/>
  <c r="M200" i="56"/>
  <c r="L200" i="56"/>
  <c r="K200" i="56"/>
  <c r="J200" i="56"/>
  <c r="I200" i="56"/>
  <c r="H200" i="56"/>
  <c r="I195" i="56"/>
  <c r="H195" i="56"/>
  <c r="T194" i="56"/>
  <c r="S194" i="56"/>
  <c r="R194" i="56"/>
  <c r="Q194" i="56"/>
  <c r="P194" i="56"/>
  <c r="O194" i="56"/>
  <c r="N194" i="56"/>
  <c r="M194" i="56"/>
  <c r="L194" i="56"/>
  <c r="K194" i="56"/>
  <c r="J194" i="56"/>
  <c r="I194" i="56"/>
  <c r="H194" i="56"/>
  <c r="T193" i="56"/>
  <c r="S193" i="56"/>
  <c r="R193" i="56"/>
  <c r="Q193" i="56"/>
  <c r="P193" i="56"/>
  <c r="O193" i="56"/>
  <c r="N193" i="56"/>
  <c r="M193" i="56"/>
  <c r="L193" i="56"/>
  <c r="K193" i="56"/>
  <c r="J193" i="56"/>
  <c r="I193" i="56"/>
  <c r="H193" i="56"/>
  <c r="T192" i="56"/>
  <c r="S192" i="56"/>
  <c r="R192" i="56"/>
  <c r="Q192" i="56"/>
  <c r="P192" i="56"/>
  <c r="O192" i="56"/>
  <c r="N192" i="56"/>
  <c r="M192" i="56"/>
  <c r="L192" i="56"/>
  <c r="K192" i="56"/>
  <c r="J192" i="56"/>
  <c r="I192" i="56"/>
  <c r="H192" i="56"/>
  <c r="T191" i="56"/>
  <c r="S191" i="56"/>
  <c r="R191" i="56"/>
  <c r="Q191" i="56"/>
  <c r="P191" i="56"/>
  <c r="O191" i="56"/>
  <c r="N191" i="56"/>
  <c r="M191" i="56"/>
  <c r="L191" i="56"/>
  <c r="K191" i="56"/>
  <c r="J191" i="56"/>
  <c r="I191" i="56"/>
  <c r="H191" i="56"/>
  <c r="T190" i="56"/>
  <c r="S190" i="56"/>
  <c r="R190" i="56"/>
  <c r="Q190" i="56"/>
  <c r="P190" i="56"/>
  <c r="O190" i="56"/>
  <c r="N190" i="56"/>
  <c r="M190" i="56"/>
  <c r="L190" i="56"/>
  <c r="K190" i="56"/>
  <c r="J190" i="56"/>
  <c r="I190" i="56"/>
  <c r="T187" i="56"/>
  <c r="S187" i="56"/>
  <c r="R187" i="56"/>
  <c r="Q187" i="56"/>
  <c r="P187" i="56"/>
  <c r="O187" i="56"/>
  <c r="N187" i="56"/>
  <c r="M187" i="56"/>
  <c r="L187" i="56"/>
  <c r="K187" i="56"/>
  <c r="J187" i="56"/>
  <c r="I187" i="56"/>
  <c r="H187" i="56"/>
  <c r="T186" i="56"/>
  <c r="S186" i="56"/>
  <c r="R186" i="56"/>
  <c r="Q186" i="56"/>
  <c r="P186" i="56"/>
  <c r="O186" i="56"/>
  <c r="N186" i="56"/>
  <c r="M186" i="56"/>
  <c r="L186" i="56"/>
  <c r="K186" i="56"/>
  <c r="J186" i="56"/>
  <c r="I186" i="56"/>
  <c r="H186" i="56"/>
  <c r="H180" i="56"/>
  <c r="T179" i="56"/>
  <c r="S179" i="56"/>
  <c r="R179" i="56"/>
  <c r="Q179" i="56"/>
  <c r="P179" i="56"/>
  <c r="O179" i="56"/>
  <c r="N179" i="56"/>
  <c r="M179" i="56"/>
  <c r="L179" i="56"/>
  <c r="K179" i="56"/>
  <c r="J179" i="56"/>
  <c r="I179" i="56"/>
  <c r="H179" i="56"/>
  <c r="T178" i="56"/>
  <c r="S178" i="56"/>
  <c r="R178" i="56"/>
  <c r="Q178" i="56"/>
  <c r="P178" i="56"/>
  <c r="O178" i="56"/>
  <c r="N178" i="56"/>
  <c r="M178" i="56"/>
  <c r="L178" i="56"/>
  <c r="K178" i="56"/>
  <c r="J178" i="56"/>
  <c r="I178" i="56"/>
  <c r="H178" i="56"/>
  <c r="T177" i="56"/>
  <c r="S177" i="56"/>
  <c r="R177" i="56"/>
  <c r="Q177" i="56"/>
  <c r="P177" i="56"/>
  <c r="O177" i="56"/>
  <c r="N177" i="56"/>
  <c r="M177" i="56"/>
  <c r="L177" i="56"/>
  <c r="K177" i="56"/>
  <c r="J177" i="56"/>
  <c r="I177" i="56"/>
  <c r="H177" i="56"/>
  <c r="T176" i="56"/>
  <c r="S176" i="56"/>
  <c r="R176" i="56"/>
  <c r="Q176" i="56"/>
  <c r="P176" i="56"/>
  <c r="O176" i="56"/>
  <c r="N176" i="56"/>
  <c r="M176" i="56"/>
  <c r="L176" i="56"/>
  <c r="K176" i="56"/>
  <c r="J176" i="56"/>
  <c r="I176" i="56"/>
  <c r="H176" i="56"/>
  <c r="T175" i="56"/>
  <c r="S175" i="56"/>
  <c r="R175" i="56"/>
  <c r="Q175" i="56"/>
  <c r="P175" i="56"/>
  <c r="O175" i="56"/>
  <c r="N175" i="56"/>
  <c r="M175" i="56"/>
  <c r="L175" i="56"/>
  <c r="K175" i="56"/>
  <c r="J175" i="56"/>
  <c r="I175" i="56"/>
  <c r="T148" i="56"/>
  <c r="T280" i="76" s="1"/>
  <c r="T144" i="76" s="1"/>
  <c r="S148" i="56"/>
  <c r="S280" i="76" s="1"/>
  <c r="S144" i="76" s="1"/>
  <c r="R148" i="56"/>
  <c r="R280" i="76" s="1"/>
  <c r="R144" i="76" s="1"/>
  <c r="Q148" i="56"/>
  <c r="P148" i="56"/>
  <c r="O148" i="56"/>
  <c r="N148" i="56"/>
  <c r="N280" i="76" s="1"/>
  <c r="N144" i="76" s="1"/>
  <c r="M148" i="56"/>
  <c r="L148" i="56"/>
  <c r="L280" i="76" s="1"/>
  <c r="L144" i="76" s="1"/>
  <c r="K148" i="56"/>
  <c r="K280" i="76" s="1"/>
  <c r="K144" i="76" s="1"/>
  <c r="J148" i="56"/>
  <c r="I148" i="56"/>
  <c r="H149" i="49"/>
  <c r="H48" i="8"/>
  <c r="K48" i="8"/>
  <c r="I48" i="8"/>
  <c r="J48" i="8"/>
  <c r="L48" i="8"/>
  <c r="M48" i="8"/>
  <c r="N48" i="8"/>
  <c r="O48" i="8"/>
  <c r="P48" i="8"/>
  <c r="Q48" i="8"/>
  <c r="R48" i="8"/>
  <c r="S48" i="8"/>
  <c r="T48" i="8"/>
  <c r="P160" i="21"/>
  <c r="P24" i="21" s="1"/>
  <c r="J161" i="21"/>
  <c r="K161" i="21"/>
  <c r="O161" i="21"/>
  <c r="Q161" i="21"/>
  <c r="R161" i="21"/>
  <c r="S161" i="21"/>
  <c r="H284" i="21"/>
  <c r="H148" i="21" s="1"/>
  <c r="J50" i="8"/>
  <c r="L50" i="8"/>
  <c r="N284" i="21"/>
  <c r="N148" i="21" s="1"/>
  <c r="O284" i="21"/>
  <c r="O148" i="21" s="1"/>
  <c r="P50" i="8"/>
  <c r="T284" i="21"/>
  <c r="T148" i="21" s="1"/>
  <c r="H75" i="34"/>
  <c r="H69" i="34"/>
  <c r="R75" i="34"/>
  <c r="P75" i="34"/>
  <c r="N75" i="34"/>
  <c r="L75" i="34"/>
  <c r="J75" i="34"/>
  <c r="P113" i="34"/>
  <c r="N113" i="34"/>
  <c r="L113" i="34"/>
  <c r="P108" i="34"/>
  <c r="N108" i="34"/>
  <c r="L108" i="34"/>
  <c r="P103" i="34"/>
  <c r="N103" i="34"/>
  <c r="L103" i="34"/>
  <c r="P98" i="34"/>
  <c r="N98" i="34"/>
  <c r="L98" i="34"/>
  <c r="P93" i="34"/>
  <c r="N93" i="34"/>
  <c r="L93" i="34"/>
  <c r="P88" i="34"/>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M25" i="54"/>
  <c r="L25" i="54"/>
  <c r="K25" i="54"/>
  <c r="J25" i="54"/>
  <c r="I25" i="54"/>
  <c r="H25" i="54"/>
  <c r="G25" i="54"/>
  <c r="F25" i="54"/>
  <c r="E25" i="54"/>
  <c r="D25" i="54"/>
  <c r="C25" i="54"/>
  <c r="H88" i="34"/>
  <c r="C72" i="38"/>
  <c r="C369" i="38"/>
  <c r="C218" i="38" s="1"/>
  <c r="T498" i="38"/>
  <c r="T413" i="21" s="1"/>
  <c r="S498" i="38"/>
  <c r="S413" i="21" s="1"/>
  <c r="R498" i="38"/>
  <c r="R413" i="21" s="1"/>
  <c r="Q498" i="38"/>
  <c r="Q413" i="21" s="1"/>
  <c r="P498" i="38"/>
  <c r="P413" i="21" s="1"/>
  <c r="O498" i="38"/>
  <c r="O413" i="21" s="1"/>
  <c r="N498" i="38"/>
  <c r="N413" i="21" s="1"/>
  <c r="M498" i="38"/>
  <c r="M413" i="21" s="1"/>
  <c r="L498" i="38"/>
  <c r="L413" i="21" s="1"/>
  <c r="K498" i="38"/>
  <c r="K413" i="21" s="1"/>
  <c r="J498" i="38"/>
  <c r="J413" i="21" s="1"/>
  <c r="I498" i="38"/>
  <c r="I413" i="21" s="1"/>
  <c r="H413" i="21"/>
  <c r="H12" i="38"/>
  <c r="H10" i="38"/>
  <c r="T373" i="49"/>
  <c r="S373" i="49"/>
  <c r="R373" i="49"/>
  <c r="Q373" i="49"/>
  <c r="Q343" i="76" s="1"/>
  <c r="P373" i="49"/>
  <c r="O373" i="49"/>
  <c r="O343" i="76" s="1"/>
  <c r="N373" i="49"/>
  <c r="N343" i="76" s="1"/>
  <c r="M373" i="49"/>
  <c r="M343" i="76" s="1"/>
  <c r="L373" i="49"/>
  <c r="K373" i="49"/>
  <c r="J373" i="49"/>
  <c r="I373" i="49"/>
  <c r="H373" i="49"/>
  <c r="T359" i="49"/>
  <c r="S359" i="49"/>
  <c r="R359" i="49"/>
  <c r="R344" i="76" s="1"/>
  <c r="Q359" i="49"/>
  <c r="Q344" i="76" s="1"/>
  <c r="P359" i="49"/>
  <c r="O359" i="49"/>
  <c r="N359" i="49"/>
  <c r="M359" i="49"/>
  <c r="L359" i="49"/>
  <c r="K359" i="49"/>
  <c r="J359" i="49"/>
  <c r="J344" i="76" s="1"/>
  <c r="I359" i="49"/>
  <c r="I344" i="76" s="1"/>
  <c r="H359" i="49"/>
  <c r="H344" i="76" s="1"/>
  <c r="T345" i="49"/>
  <c r="S345" i="49"/>
  <c r="R345" i="49"/>
  <c r="R342" i="76" s="1"/>
  <c r="Q345" i="49"/>
  <c r="Q342" i="76" s="1"/>
  <c r="P345" i="49"/>
  <c r="P342" i="76" s="1"/>
  <c r="O345" i="49"/>
  <c r="N345" i="49"/>
  <c r="M345" i="49"/>
  <c r="L345" i="49"/>
  <c r="K345" i="49"/>
  <c r="J345" i="49"/>
  <c r="I345" i="49"/>
  <c r="I342" i="76" s="1"/>
  <c r="H345" i="49"/>
  <c r="H342" i="76" s="1"/>
  <c r="T331" i="49"/>
  <c r="S331" i="49"/>
  <c r="R331" i="49"/>
  <c r="Q331" i="49"/>
  <c r="P331" i="49"/>
  <c r="O331" i="49"/>
  <c r="N331" i="49"/>
  <c r="N338" i="76" s="1"/>
  <c r="M331" i="49"/>
  <c r="M338" i="76" s="1"/>
  <c r="L331" i="49"/>
  <c r="K331" i="49"/>
  <c r="J331" i="49"/>
  <c r="I331" i="49"/>
  <c r="H331" i="49"/>
  <c r="H338" i="76" s="1"/>
  <c r="T317" i="49"/>
  <c r="T339" i="76" s="1"/>
  <c r="S317" i="49"/>
  <c r="S339" i="76" s="1"/>
  <c r="R317" i="49"/>
  <c r="R339" i="76" s="1"/>
  <c r="Q317" i="49"/>
  <c r="P317" i="49"/>
  <c r="O317" i="49"/>
  <c r="N317" i="49"/>
  <c r="M317" i="49"/>
  <c r="M339" i="76" s="1"/>
  <c r="L317" i="49"/>
  <c r="K317" i="49"/>
  <c r="K339" i="76" s="1"/>
  <c r="J317" i="49"/>
  <c r="I317" i="49"/>
  <c r="I339" i="76" s="1"/>
  <c r="T303" i="49"/>
  <c r="S303" i="49"/>
  <c r="S341" i="76" s="1"/>
  <c r="R303" i="49"/>
  <c r="R341" i="76" s="1"/>
  <c r="Q303" i="49"/>
  <c r="P303" i="49"/>
  <c r="O303" i="49"/>
  <c r="O341" i="76" s="1"/>
  <c r="N303" i="49"/>
  <c r="M303" i="49"/>
  <c r="M341" i="76" s="1"/>
  <c r="L303" i="49"/>
  <c r="L341" i="76" s="1"/>
  <c r="K303" i="49"/>
  <c r="J303" i="49"/>
  <c r="I303" i="49"/>
  <c r="I341" i="76" s="1"/>
  <c r="H303" i="49"/>
  <c r="H341" i="76" s="1"/>
  <c r="T289" i="49"/>
  <c r="S289" i="49"/>
  <c r="S340" i="76" s="1"/>
  <c r="R289" i="49"/>
  <c r="R340" i="76" s="1"/>
  <c r="Q289" i="49"/>
  <c r="Q340" i="76" s="1"/>
  <c r="P289" i="49"/>
  <c r="O289" i="49"/>
  <c r="N289" i="49"/>
  <c r="M289" i="49"/>
  <c r="M340" i="76" s="1"/>
  <c r="L289" i="49"/>
  <c r="K289" i="49"/>
  <c r="J289" i="49"/>
  <c r="J340" i="76" s="1"/>
  <c r="I289" i="49"/>
  <c r="I340" i="76" s="1"/>
  <c r="T275" i="49"/>
  <c r="S275" i="49"/>
  <c r="R275" i="49"/>
  <c r="R337" i="76" s="1"/>
  <c r="Q275" i="49"/>
  <c r="P275" i="49"/>
  <c r="O275" i="49"/>
  <c r="O337" i="76" s="1"/>
  <c r="N275" i="49"/>
  <c r="N337" i="76" s="1"/>
  <c r="M275" i="49"/>
  <c r="M337" i="76" s="1"/>
  <c r="L275" i="49"/>
  <c r="L337" i="76" s="1"/>
  <c r="K275" i="49"/>
  <c r="J275" i="49"/>
  <c r="J337" i="76" s="1"/>
  <c r="I275" i="49"/>
  <c r="I337" i="76" s="1"/>
  <c r="H97" i="18"/>
  <c r="H103" i="18" s="1"/>
  <c r="H111" i="18" s="1"/>
  <c r="H113" i="34"/>
  <c r="R126" i="34"/>
  <c r="P126" i="34"/>
  <c r="N126" i="34"/>
  <c r="L126" i="34"/>
  <c r="J126" i="34"/>
  <c r="H126" i="34"/>
  <c r="D124" i="34"/>
  <c r="R198" i="34"/>
  <c r="P198" i="34"/>
  <c r="N198" i="34"/>
  <c r="L198" i="34"/>
  <c r="J198" i="34"/>
  <c r="H198" i="34"/>
  <c r="R87" i="34"/>
  <c r="P87" i="34"/>
  <c r="N87" i="34"/>
  <c r="L87" i="34"/>
  <c r="J87" i="34"/>
  <c r="H87" i="34"/>
  <c r="R14" i="34"/>
  <c r="P14" i="34"/>
  <c r="N14" i="34"/>
  <c r="L14" i="34"/>
  <c r="J14" i="34"/>
  <c r="H14" i="34"/>
  <c r="R113" i="34"/>
  <c r="R108" i="34"/>
  <c r="R103" i="34"/>
  <c r="R98" i="34"/>
  <c r="R93" i="34"/>
  <c r="R88" i="34"/>
  <c r="R69" i="34"/>
  <c r="R57" i="34"/>
  <c r="R51" i="34"/>
  <c r="R45" i="34"/>
  <c r="R39" i="34"/>
  <c r="R33" i="34"/>
  <c r="R27" i="34"/>
  <c r="R21" i="34"/>
  <c r="R15" i="34"/>
  <c r="J69" i="34"/>
  <c r="D36" i="23"/>
  <c r="D196" i="34"/>
  <c r="D85" i="34"/>
  <c r="D12" i="34"/>
  <c r="D16" i="23"/>
  <c r="E16" i="23" s="1"/>
  <c r="E38" i="23"/>
  <c r="E18" i="23"/>
  <c r="H15" i="34"/>
  <c r="J15" i="34"/>
  <c r="H21" i="34"/>
  <c r="J21" i="34"/>
  <c r="H27" i="34"/>
  <c r="J27" i="34"/>
  <c r="H33" i="34"/>
  <c r="J33" i="34"/>
  <c r="H39" i="34"/>
  <c r="J39" i="34"/>
  <c r="H45" i="34"/>
  <c r="J45" i="34"/>
  <c r="H51" i="34"/>
  <c r="J51" i="34"/>
  <c r="H57" i="34"/>
  <c r="J57" i="34"/>
  <c r="B20" i="2"/>
  <c r="H12" i="49"/>
  <c r="H10" i="49"/>
  <c r="I397" i="21"/>
  <c r="J397" i="21"/>
  <c r="K397" i="21"/>
  <c r="L397" i="21"/>
  <c r="M397" i="21"/>
  <c r="N397" i="21"/>
  <c r="O397" i="21"/>
  <c r="P397" i="21"/>
  <c r="Q397" i="21"/>
  <c r="R397" i="21"/>
  <c r="S397" i="21"/>
  <c r="T397" i="21"/>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I25" i="23"/>
  <c r="I28" i="23" s="1"/>
  <c r="H10" i="18"/>
  <c r="H12" i="18"/>
  <c r="I19" i="18"/>
  <c r="J19" i="18"/>
  <c r="K19" i="18"/>
  <c r="L19" i="18"/>
  <c r="M19" i="18"/>
  <c r="N19" i="18"/>
  <c r="O19" i="18"/>
  <c r="P19" i="18"/>
  <c r="P32" i="18"/>
  <c r="P26" i="18"/>
  <c r="Q19" i="18"/>
  <c r="R19" i="18"/>
  <c r="S19" i="18"/>
  <c r="T19" i="18"/>
  <c r="I26" i="18"/>
  <c r="I32" i="18"/>
  <c r="J26" i="18"/>
  <c r="K26" i="18"/>
  <c r="K32" i="18"/>
  <c r="L26" i="18"/>
  <c r="M26" i="18"/>
  <c r="M39" i="18" s="1"/>
  <c r="N26" i="18"/>
  <c r="O26" i="18"/>
  <c r="Q26" i="18"/>
  <c r="R26" i="18"/>
  <c r="S26" i="18"/>
  <c r="T26" i="18"/>
  <c r="H32" i="18"/>
  <c r="J32" i="18"/>
  <c r="J39" i="18" s="1"/>
  <c r="L32" i="18"/>
  <c r="L39" i="18" s="1"/>
  <c r="M32" i="18"/>
  <c r="N32" i="18"/>
  <c r="O32" i="18"/>
  <c r="Q32" i="18"/>
  <c r="Q39" i="18"/>
  <c r="R32" i="18"/>
  <c r="R39" i="18" s="1"/>
  <c r="S32" i="18"/>
  <c r="T32" i="18"/>
  <c r="I47" i="18"/>
  <c r="J47" i="18"/>
  <c r="K47" i="18"/>
  <c r="L47" i="18"/>
  <c r="M47" i="18"/>
  <c r="N47" i="18"/>
  <c r="N80" i="18" s="1"/>
  <c r="N88" i="18" s="1"/>
  <c r="O47" i="18"/>
  <c r="P47" i="18"/>
  <c r="P80" i="18" s="1"/>
  <c r="P88" i="18" s="1"/>
  <c r="Q47" i="18"/>
  <c r="R47" i="18"/>
  <c r="S47" i="18"/>
  <c r="T47" i="18"/>
  <c r="H53" i="18"/>
  <c r="I53" i="18"/>
  <c r="I80" i="18" s="1"/>
  <c r="J53" i="18"/>
  <c r="K53" i="18"/>
  <c r="L53" i="18"/>
  <c r="M53" i="18"/>
  <c r="N53" i="18"/>
  <c r="O53" i="18"/>
  <c r="P53" i="18"/>
  <c r="Q53" i="18"/>
  <c r="Q80" i="18" s="1"/>
  <c r="Q88" i="18" s="1"/>
  <c r="R53" i="18"/>
  <c r="S53" i="18"/>
  <c r="T53" i="18"/>
  <c r="H62" i="18"/>
  <c r="I62" i="18"/>
  <c r="J62" i="18"/>
  <c r="K62" i="18"/>
  <c r="L62" i="18"/>
  <c r="M62" i="18"/>
  <c r="M80" i="18" s="1"/>
  <c r="N62" i="18"/>
  <c r="O62" i="18"/>
  <c r="P62" i="18"/>
  <c r="Q62" i="18"/>
  <c r="R62" i="18"/>
  <c r="S62" i="18"/>
  <c r="T62" i="18"/>
  <c r="H68" i="18"/>
  <c r="I68" i="18"/>
  <c r="J68" i="18"/>
  <c r="K68" i="18"/>
  <c r="L68" i="18"/>
  <c r="M68" i="18"/>
  <c r="N68" i="18"/>
  <c r="O68" i="18"/>
  <c r="P68" i="18"/>
  <c r="Q68" i="18"/>
  <c r="R68" i="18"/>
  <c r="S68" i="18"/>
  <c r="T68" i="18"/>
  <c r="H82" i="18"/>
  <c r="I82" i="18"/>
  <c r="J82" i="18"/>
  <c r="K82" i="18"/>
  <c r="L82" i="18"/>
  <c r="M82" i="18"/>
  <c r="N82" i="18"/>
  <c r="O82" i="18"/>
  <c r="P82" i="18"/>
  <c r="Q82" i="18"/>
  <c r="R82" i="18"/>
  <c r="S82" i="18"/>
  <c r="T82" i="18"/>
  <c r="I97" i="18"/>
  <c r="I103" i="18" s="1"/>
  <c r="I111" i="18" s="1"/>
  <c r="I122" i="18" s="1"/>
  <c r="I130" i="18" s="1"/>
  <c r="I135" i="18" s="1"/>
  <c r="J97" i="18"/>
  <c r="J103" i="18" s="1"/>
  <c r="J111" i="18" s="1"/>
  <c r="K97" i="18"/>
  <c r="K103" i="18" s="1"/>
  <c r="K111" i="18" s="1"/>
  <c r="K122" i="18" s="1"/>
  <c r="K130" i="18" s="1"/>
  <c r="K135" i="18" s="1"/>
  <c r="L97" i="18"/>
  <c r="M97" i="18"/>
  <c r="M103" i="18" s="1"/>
  <c r="N97" i="18"/>
  <c r="O97" i="18"/>
  <c r="O103" i="18" s="1"/>
  <c r="O111" i="18" s="1"/>
  <c r="O122" i="18" s="1"/>
  <c r="O130" i="18" s="1"/>
  <c r="O135" i="18" s="1"/>
  <c r="P97" i="18"/>
  <c r="Q97" i="18"/>
  <c r="R97" i="18"/>
  <c r="R103" i="18" s="1"/>
  <c r="R111" i="18" s="1"/>
  <c r="S97" i="18"/>
  <c r="S103" i="18" s="1"/>
  <c r="S111" i="18" s="1"/>
  <c r="S122" i="18" s="1"/>
  <c r="S130" i="18" s="1"/>
  <c r="S135" i="18" s="1"/>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Q50" i="8"/>
  <c r="H41" i="9"/>
  <c r="H58" i="8" s="1"/>
  <c r="H59" i="8" s="1"/>
  <c r="I41" i="9"/>
  <c r="I58" i="8" s="1"/>
  <c r="I59" i="8" s="1"/>
  <c r="J41" i="9"/>
  <c r="J58" i="8" s="1"/>
  <c r="J59" i="8" s="1"/>
  <c r="K41" i="9"/>
  <c r="K58" i="8" s="1"/>
  <c r="K59" i="8" s="1"/>
  <c r="L41" i="9"/>
  <c r="L58" i="8" s="1"/>
  <c r="L59" i="8" s="1"/>
  <c r="M41" i="9"/>
  <c r="M58" i="8" s="1"/>
  <c r="M59" i="8" s="1"/>
  <c r="N41" i="9"/>
  <c r="N58" i="8" s="1"/>
  <c r="N59" i="8" s="1"/>
  <c r="O41" i="9"/>
  <c r="O58" i="8" s="1"/>
  <c r="O59" i="8" s="1"/>
  <c r="P41" i="9"/>
  <c r="P58" i="8" s="1"/>
  <c r="P59" i="8" s="1"/>
  <c r="Q41" i="9"/>
  <c r="Q58" i="8" s="1"/>
  <c r="Q59" i="8" s="1"/>
  <c r="R41" i="9"/>
  <c r="R58" i="8" s="1"/>
  <c r="R59" i="8" s="1"/>
  <c r="S41" i="9"/>
  <c r="S58" i="8" s="1"/>
  <c r="S59" i="8" s="1"/>
  <c r="T41" i="9"/>
  <c r="T58" i="8" s="1"/>
  <c r="T59" i="8" s="1"/>
  <c r="I49" i="9"/>
  <c r="J49" i="9"/>
  <c r="K49" i="9"/>
  <c r="K51" i="9" s="1"/>
  <c r="L49" i="9"/>
  <c r="L51" i="9" s="1"/>
  <c r="M49" i="9"/>
  <c r="M51" i="9" s="1"/>
  <c r="N49" i="9"/>
  <c r="N51" i="9" s="1"/>
  <c r="O49" i="9"/>
  <c r="O51" i="9" s="1"/>
  <c r="P49" i="9"/>
  <c r="P51" i="9" s="1"/>
  <c r="Q49" i="9"/>
  <c r="Q51" i="9" s="1"/>
  <c r="R49" i="9"/>
  <c r="R51" i="9" s="1"/>
  <c r="S49" i="9"/>
  <c r="S51" i="9" s="1"/>
  <c r="T49" i="9"/>
  <c r="T51" i="9" s="1"/>
  <c r="H10" i="8"/>
  <c r="H12" i="8"/>
  <c r="H60" i="8"/>
  <c r="I16" i="7"/>
  <c r="J16" i="7" s="1"/>
  <c r="S50" i="8"/>
  <c r="I12" i="49"/>
  <c r="I12" i="8"/>
  <c r="O50" i="8"/>
  <c r="I10" i="21"/>
  <c r="I10" i="9"/>
  <c r="I12" i="38"/>
  <c r="K284" i="21"/>
  <c r="K148" i="21" s="1"/>
  <c r="M284" i="21"/>
  <c r="M148" i="21" s="1"/>
  <c r="M50" i="8"/>
  <c r="S284" i="21"/>
  <c r="S148" i="21" s="1"/>
  <c r="Q284" i="21"/>
  <c r="Q148" i="21" s="1"/>
  <c r="H39" i="18"/>
  <c r="H43" i="18" s="1"/>
  <c r="I41" i="18" s="1"/>
  <c r="K50" i="8"/>
  <c r="P284" i="21"/>
  <c r="P148" i="21" s="1"/>
  <c r="I284" i="21"/>
  <c r="I148" i="21" s="1"/>
  <c r="I50" i="8"/>
  <c r="I44" i="23"/>
  <c r="H18" i="21"/>
  <c r="I18" i="21"/>
  <c r="J18" i="21"/>
  <c r="K18" i="21"/>
  <c r="L103" i="18"/>
  <c r="L18" i="21"/>
  <c r="M18" i="21"/>
  <c r="N18" i="21"/>
  <c r="N103" i="18"/>
  <c r="O18" i="21"/>
  <c r="P103" i="18"/>
  <c r="P18" i="21"/>
  <c r="Q18" i="21"/>
  <c r="Q103" i="18"/>
  <c r="Q111" i="18" s="1"/>
  <c r="Q122" i="18" s="1"/>
  <c r="Q130" i="18" s="1"/>
  <c r="Q135" i="18" s="1"/>
  <c r="R18" i="21"/>
  <c r="S18" i="21"/>
  <c r="T18" i="21"/>
  <c r="T103" i="18"/>
  <c r="T111" i="18"/>
  <c r="H317" i="49"/>
  <c r="I47" i="23" l="1"/>
  <c r="J44" i="23" s="1"/>
  <c r="J47" i="23" s="1"/>
  <c r="K44" i="23" s="1"/>
  <c r="K47" i="23" s="1"/>
  <c r="N52" i="49"/>
  <c r="L41" i="8"/>
  <c r="L274" i="21"/>
  <c r="L277" i="76"/>
  <c r="L247" i="49"/>
  <c r="T122" i="18"/>
  <c r="T130" i="18" s="1"/>
  <c r="T135" i="18" s="1"/>
  <c r="T80" i="18"/>
  <c r="T88" i="18" s="1"/>
  <c r="Q24" i="49"/>
  <c r="Q273" i="49"/>
  <c r="K41" i="8"/>
  <c r="K274" i="21"/>
  <c r="K277" i="76"/>
  <c r="K247" i="49"/>
  <c r="K122" i="49" s="1"/>
  <c r="P132" i="38"/>
  <c r="P36" i="8"/>
  <c r="P269" i="21"/>
  <c r="P205" i="49"/>
  <c r="H297" i="38"/>
  <c r="H40" i="8"/>
  <c r="H276" i="76"/>
  <c r="H140" i="76" s="1"/>
  <c r="H273" i="21"/>
  <c r="H219" i="49"/>
  <c r="L40" i="8"/>
  <c r="L273" i="21"/>
  <c r="L276" i="76"/>
  <c r="L219" i="49"/>
  <c r="P146" i="38"/>
  <c r="P40" i="8"/>
  <c r="P273" i="21"/>
  <c r="P276" i="76"/>
  <c r="P140" i="76" s="1"/>
  <c r="P219" i="49"/>
  <c r="P94" i="49" s="1"/>
  <c r="T146" i="38"/>
  <c r="T40" i="8"/>
  <c r="T273" i="21"/>
  <c r="T276" i="76"/>
  <c r="T140" i="76" s="1"/>
  <c r="T219" i="49"/>
  <c r="K39" i="8"/>
  <c r="K272" i="21"/>
  <c r="K275" i="76"/>
  <c r="K177" i="49"/>
  <c r="K52" i="49" s="1"/>
  <c r="O39" i="8"/>
  <c r="O275" i="76"/>
  <c r="O272" i="21"/>
  <c r="O177" i="49"/>
  <c r="S104" i="38"/>
  <c r="S39" i="8"/>
  <c r="S272" i="21"/>
  <c r="S275" i="76"/>
  <c r="S177" i="49"/>
  <c r="J38" i="8"/>
  <c r="J271" i="21"/>
  <c r="J163" i="49"/>
  <c r="N90" i="38"/>
  <c r="N38" i="8"/>
  <c r="N271" i="21"/>
  <c r="N163" i="49"/>
  <c r="N38" i="49" s="1"/>
  <c r="R38" i="8"/>
  <c r="R271" i="21"/>
  <c r="R163" i="49"/>
  <c r="R38" i="49" s="1"/>
  <c r="I37" i="8"/>
  <c r="I270" i="21"/>
  <c r="I191" i="49"/>
  <c r="M37" i="8"/>
  <c r="M270" i="21"/>
  <c r="M137" i="76"/>
  <c r="M191" i="49"/>
  <c r="Q118" i="38"/>
  <c r="Q37" i="8"/>
  <c r="Q137" i="76"/>
  <c r="Q270" i="21"/>
  <c r="Q191" i="49"/>
  <c r="H283" i="38"/>
  <c r="H36" i="8"/>
  <c r="H269" i="21"/>
  <c r="H136" i="76"/>
  <c r="H205" i="49"/>
  <c r="H35" i="8"/>
  <c r="H268" i="21"/>
  <c r="L35" i="8"/>
  <c r="L268" i="21"/>
  <c r="L149" i="49"/>
  <c r="P76" i="38"/>
  <c r="P35" i="8"/>
  <c r="P268" i="21"/>
  <c r="P149" i="49"/>
  <c r="T35" i="8"/>
  <c r="T268" i="21"/>
  <c r="T149" i="49"/>
  <c r="K42" i="8"/>
  <c r="K275" i="21"/>
  <c r="K278" i="76"/>
  <c r="K233" i="49"/>
  <c r="O42" i="8"/>
  <c r="O275" i="21"/>
  <c r="O278" i="76"/>
  <c r="O142" i="76" s="1"/>
  <c r="O233" i="49"/>
  <c r="S42" i="8"/>
  <c r="S275" i="21"/>
  <c r="S278" i="76"/>
  <c r="S233" i="49"/>
  <c r="S108" i="49" s="1"/>
  <c r="L94" i="49"/>
  <c r="T94" i="49"/>
  <c r="O108" i="49"/>
  <c r="O404" i="21"/>
  <c r="K405" i="21"/>
  <c r="S405" i="21"/>
  <c r="O406" i="21"/>
  <c r="K407" i="21"/>
  <c r="P404" i="21"/>
  <c r="L405" i="21"/>
  <c r="T405" i="21"/>
  <c r="P406" i="21"/>
  <c r="L407" i="21"/>
  <c r="T407" i="21"/>
  <c r="P408" i="21"/>
  <c r="L409" i="21"/>
  <c r="T409" i="21"/>
  <c r="P410" i="21"/>
  <c r="L411" i="21"/>
  <c r="T411" i="21"/>
  <c r="P412" i="21"/>
  <c r="P140" i="21" s="1"/>
  <c r="I404" i="21"/>
  <c r="Q404" i="21"/>
  <c r="M405" i="21"/>
  <c r="I406" i="21"/>
  <c r="Q406" i="21"/>
  <c r="M407" i="21"/>
  <c r="I408" i="21"/>
  <c r="Q408" i="21"/>
  <c r="J404" i="21"/>
  <c r="R404" i="21"/>
  <c r="N405" i="21"/>
  <c r="J406" i="21"/>
  <c r="R406" i="21"/>
  <c r="N407" i="21"/>
  <c r="K404" i="21"/>
  <c r="S404" i="21"/>
  <c r="O405" i="21"/>
  <c r="K406" i="21"/>
  <c r="L404" i="21"/>
  <c r="T404" i="21"/>
  <c r="P405" i="21"/>
  <c r="L406" i="21"/>
  <c r="T406" i="21"/>
  <c r="P407" i="21"/>
  <c r="L408" i="21"/>
  <c r="T408" i="21"/>
  <c r="P409" i="21"/>
  <c r="L410" i="21"/>
  <c r="L138" i="21" s="1"/>
  <c r="T410" i="21"/>
  <c r="P411" i="21"/>
  <c r="L412" i="21"/>
  <c r="M404" i="21"/>
  <c r="I405" i="21"/>
  <c r="Q405" i="21"/>
  <c r="M406" i="21"/>
  <c r="I407" i="21"/>
  <c r="Q407" i="21"/>
  <c r="M408" i="21"/>
  <c r="I409" i="21"/>
  <c r="Q409" i="21"/>
  <c r="R405" i="21"/>
  <c r="K408" i="21"/>
  <c r="N409" i="21"/>
  <c r="N410" i="21"/>
  <c r="M411" i="21"/>
  <c r="K412" i="21"/>
  <c r="K140" i="21" s="1"/>
  <c r="H405" i="21"/>
  <c r="H404" i="21"/>
  <c r="J412" i="21"/>
  <c r="N406" i="21"/>
  <c r="N408" i="21"/>
  <c r="O409" i="21"/>
  <c r="O410" i="21"/>
  <c r="N411" i="21"/>
  <c r="M412" i="21"/>
  <c r="M140" i="21" s="1"/>
  <c r="H406" i="21"/>
  <c r="S406" i="21"/>
  <c r="O408" i="21"/>
  <c r="R409" i="21"/>
  <c r="Q410" i="21"/>
  <c r="O411" i="21"/>
  <c r="N412" i="21"/>
  <c r="N140" i="21" s="1"/>
  <c r="H407" i="21"/>
  <c r="J407" i="21"/>
  <c r="R408" i="21"/>
  <c r="S409" i="21"/>
  <c r="R410" i="21"/>
  <c r="Q411" i="21"/>
  <c r="O412" i="21"/>
  <c r="O140" i="21" s="1"/>
  <c r="H408" i="21"/>
  <c r="M409" i="21"/>
  <c r="T412" i="21"/>
  <c r="T140" i="21" s="1"/>
  <c r="O407" i="21"/>
  <c r="S408" i="21"/>
  <c r="I410" i="21"/>
  <c r="S410" i="21"/>
  <c r="R411" i="21"/>
  <c r="Q412" i="21"/>
  <c r="Q140" i="21" s="1"/>
  <c r="H409" i="21"/>
  <c r="K411" i="21"/>
  <c r="R407" i="21"/>
  <c r="J409" i="21"/>
  <c r="J410" i="21"/>
  <c r="I411" i="21"/>
  <c r="S411" i="21"/>
  <c r="R412" i="21"/>
  <c r="R140" i="21" s="1"/>
  <c r="H410" i="21"/>
  <c r="J405" i="21"/>
  <c r="J408" i="21"/>
  <c r="M410" i="21"/>
  <c r="H412" i="21"/>
  <c r="H140" i="21" s="1"/>
  <c r="N404" i="21"/>
  <c r="S407" i="21"/>
  <c r="K409" i="21"/>
  <c r="K410" i="21"/>
  <c r="J411" i="21"/>
  <c r="I412" i="21"/>
  <c r="S412" i="21"/>
  <c r="S140" i="21" s="1"/>
  <c r="H411" i="21"/>
  <c r="R174" i="38"/>
  <c r="R41" i="8"/>
  <c r="R277" i="76"/>
  <c r="R274" i="21"/>
  <c r="R247" i="49"/>
  <c r="R122" i="49" s="1"/>
  <c r="N41" i="8"/>
  <c r="N277" i="76"/>
  <c r="N274" i="21"/>
  <c r="N247" i="49"/>
  <c r="J41" i="8"/>
  <c r="J277" i="76"/>
  <c r="J141" i="76" s="1"/>
  <c r="J274" i="21"/>
  <c r="J247" i="49"/>
  <c r="J122" i="49" s="1"/>
  <c r="M132" i="38"/>
  <c r="M36" i="8"/>
  <c r="M269" i="21"/>
  <c r="M205" i="49"/>
  <c r="Q36" i="8"/>
  <c r="Q269" i="21"/>
  <c r="Q205" i="49"/>
  <c r="Q80" i="49" s="1"/>
  <c r="J341" i="76"/>
  <c r="N340" i="76"/>
  <c r="N138" i="76" s="1"/>
  <c r="S41" i="8"/>
  <c r="S274" i="21"/>
  <c r="S277" i="76"/>
  <c r="S141" i="76" s="1"/>
  <c r="S247" i="49"/>
  <c r="K24" i="49"/>
  <c r="K273" i="49"/>
  <c r="K271" i="49" s="1"/>
  <c r="S273" i="49"/>
  <c r="S80" i="18"/>
  <c r="S88" i="18" s="1"/>
  <c r="K80" i="18"/>
  <c r="K88" i="18" s="1"/>
  <c r="O39" i="18"/>
  <c r="P39" i="18"/>
  <c r="L273" i="49"/>
  <c r="T24" i="49"/>
  <c r="T273" i="49"/>
  <c r="S52" i="49"/>
  <c r="O66" i="49"/>
  <c r="R80" i="49"/>
  <c r="S122" i="49"/>
  <c r="I146" i="38"/>
  <c r="I40" i="8"/>
  <c r="I276" i="76"/>
  <c r="I140" i="76" s="1"/>
  <c r="I273" i="21"/>
  <c r="I219" i="49"/>
  <c r="I94" i="49" s="1"/>
  <c r="M40" i="8"/>
  <c r="M276" i="76"/>
  <c r="M273" i="21"/>
  <c r="M219" i="49"/>
  <c r="M94" i="49" s="1"/>
  <c r="Q146" i="38"/>
  <c r="Q40" i="8"/>
  <c r="Q276" i="76"/>
  <c r="Q140" i="76" s="1"/>
  <c r="Q273" i="21"/>
  <c r="Q219" i="49"/>
  <c r="H39" i="8"/>
  <c r="H275" i="76"/>
  <c r="H272" i="21"/>
  <c r="H177" i="49"/>
  <c r="H52" i="49" s="1"/>
  <c r="L104" i="38"/>
  <c r="L39" i="8"/>
  <c r="L272" i="21"/>
  <c r="L275" i="76"/>
  <c r="L177" i="49"/>
  <c r="P39" i="8"/>
  <c r="P275" i="76"/>
  <c r="P272" i="21"/>
  <c r="P177" i="49"/>
  <c r="T39" i="8"/>
  <c r="T272" i="21"/>
  <c r="T275" i="76"/>
  <c r="T177" i="49"/>
  <c r="K38" i="8"/>
  <c r="K271" i="21"/>
  <c r="K163" i="49"/>
  <c r="O38" i="8"/>
  <c r="O271" i="21"/>
  <c r="O163" i="49"/>
  <c r="O38" i="49" s="1"/>
  <c r="S38" i="8"/>
  <c r="S271" i="21"/>
  <c r="S163" i="49"/>
  <c r="J118" i="38"/>
  <c r="J37" i="8"/>
  <c r="J270" i="21"/>
  <c r="J191" i="49"/>
  <c r="J66" i="49" s="1"/>
  <c r="N118" i="38"/>
  <c r="N37" i="8"/>
  <c r="N270" i="21"/>
  <c r="N191" i="49"/>
  <c r="N66" i="49" s="1"/>
  <c r="R37" i="8"/>
  <c r="R137" i="76"/>
  <c r="R270" i="21"/>
  <c r="R191" i="49"/>
  <c r="I36" i="8"/>
  <c r="I269" i="21"/>
  <c r="I205" i="49"/>
  <c r="I80" i="49" s="1"/>
  <c r="I35" i="8"/>
  <c r="I268" i="21"/>
  <c r="I149" i="49"/>
  <c r="M35" i="8"/>
  <c r="M268" i="21"/>
  <c r="M149" i="49"/>
  <c r="M147" i="49" s="1"/>
  <c r="Q35" i="8"/>
  <c r="Q268" i="21"/>
  <c r="Q149" i="49"/>
  <c r="H311" i="38"/>
  <c r="H160" i="38" s="1"/>
  <c r="H42" i="8"/>
  <c r="H278" i="76"/>
  <c r="H142" i="76" s="1"/>
  <c r="H275" i="21"/>
  <c r="H233" i="49"/>
  <c r="H108" i="49" s="1"/>
  <c r="L42" i="8"/>
  <c r="L278" i="76"/>
  <c r="L275" i="21"/>
  <c r="L233" i="49"/>
  <c r="P160" i="38"/>
  <c r="P42" i="8"/>
  <c r="P278" i="76"/>
  <c r="P142" i="76" s="1"/>
  <c r="P275" i="21"/>
  <c r="P233" i="49"/>
  <c r="P108" i="49" s="1"/>
  <c r="T42" i="8"/>
  <c r="T278" i="76"/>
  <c r="T275" i="21"/>
  <c r="T233" i="49"/>
  <c r="R338" i="76"/>
  <c r="K337" i="76"/>
  <c r="O340" i="76"/>
  <c r="O138" i="76" s="1"/>
  <c r="J339" i="76"/>
  <c r="J137" i="76" s="1"/>
  <c r="N341" i="76"/>
  <c r="K38" i="49"/>
  <c r="R66" i="49"/>
  <c r="P174" i="38"/>
  <c r="P41" i="8"/>
  <c r="P274" i="21"/>
  <c r="P277" i="76"/>
  <c r="P247" i="49"/>
  <c r="P122" i="49" s="1"/>
  <c r="L80" i="18"/>
  <c r="L88" i="18" s="1"/>
  <c r="P52" i="49"/>
  <c r="I20" i="56"/>
  <c r="I280" i="76"/>
  <c r="I144" i="76" s="1"/>
  <c r="J11" i="7"/>
  <c r="J12" i="21" s="1"/>
  <c r="I12" i="75"/>
  <c r="I12" i="76"/>
  <c r="I12" i="73"/>
  <c r="I12" i="72"/>
  <c r="I12" i="71"/>
  <c r="I25" i="71" s="1"/>
  <c r="I12" i="56"/>
  <c r="L132" i="38"/>
  <c r="L36" i="8"/>
  <c r="L269" i="21"/>
  <c r="L205" i="49"/>
  <c r="J273" i="49"/>
  <c r="M66" i="49"/>
  <c r="P80" i="49"/>
  <c r="I122" i="49"/>
  <c r="I12" i="21"/>
  <c r="M111" i="18"/>
  <c r="M122" i="18" s="1"/>
  <c r="M130" i="18" s="1"/>
  <c r="M135" i="18" s="1"/>
  <c r="I88" i="18"/>
  <c r="R80" i="18"/>
  <c r="R88" i="18" s="1"/>
  <c r="J80" i="18"/>
  <c r="J88" i="18" s="1"/>
  <c r="N39" i="18"/>
  <c r="E36" i="23"/>
  <c r="M273" i="49"/>
  <c r="Q38" i="49"/>
  <c r="L52" i="49"/>
  <c r="T52" i="49"/>
  <c r="I108" i="49"/>
  <c r="Q108" i="49"/>
  <c r="L122" i="49"/>
  <c r="L118" i="34"/>
  <c r="L120" i="34" s="1"/>
  <c r="M264" i="49"/>
  <c r="M280" i="76"/>
  <c r="M144" i="76" s="1"/>
  <c r="Q41" i="8"/>
  <c r="Q277" i="76"/>
  <c r="Q274" i="21"/>
  <c r="Q247" i="49"/>
  <c r="M41" i="8"/>
  <c r="M277" i="76"/>
  <c r="M141" i="76" s="1"/>
  <c r="M274" i="21"/>
  <c r="M247" i="49"/>
  <c r="M122" i="49" s="1"/>
  <c r="I41" i="8"/>
  <c r="I277" i="76"/>
  <c r="I274" i="21"/>
  <c r="I247" i="49"/>
  <c r="I132" i="38"/>
  <c r="J132" i="38"/>
  <c r="J36" i="8"/>
  <c r="J269" i="21"/>
  <c r="J205" i="49"/>
  <c r="J80" i="49" s="1"/>
  <c r="N36" i="8"/>
  <c r="N269" i="21"/>
  <c r="N205" i="49"/>
  <c r="R132" i="38"/>
  <c r="R36" i="8"/>
  <c r="R269" i="21"/>
  <c r="R205" i="49"/>
  <c r="I343" i="76"/>
  <c r="I141" i="76" s="1"/>
  <c r="K341" i="76"/>
  <c r="S344" i="76"/>
  <c r="O338" i="76"/>
  <c r="J342" i="76"/>
  <c r="M344" i="76"/>
  <c r="M336" i="76" s="1"/>
  <c r="N339" i="76"/>
  <c r="N137" i="76" s="1"/>
  <c r="S38" i="49"/>
  <c r="M80" i="49"/>
  <c r="K108" i="49"/>
  <c r="N122" i="49"/>
  <c r="T174" i="38"/>
  <c r="T41" i="8"/>
  <c r="T274" i="21"/>
  <c r="T277" i="76"/>
  <c r="T247" i="49"/>
  <c r="T122" i="49" s="1"/>
  <c r="I24" i="49"/>
  <c r="I273" i="49"/>
  <c r="I271" i="49" s="1"/>
  <c r="P118" i="34"/>
  <c r="Q20" i="56"/>
  <c r="Q280" i="76"/>
  <c r="Q144" i="76" s="1"/>
  <c r="O41" i="8"/>
  <c r="O274" i="21"/>
  <c r="O277" i="76"/>
  <c r="O141" i="76" s="1"/>
  <c r="O247" i="49"/>
  <c r="T132" i="38"/>
  <c r="T36" i="8"/>
  <c r="T269" i="21"/>
  <c r="T205" i="49"/>
  <c r="Q337" i="76"/>
  <c r="Q336" i="76" s="1"/>
  <c r="R273" i="49"/>
  <c r="Q52" i="49"/>
  <c r="H80" i="49"/>
  <c r="K94" i="49"/>
  <c r="Q122" i="49"/>
  <c r="J44" i="8"/>
  <c r="J280" i="76"/>
  <c r="J144" i="76" s="1"/>
  <c r="N111" i="18"/>
  <c r="N122" i="18" s="1"/>
  <c r="N130" i="18" s="1"/>
  <c r="N135" i="18" s="1"/>
  <c r="I12" i="9"/>
  <c r="N24" i="49"/>
  <c r="N273" i="49"/>
  <c r="J38" i="49"/>
  <c r="I66" i="49"/>
  <c r="Q66" i="49"/>
  <c r="L80" i="49"/>
  <c r="T80" i="49"/>
  <c r="T160" i="38"/>
  <c r="L160" i="38"/>
  <c r="J146" i="38"/>
  <c r="J40" i="8"/>
  <c r="J276" i="76"/>
  <c r="J273" i="21"/>
  <c r="J219" i="49"/>
  <c r="J94" i="49" s="1"/>
  <c r="N146" i="38"/>
  <c r="N40" i="8"/>
  <c r="N276" i="76"/>
  <c r="N140" i="76" s="1"/>
  <c r="N273" i="21"/>
  <c r="N219" i="49"/>
  <c r="N94" i="49" s="1"/>
  <c r="R40" i="8"/>
  <c r="R276" i="76"/>
  <c r="R140" i="76" s="1"/>
  <c r="R273" i="21"/>
  <c r="R219" i="49"/>
  <c r="R94" i="49" s="1"/>
  <c r="I104" i="38"/>
  <c r="I39" i="8"/>
  <c r="I272" i="21"/>
  <c r="I275" i="76"/>
  <c r="I177" i="49"/>
  <c r="I52" i="49" s="1"/>
  <c r="M39" i="8"/>
  <c r="M272" i="21"/>
  <c r="M275" i="76"/>
  <c r="M177" i="49"/>
  <c r="M52" i="49" s="1"/>
  <c r="Q104" i="38"/>
  <c r="Q39" i="8"/>
  <c r="Q272" i="21"/>
  <c r="Q275" i="76"/>
  <c r="Q177" i="49"/>
  <c r="H241" i="38"/>
  <c r="H90" i="38" s="1"/>
  <c r="H38" i="8"/>
  <c r="H271" i="21"/>
  <c r="H163" i="49"/>
  <c r="H38" i="49" s="1"/>
  <c r="L38" i="8"/>
  <c r="L271" i="21"/>
  <c r="L163" i="49"/>
  <c r="P38" i="8"/>
  <c r="P271" i="21"/>
  <c r="P163" i="49"/>
  <c r="P38" i="49" s="1"/>
  <c r="T90" i="38"/>
  <c r="T38" i="8"/>
  <c r="T271" i="21"/>
  <c r="T163" i="49"/>
  <c r="K37" i="8"/>
  <c r="K270" i="21"/>
  <c r="K191" i="49"/>
  <c r="K66" i="49" s="1"/>
  <c r="O118" i="38"/>
  <c r="O37" i="8"/>
  <c r="O270" i="21"/>
  <c r="O191" i="49"/>
  <c r="S37" i="8"/>
  <c r="S270" i="21"/>
  <c r="S137" i="76"/>
  <c r="S191" i="49"/>
  <c r="S66" i="49" s="1"/>
  <c r="J35" i="8"/>
  <c r="J268" i="21"/>
  <c r="J132" i="21" s="1"/>
  <c r="J149" i="49"/>
  <c r="N35" i="8"/>
  <c r="N268" i="21"/>
  <c r="N149" i="49"/>
  <c r="N147" i="49" s="1"/>
  <c r="R35" i="8"/>
  <c r="R268" i="21"/>
  <c r="R149" i="49"/>
  <c r="I42" i="8"/>
  <c r="I278" i="76"/>
  <c r="I142" i="76" s="1"/>
  <c r="I275" i="21"/>
  <c r="I233" i="49"/>
  <c r="M42" i="8"/>
  <c r="M278" i="76"/>
  <c r="M275" i="21"/>
  <c r="M233" i="49"/>
  <c r="M108" i="49" s="1"/>
  <c r="Q42" i="8"/>
  <c r="Q278" i="76"/>
  <c r="Q142" i="76" s="1"/>
  <c r="Q275" i="21"/>
  <c r="Q233" i="49"/>
  <c r="J338" i="76"/>
  <c r="J136" i="76" s="1"/>
  <c r="K344" i="76"/>
  <c r="L339" i="76"/>
  <c r="L137" i="76" s="1"/>
  <c r="P338" i="76"/>
  <c r="P136" i="76" s="1"/>
  <c r="S342" i="76"/>
  <c r="K340" i="76"/>
  <c r="K138" i="76" s="1"/>
  <c r="N344" i="76"/>
  <c r="O339" i="76"/>
  <c r="O137" i="76" s="1"/>
  <c r="R343" i="76"/>
  <c r="S338" i="76"/>
  <c r="S136" i="76" s="1"/>
  <c r="O273" i="49"/>
  <c r="O271" i="49" s="1"/>
  <c r="O277" i="21"/>
  <c r="O141" i="21" s="1"/>
  <c r="O280" i="76"/>
  <c r="O144" i="76" s="1"/>
  <c r="H325" i="38"/>
  <c r="H174" i="38" s="1"/>
  <c r="H41" i="8"/>
  <c r="H274" i="21"/>
  <c r="H277" i="76"/>
  <c r="H247" i="49"/>
  <c r="H122" i="49" s="1"/>
  <c r="K132" i="38"/>
  <c r="K36" i="8"/>
  <c r="K269" i="21"/>
  <c r="K205" i="49"/>
  <c r="K80" i="49" s="1"/>
  <c r="O36" i="8"/>
  <c r="O269" i="21"/>
  <c r="O205" i="49"/>
  <c r="O80" i="49" s="1"/>
  <c r="S132" i="38"/>
  <c r="S36" i="8"/>
  <c r="S269" i="21"/>
  <c r="S205" i="49"/>
  <c r="S80" i="49" s="1"/>
  <c r="R122" i="18"/>
  <c r="R130" i="18" s="1"/>
  <c r="R135" i="18" s="1"/>
  <c r="J122" i="18"/>
  <c r="J130" i="18" s="1"/>
  <c r="J135" i="18" s="1"/>
  <c r="M88" i="18"/>
  <c r="O80" i="18"/>
  <c r="O88" i="18" s="1"/>
  <c r="S39" i="18"/>
  <c r="T39" i="18"/>
  <c r="H122" i="18"/>
  <c r="H130" i="18" s="1"/>
  <c r="H135" i="18" s="1"/>
  <c r="P273" i="49"/>
  <c r="P271" i="49" s="1"/>
  <c r="L38" i="49"/>
  <c r="T38" i="49"/>
  <c r="O52" i="49"/>
  <c r="N80" i="49"/>
  <c r="Q94" i="49"/>
  <c r="L108" i="49"/>
  <c r="T108" i="49"/>
  <c r="O122" i="49"/>
  <c r="P264" i="49"/>
  <c r="P139" i="49" s="1"/>
  <c r="P280" i="76"/>
  <c r="P144" i="76" s="1"/>
  <c r="I10" i="38"/>
  <c r="I10" i="75"/>
  <c r="I10" i="76"/>
  <c r="I10" i="73"/>
  <c r="I10" i="72"/>
  <c r="I10" i="71"/>
  <c r="I10" i="56"/>
  <c r="K146" i="38"/>
  <c r="K40" i="8"/>
  <c r="K276" i="76"/>
  <c r="K140" i="76" s="1"/>
  <c r="K273" i="21"/>
  <c r="K219" i="49"/>
  <c r="O40" i="8"/>
  <c r="O273" i="21"/>
  <c r="O276" i="76"/>
  <c r="O219" i="49"/>
  <c r="O94" i="49" s="1"/>
  <c r="S40" i="8"/>
  <c r="S276" i="76"/>
  <c r="S273" i="21"/>
  <c r="S219" i="49"/>
  <c r="S94" i="49" s="1"/>
  <c r="J39" i="8"/>
  <c r="J275" i="76"/>
  <c r="J272" i="21"/>
  <c r="J136" i="21" s="1"/>
  <c r="J177" i="49"/>
  <c r="J52" i="49" s="1"/>
  <c r="N104" i="38"/>
  <c r="N39" i="8"/>
  <c r="N275" i="76"/>
  <c r="N272" i="21"/>
  <c r="N177" i="49"/>
  <c r="R104" i="38"/>
  <c r="R39" i="8"/>
  <c r="R275" i="76"/>
  <c r="R272" i="21"/>
  <c r="R177" i="49"/>
  <c r="R52" i="49" s="1"/>
  <c r="I90" i="38"/>
  <c r="I38" i="8"/>
  <c r="I271" i="21"/>
  <c r="I138" i="76"/>
  <c r="I163" i="49"/>
  <c r="I38" i="49" s="1"/>
  <c r="M38" i="8"/>
  <c r="M271" i="21"/>
  <c r="M163" i="49"/>
  <c r="M38" i="49" s="1"/>
  <c r="Q90" i="38"/>
  <c r="Q38" i="8"/>
  <c r="Q271" i="21"/>
  <c r="Q138" i="76"/>
  <c r="Q163" i="49"/>
  <c r="H37" i="8"/>
  <c r="H270" i="21"/>
  <c r="H191" i="49"/>
  <c r="H66" i="49" s="1"/>
  <c r="L118" i="38"/>
  <c r="L37" i="8"/>
  <c r="L270" i="21"/>
  <c r="L191" i="49"/>
  <c r="L66" i="49" s="1"/>
  <c r="P118" i="38"/>
  <c r="P37" i="8"/>
  <c r="P270" i="21"/>
  <c r="P191" i="49"/>
  <c r="P66" i="49" s="1"/>
  <c r="T37" i="8"/>
  <c r="T270" i="21"/>
  <c r="T191" i="49"/>
  <c r="T66" i="49" s="1"/>
  <c r="K35" i="8"/>
  <c r="K268" i="21"/>
  <c r="K149" i="49"/>
  <c r="O35" i="8"/>
  <c r="O268" i="21"/>
  <c r="O149" i="49"/>
  <c r="S35" i="8"/>
  <c r="S268" i="21"/>
  <c r="S149" i="49"/>
  <c r="J160" i="38"/>
  <c r="J42" i="8"/>
  <c r="J275" i="21"/>
  <c r="J278" i="76"/>
  <c r="J142" i="76" s="1"/>
  <c r="J233" i="49"/>
  <c r="J108" i="49" s="1"/>
  <c r="N160" i="38"/>
  <c r="N42" i="8"/>
  <c r="N278" i="76"/>
  <c r="N275" i="21"/>
  <c r="N233" i="49"/>
  <c r="N108" i="49" s="1"/>
  <c r="R160" i="38"/>
  <c r="R42" i="8"/>
  <c r="R275" i="21"/>
  <c r="R278" i="76"/>
  <c r="R142" i="76" s="1"/>
  <c r="R233" i="49"/>
  <c r="R108" i="49" s="1"/>
  <c r="L344" i="76"/>
  <c r="T344" i="76"/>
  <c r="H343" i="76"/>
  <c r="I338" i="76"/>
  <c r="L342" i="76"/>
  <c r="L140" i="76" s="1"/>
  <c r="P337" i="76"/>
  <c r="P341" i="76"/>
  <c r="L340" i="76"/>
  <c r="L138" i="76" s="1"/>
  <c r="T343" i="76"/>
  <c r="H339" i="76"/>
  <c r="K343" i="76"/>
  <c r="K141" i="76" s="1"/>
  <c r="L338" i="76"/>
  <c r="L136" i="76" s="1"/>
  <c r="O342" i="76"/>
  <c r="Q25" i="21"/>
  <c r="O25" i="21"/>
  <c r="S25" i="21"/>
  <c r="K25" i="21"/>
  <c r="R25" i="21"/>
  <c r="J25" i="21"/>
  <c r="M139" i="49"/>
  <c r="L140" i="21"/>
  <c r="J140" i="21"/>
  <c r="I140" i="21"/>
  <c r="P141" i="76"/>
  <c r="L141" i="76"/>
  <c r="M140" i="76"/>
  <c r="S138" i="76"/>
  <c r="T137" i="76"/>
  <c r="P137" i="76"/>
  <c r="Q136" i="76"/>
  <c r="M136" i="76"/>
  <c r="R138" i="76"/>
  <c r="J138" i="76"/>
  <c r="K137" i="76"/>
  <c r="T136" i="76"/>
  <c r="N141" i="76"/>
  <c r="T139" i="76"/>
  <c r="L139" i="76"/>
  <c r="M138" i="76"/>
  <c r="K136" i="76"/>
  <c r="Q141" i="76"/>
  <c r="T138" i="76"/>
  <c r="P138" i="76"/>
  <c r="H138" i="76"/>
  <c r="I137" i="76"/>
  <c r="N136" i="76"/>
  <c r="L111" i="18"/>
  <c r="L122" i="18" s="1"/>
  <c r="L130" i="18" s="1"/>
  <c r="L135" i="18" s="1"/>
  <c r="I39" i="18"/>
  <c r="I43" i="18" s="1"/>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P111" i="18"/>
  <c r="P122" i="18" s="1"/>
  <c r="P130" i="18" s="1"/>
  <c r="P135" i="18" s="1"/>
  <c r="H88" i="18"/>
  <c r="K39" i="18"/>
  <c r="K90" i="38"/>
  <c r="O90" i="38"/>
  <c r="V345" i="49"/>
  <c r="H94" i="49"/>
  <c r="V359" i="49"/>
  <c r="V289" i="49"/>
  <c r="V303" i="49"/>
  <c r="V373" i="49"/>
  <c r="V317" i="49"/>
  <c r="V331" i="49"/>
  <c r="N132" i="38"/>
  <c r="S174" i="38"/>
  <c r="Q174" i="38"/>
  <c r="O174" i="38"/>
  <c r="M174" i="38"/>
  <c r="K174" i="38"/>
  <c r="H146" i="38"/>
  <c r="L146" i="38"/>
  <c r="R146" i="38"/>
  <c r="T118" i="38"/>
  <c r="I174" i="38"/>
  <c r="K104" i="38"/>
  <c r="M104" i="38"/>
  <c r="O104" i="38"/>
  <c r="J90" i="38"/>
  <c r="L90" i="38"/>
  <c r="P90" i="38"/>
  <c r="I118" i="38"/>
  <c r="K118" i="38"/>
  <c r="M118" i="38"/>
  <c r="S118" i="38"/>
  <c r="I160" i="38"/>
  <c r="K160" i="38"/>
  <c r="M160" i="38"/>
  <c r="O160" i="38"/>
  <c r="Q160" i="38"/>
  <c r="S160" i="38"/>
  <c r="M146" i="38"/>
  <c r="O146" i="38"/>
  <c r="S146" i="38"/>
  <c r="H132" i="38"/>
  <c r="O132" i="38"/>
  <c r="Q132" i="38"/>
  <c r="J174" i="38"/>
  <c r="L174" i="38"/>
  <c r="N174" i="38"/>
  <c r="H255" i="38"/>
  <c r="H104" i="38" s="1"/>
  <c r="J104" i="38"/>
  <c r="P104" i="38"/>
  <c r="T104" i="38"/>
  <c r="M90" i="38"/>
  <c r="S90" i="38"/>
  <c r="H269" i="38"/>
  <c r="H118" i="38" s="1"/>
  <c r="R118" i="38"/>
  <c r="R90" i="38"/>
  <c r="D362" i="38"/>
  <c r="D211" i="38" s="1"/>
  <c r="D358" i="38"/>
  <c r="D207" i="38" s="1"/>
  <c r="D354" i="38"/>
  <c r="D203" i="38" s="1"/>
  <c r="D350" i="38"/>
  <c r="D199" i="38" s="1"/>
  <c r="C332" i="38"/>
  <c r="C181" i="38" s="1"/>
  <c r="C330" i="38"/>
  <c r="C179" i="38" s="1"/>
  <c r="C328" i="38"/>
  <c r="C177" i="38" s="1"/>
  <c r="C326" i="38"/>
  <c r="C175" i="38" s="1"/>
  <c r="C315" i="38"/>
  <c r="C164" i="38" s="1"/>
  <c r="C311" i="38"/>
  <c r="C160" i="38" s="1"/>
  <c r="C301" i="38"/>
  <c r="C150" i="38" s="1"/>
  <c r="C297" i="38"/>
  <c r="C146" i="38" s="1"/>
  <c r="C287" i="38"/>
  <c r="C136" i="38" s="1"/>
  <c r="C283" i="38"/>
  <c r="C132" i="38" s="1"/>
  <c r="C270" i="38"/>
  <c r="C119" i="38" s="1"/>
  <c r="C260" i="38"/>
  <c r="C109" i="38" s="1"/>
  <c r="C256" i="38"/>
  <c r="C105" i="38" s="1"/>
  <c r="C246" i="38"/>
  <c r="C95" i="38" s="1"/>
  <c r="C242" i="38"/>
  <c r="C91" i="38" s="1"/>
  <c r="C233" i="38"/>
  <c r="C82" i="38" s="1"/>
  <c r="C229" i="38"/>
  <c r="C78" i="38" s="1"/>
  <c r="D247" i="38"/>
  <c r="D96" i="38" s="1"/>
  <c r="D243" i="38"/>
  <c r="D92" i="38" s="1"/>
  <c r="D229" i="38"/>
  <c r="D78" i="38" s="1"/>
  <c r="D329" i="38"/>
  <c r="D178" i="38" s="1"/>
  <c r="D318" i="38"/>
  <c r="D167" i="38" s="1"/>
  <c r="D314" i="38"/>
  <c r="D163" i="38" s="1"/>
  <c r="D303" i="38"/>
  <c r="D152" i="38" s="1"/>
  <c r="D299" i="38"/>
  <c r="D148" i="38" s="1"/>
  <c r="D288" i="38"/>
  <c r="D137" i="38" s="1"/>
  <c r="D284" i="38"/>
  <c r="D133" i="38" s="1"/>
  <c r="D273" i="38"/>
  <c r="D122" i="38" s="1"/>
  <c r="D259" i="38"/>
  <c r="D108" i="38" s="1"/>
  <c r="D363" i="38"/>
  <c r="D212" i="38" s="1"/>
  <c r="D355" i="38"/>
  <c r="D204" i="38" s="1"/>
  <c r="C316" i="38"/>
  <c r="C165" i="38" s="1"/>
  <c r="C298" i="38"/>
  <c r="C147" i="38" s="1"/>
  <c r="C288" i="38"/>
  <c r="C137" i="38" s="1"/>
  <c r="C271" i="38"/>
  <c r="C120" i="38" s="1"/>
  <c r="C261" i="38"/>
  <c r="C110" i="38" s="1"/>
  <c r="C247" i="38"/>
  <c r="C96" i="38" s="1"/>
  <c r="C234" i="38"/>
  <c r="C83" i="38" s="1"/>
  <c r="D244" i="38"/>
  <c r="D93" i="38" s="1"/>
  <c r="D330" i="38"/>
  <c r="D179" i="38" s="1"/>
  <c r="D300" i="38"/>
  <c r="D149" i="38" s="1"/>
  <c r="D285" i="38"/>
  <c r="D134" i="38" s="1"/>
  <c r="D274" i="38"/>
  <c r="D123" i="38" s="1"/>
  <c r="D260" i="38"/>
  <c r="D109" i="38" s="1"/>
  <c r="D361" i="38"/>
  <c r="D210" i="38" s="1"/>
  <c r="D357" i="38"/>
  <c r="D206" i="38" s="1"/>
  <c r="D353" i="38"/>
  <c r="D202" i="38" s="1"/>
  <c r="C318" i="38"/>
  <c r="C167" i="38" s="1"/>
  <c r="C314" i="38"/>
  <c r="C163" i="38" s="1"/>
  <c r="C300" i="38"/>
  <c r="C149" i="38" s="1"/>
  <c r="C286" i="38"/>
  <c r="C135" i="38" s="1"/>
  <c r="C273" i="38"/>
  <c r="C122" i="38" s="1"/>
  <c r="C269" i="38"/>
  <c r="C118" i="38" s="1"/>
  <c r="C259" i="38"/>
  <c r="C108" i="38" s="1"/>
  <c r="C255" i="38"/>
  <c r="C104" i="38" s="1"/>
  <c r="C249" i="38"/>
  <c r="C98" i="38" s="1"/>
  <c r="C245" i="38"/>
  <c r="C94" i="38" s="1"/>
  <c r="C241" i="38"/>
  <c r="C90" i="38" s="1"/>
  <c r="C232" i="38"/>
  <c r="C81" i="38" s="1"/>
  <c r="C228" i="38"/>
  <c r="C77" i="38" s="1"/>
  <c r="D246" i="38"/>
  <c r="D95" i="38" s="1"/>
  <c r="D242" i="38"/>
  <c r="D91" i="38" s="1"/>
  <c r="D332" i="38"/>
  <c r="D181" i="38" s="1"/>
  <c r="D328" i="38"/>
  <c r="D177" i="38" s="1"/>
  <c r="D317" i="38"/>
  <c r="D166" i="38" s="1"/>
  <c r="D313" i="38"/>
  <c r="D162" i="38" s="1"/>
  <c r="D302" i="38"/>
  <c r="D151" i="38" s="1"/>
  <c r="D298" i="38"/>
  <c r="D147" i="38" s="1"/>
  <c r="D287" i="38"/>
  <c r="D136" i="38" s="1"/>
  <c r="D272" i="38"/>
  <c r="D121" i="38" s="1"/>
  <c r="D258" i="38"/>
  <c r="D107" i="38" s="1"/>
  <c r="C325" i="38"/>
  <c r="C174" i="38" s="1"/>
  <c r="D359" i="38"/>
  <c r="D208" i="38" s="1"/>
  <c r="D351" i="38"/>
  <c r="D200" i="38" s="1"/>
  <c r="C312" i="38"/>
  <c r="C161" i="38" s="1"/>
  <c r="C302" i="38"/>
  <c r="C151" i="38" s="1"/>
  <c r="C284" i="38"/>
  <c r="C133" i="38" s="1"/>
  <c r="C257" i="38"/>
  <c r="C106" i="38" s="1"/>
  <c r="C243" i="38"/>
  <c r="C92" i="38" s="1"/>
  <c r="C230" i="38"/>
  <c r="C79" i="38" s="1"/>
  <c r="D230" i="38"/>
  <c r="D79" i="38" s="1"/>
  <c r="D326" i="38"/>
  <c r="D175" i="38" s="1"/>
  <c r="D315" i="38"/>
  <c r="D164" i="38" s="1"/>
  <c r="D289" i="38"/>
  <c r="D138" i="38" s="1"/>
  <c r="D270" i="38"/>
  <c r="D119" i="38" s="1"/>
  <c r="D256" i="38"/>
  <c r="D105" i="38" s="1"/>
  <c r="D349" i="38"/>
  <c r="D198" i="38" s="1"/>
  <c r="D360" i="38"/>
  <c r="D209" i="38" s="1"/>
  <c r="D356" i="38"/>
  <c r="D205" i="38" s="1"/>
  <c r="D352" i="38"/>
  <c r="D201" i="38" s="1"/>
  <c r="C331" i="38"/>
  <c r="C180" i="38" s="1"/>
  <c r="C329" i="38"/>
  <c r="C178" i="38" s="1"/>
  <c r="C327" i="38"/>
  <c r="C176" i="38" s="1"/>
  <c r="C317" i="38"/>
  <c r="C166" i="38" s="1"/>
  <c r="C313" i="38"/>
  <c r="C162" i="38" s="1"/>
  <c r="C303" i="38"/>
  <c r="C152" i="38" s="1"/>
  <c r="C299" i="38"/>
  <c r="C148" i="38" s="1"/>
  <c r="C289" i="38"/>
  <c r="C138" i="38" s="1"/>
  <c r="C285" i="38"/>
  <c r="C134" i="38" s="1"/>
  <c r="C272" i="38"/>
  <c r="C121" i="38" s="1"/>
  <c r="C258" i="38"/>
  <c r="C107" i="38" s="1"/>
  <c r="C248" i="38"/>
  <c r="C97" i="38" s="1"/>
  <c r="C244" i="38"/>
  <c r="C93" i="38" s="1"/>
  <c r="C235" i="38"/>
  <c r="C84" i="38" s="1"/>
  <c r="C231" i="38"/>
  <c r="C80" i="38" s="1"/>
  <c r="D228" i="38"/>
  <c r="D77" i="38" s="1"/>
  <c r="D245" i="38"/>
  <c r="D94" i="38" s="1"/>
  <c r="D331" i="38"/>
  <c r="D180" i="38" s="1"/>
  <c r="D327" i="38"/>
  <c r="D176" i="38" s="1"/>
  <c r="D316" i="38"/>
  <c r="D165" i="38" s="1"/>
  <c r="D312" i="38"/>
  <c r="D161" i="38" s="1"/>
  <c r="D301" i="38"/>
  <c r="D150" i="38" s="1"/>
  <c r="D286" i="38"/>
  <c r="D135" i="38" s="1"/>
  <c r="D271" i="38"/>
  <c r="D120" i="38" s="1"/>
  <c r="D257" i="38"/>
  <c r="D106" i="38" s="1"/>
  <c r="R118" i="34"/>
  <c r="R120" i="34" s="1"/>
  <c r="P120" i="34"/>
  <c r="J118" i="34"/>
  <c r="H118" i="34"/>
  <c r="N118" i="34"/>
  <c r="K160" i="21"/>
  <c r="K24" i="21" s="1"/>
  <c r="R50" i="8"/>
  <c r="I54" i="8"/>
  <c r="T54" i="8"/>
  <c r="P54" i="8"/>
  <c r="S54" i="8"/>
  <c r="Q54" i="8"/>
  <c r="M54" i="8"/>
  <c r="R54" i="8"/>
  <c r="N54" i="8"/>
  <c r="T50" i="8"/>
  <c r="J54" i="8"/>
  <c r="L284" i="21"/>
  <c r="L148" i="21" s="1"/>
  <c r="H47" i="9"/>
  <c r="N50" i="8"/>
  <c r="R284" i="21"/>
  <c r="R148" i="21" s="1"/>
  <c r="K54" i="8"/>
  <c r="L160" i="21"/>
  <c r="L24" i="21" s="1"/>
  <c r="L54" i="8"/>
  <c r="H160" i="21"/>
  <c r="J284" i="21"/>
  <c r="J148" i="21" s="1"/>
  <c r="O198" i="38"/>
  <c r="O347" i="38"/>
  <c r="R198" i="38"/>
  <c r="R347" i="38"/>
  <c r="R196" i="38" s="1"/>
  <c r="N198" i="38"/>
  <c r="N347" i="38"/>
  <c r="J198" i="38"/>
  <c r="J347" i="38"/>
  <c r="J196" i="38" s="1"/>
  <c r="K198" i="38"/>
  <c r="K347" i="38"/>
  <c r="K196" i="38" s="1"/>
  <c r="Q198" i="38"/>
  <c r="Q347" i="38"/>
  <c r="Q196" i="38" s="1"/>
  <c r="M198" i="38"/>
  <c r="M347" i="38"/>
  <c r="M196" i="38" s="1"/>
  <c r="I198" i="38"/>
  <c r="I347" i="38"/>
  <c r="I196" i="38" s="1"/>
  <c r="S198" i="38"/>
  <c r="S347" i="38"/>
  <c r="T198" i="38"/>
  <c r="T347" i="38"/>
  <c r="T196" i="38" s="1"/>
  <c r="P198" i="38"/>
  <c r="P347" i="38"/>
  <c r="P196" i="38" s="1"/>
  <c r="L198" i="38"/>
  <c r="L347" i="38"/>
  <c r="L196" i="38" s="1"/>
  <c r="H196" i="38"/>
  <c r="H198" i="38"/>
  <c r="H50" i="8"/>
  <c r="T160" i="21"/>
  <c r="T24" i="21" s="1"/>
  <c r="N26" i="56"/>
  <c r="N19" i="56" s="1"/>
  <c r="N22" i="67" s="1"/>
  <c r="N20" i="67" s="1"/>
  <c r="N18" i="67" s="1"/>
  <c r="I10" i="23"/>
  <c r="I10" i="49"/>
  <c r="I10" i="18"/>
  <c r="I10" i="8"/>
  <c r="J10" i="23"/>
  <c r="K16" i="7"/>
  <c r="L16" i="7" s="1"/>
  <c r="M16" i="7" s="1"/>
  <c r="J12" i="67"/>
  <c r="J12" i="8"/>
  <c r="J12" i="49"/>
  <c r="I10" i="67"/>
  <c r="J10" i="7"/>
  <c r="I12" i="67"/>
  <c r="J26" i="56"/>
  <c r="J19" i="56" s="1"/>
  <c r="J22" i="67" s="1"/>
  <c r="J20" i="67" s="1"/>
  <c r="J18" i="67" s="1"/>
  <c r="L26" i="56"/>
  <c r="L19" i="56" s="1"/>
  <c r="L22" i="67" s="1"/>
  <c r="L20" i="67" s="1"/>
  <c r="L18" i="67" s="1"/>
  <c r="C227" i="38"/>
  <c r="C76" i="38" s="1"/>
  <c r="H227" i="38"/>
  <c r="H52" i="8"/>
  <c r="L320" i="21"/>
  <c r="J320" i="21"/>
  <c r="R320" i="21"/>
  <c r="L299" i="21"/>
  <c r="J299" i="21"/>
  <c r="K306" i="21"/>
  <c r="K320" i="21"/>
  <c r="S320" i="21"/>
  <c r="M299" i="21"/>
  <c r="N313" i="21"/>
  <c r="S306" i="21"/>
  <c r="M313" i="21"/>
  <c r="S299" i="21"/>
  <c r="O299" i="21"/>
  <c r="K299" i="21"/>
  <c r="H313" i="21"/>
  <c r="L313" i="21"/>
  <c r="P313" i="21"/>
  <c r="T313" i="21"/>
  <c r="N320" i="21"/>
  <c r="T299" i="21"/>
  <c r="P299" i="21"/>
  <c r="S313" i="21"/>
  <c r="Q313" i="21"/>
  <c r="Q306" i="21"/>
  <c r="K313" i="21"/>
  <c r="O313" i="21"/>
  <c r="I320" i="21"/>
  <c r="M320" i="21"/>
  <c r="Q320" i="21"/>
  <c r="I306" i="21"/>
  <c r="H306" i="21"/>
  <c r="R299" i="21"/>
  <c r="N299" i="21"/>
  <c r="M306" i="21"/>
  <c r="Q299" i="21"/>
  <c r="I299" i="21"/>
  <c r="J313" i="21"/>
  <c r="R313" i="21"/>
  <c r="H320" i="21"/>
  <c r="P320" i="21"/>
  <c r="T320" i="21"/>
  <c r="R306" i="21"/>
  <c r="N306" i="21"/>
  <c r="J306" i="21"/>
  <c r="T306" i="21"/>
  <c r="P306" i="21"/>
  <c r="L306" i="21"/>
  <c r="O306" i="21"/>
  <c r="I313" i="21"/>
  <c r="O320" i="21"/>
  <c r="V275" i="49"/>
  <c r="T271" i="49"/>
  <c r="R271" i="49"/>
  <c r="Q271" i="49"/>
  <c r="L271" i="49"/>
  <c r="S271" i="49"/>
  <c r="N271" i="49"/>
  <c r="M271" i="49"/>
  <c r="J271" i="49"/>
  <c r="H24" i="49"/>
  <c r="P26" i="56"/>
  <c r="P19" i="56" s="1"/>
  <c r="P22" i="67" s="1"/>
  <c r="P20" i="67" s="1"/>
  <c r="P18" i="67" s="1"/>
  <c r="M44" i="8"/>
  <c r="K44" i="8"/>
  <c r="Q44" i="8"/>
  <c r="Q264" i="49"/>
  <c r="O44" i="8"/>
  <c r="O20" i="56"/>
  <c r="M20" i="56"/>
  <c r="M277" i="21"/>
  <c r="O264" i="49"/>
  <c r="I44" i="8"/>
  <c r="S44" i="8"/>
  <c r="S20" i="56"/>
  <c r="K264" i="49"/>
  <c r="K20" i="56"/>
  <c r="K277" i="21"/>
  <c r="T277" i="21"/>
  <c r="S264" i="49"/>
  <c r="S277" i="21"/>
  <c r="Q277" i="21"/>
  <c r="I277" i="21"/>
  <c r="I264" i="49"/>
  <c r="R26" i="56"/>
  <c r="R19" i="56" s="1"/>
  <c r="R22" i="67" s="1"/>
  <c r="R20" i="67" s="1"/>
  <c r="R18" i="67" s="1"/>
  <c r="T26" i="56"/>
  <c r="T19" i="56" s="1"/>
  <c r="T22" i="67" s="1"/>
  <c r="T20" i="67" s="1"/>
  <c r="T18" i="67" s="1"/>
  <c r="S26" i="56"/>
  <c r="S19" i="56" s="1"/>
  <c r="S22" i="67" s="1"/>
  <c r="S20" i="67" s="1"/>
  <c r="S18" i="67" s="1"/>
  <c r="O26" i="56"/>
  <c r="O19" i="56" s="1"/>
  <c r="O22" i="67" s="1"/>
  <c r="O20" i="67" s="1"/>
  <c r="O18" i="67" s="1"/>
  <c r="N277" i="21"/>
  <c r="N20" i="56"/>
  <c r="N44" i="8"/>
  <c r="N264" i="49"/>
  <c r="Q26" i="56"/>
  <c r="Q19" i="56" s="1"/>
  <c r="M26" i="56"/>
  <c r="M19" i="56" s="1"/>
  <c r="M22" i="67" s="1"/>
  <c r="M20" i="67" s="1"/>
  <c r="M18" i="67" s="1"/>
  <c r="K26" i="56"/>
  <c r="K19" i="56" s="1"/>
  <c r="K22" i="67" s="1"/>
  <c r="K20" i="67" s="1"/>
  <c r="K18" i="67" s="1"/>
  <c r="I26" i="56"/>
  <c r="I19" i="56" s="1"/>
  <c r="L20" i="56"/>
  <c r="L17" i="56" s="1"/>
  <c r="L264" i="49"/>
  <c r="L44" i="8"/>
  <c r="L277" i="21"/>
  <c r="J277" i="21"/>
  <c r="J264" i="49"/>
  <c r="J20" i="56"/>
  <c r="R277" i="21"/>
  <c r="R20" i="56"/>
  <c r="R44" i="8"/>
  <c r="R264" i="49"/>
  <c r="T20" i="56"/>
  <c r="T264" i="49"/>
  <c r="T44" i="8"/>
  <c r="H44" i="8"/>
  <c r="H277" i="21"/>
  <c r="H264" i="49"/>
  <c r="P20" i="56"/>
  <c r="P44" i="8"/>
  <c r="P277" i="21"/>
  <c r="D187" i="38"/>
  <c r="C187" i="38"/>
  <c r="D173" i="38"/>
  <c r="C173" i="38"/>
  <c r="D159" i="38"/>
  <c r="C159" i="38"/>
  <c r="C145" i="38"/>
  <c r="D145" i="38"/>
  <c r="C103" i="38"/>
  <c r="D131" i="38"/>
  <c r="J76" i="38"/>
  <c r="R76" i="38"/>
  <c r="Q374" i="38"/>
  <c r="N374" i="38"/>
  <c r="J374" i="38"/>
  <c r="L374" i="38"/>
  <c r="P374" i="38"/>
  <c r="R374" i="38"/>
  <c r="T374" i="38"/>
  <c r="I374" i="38"/>
  <c r="K374" i="38"/>
  <c r="M374" i="38"/>
  <c r="O374" i="38"/>
  <c r="S374" i="38"/>
  <c r="H201" i="38"/>
  <c r="M76" i="38"/>
  <c r="O76" i="38"/>
  <c r="J25" i="23"/>
  <c r="J28" i="23" s="1"/>
  <c r="K10" i="7"/>
  <c r="P204" i="56"/>
  <c r="K204" i="56"/>
  <c r="R204" i="56"/>
  <c r="T204" i="56"/>
  <c r="N204" i="56"/>
  <c r="H204" i="56"/>
  <c r="J204" i="56"/>
  <c r="L204" i="56"/>
  <c r="Q204" i="56"/>
  <c r="O204" i="56"/>
  <c r="S204" i="56"/>
  <c r="I204" i="56"/>
  <c r="M204" i="56"/>
  <c r="L189" i="56"/>
  <c r="J189" i="56"/>
  <c r="N161" i="21"/>
  <c r="S160" i="21"/>
  <c r="S24" i="21" s="1"/>
  <c r="O160" i="21"/>
  <c r="O24" i="21" s="1"/>
  <c r="T161" i="21"/>
  <c r="P161" i="21"/>
  <c r="H161" i="21"/>
  <c r="I161" i="21"/>
  <c r="J160" i="21"/>
  <c r="J24" i="21" s="1"/>
  <c r="Q160" i="21"/>
  <c r="Q24" i="21" s="1"/>
  <c r="M160" i="21"/>
  <c r="M24" i="21" s="1"/>
  <c r="I160" i="21"/>
  <c r="I24" i="21" s="1"/>
  <c r="R160" i="21"/>
  <c r="R24" i="21" s="1"/>
  <c r="N160" i="21"/>
  <c r="N24" i="21" s="1"/>
  <c r="L161" i="21"/>
  <c r="M161" i="21"/>
  <c r="H336" i="76" l="1"/>
  <c r="H334" i="76" s="1"/>
  <c r="T138" i="21"/>
  <c r="N139" i="21"/>
  <c r="H403" i="21"/>
  <c r="H401" i="21" s="1"/>
  <c r="H270" i="76"/>
  <c r="H268" i="76" s="1"/>
  <c r="I336" i="76"/>
  <c r="N138" i="21"/>
  <c r="K136" i="21"/>
  <c r="J137" i="21"/>
  <c r="S137" i="21"/>
  <c r="S225" i="38"/>
  <c r="K225" i="38"/>
  <c r="Q225" i="38"/>
  <c r="K76" i="38"/>
  <c r="R225" i="38"/>
  <c r="J225" i="38"/>
  <c r="M132" i="21"/>
  <c r="T76" i="38"/>
  <c r="T225" i="38"/>
  <c r="L76" i="38"/>
  <c r="L225" i="38"/>
  <c r="H138" i="21"/>
  <c r="I76" i="38"/>
  <c r="I225" i="38"/>
  <c r="O225" i="38"/>
  <c r="M225" i="38"/>
  <c r="S76" i="38"/>
  <c r="N76" i="38"/>
  <c r="N225" i="38"/>
  <c r="P225" i="38"/>
  <c r="Q76" i="38"/>
  <c r="M142" i="76"/>
  <c r="J140" i="76"/>
  <c r="R141" i="76"/>
  <c r="M270" i="76"/>
  <c r="M268" i="76" s="1"/>
  <c r="T142" i="76"/>
  <c r="N336" i="76"/>
  <c r="O336" i="76"/>
  <c r="S142" i="76"/>
  <c r="K142" i="76"/>
  <c r="L142" i="76"/>
  <c r="T141" i="76"/>
  <c r="S336" i="76"/>
  <c r="O139" i="76"/>
  <c r="O270" i="76"/>
  <c r="O268" i="76" s="1"/>
  <c r="M139" i="76"/>
  <c r="N139" i="76"/>
  <c r="P139" i="76"/>
  <c r="P270" i="76"/>
  <c r="P268" i="76" s="1"/>
  <c r="S139" i="76"/>
  <c r="S270" i="76"/>
  <c r="S268" i="76" s="1"/>
  <c r="Q139" i="76"/>
  <c r="Q270" i="76"/>
  <c r="Q268" i="76" s="1"/>
  <c r="P336" i="76"/>
  <c r="I139" i="76"/>
  <c r="I270" i="76"/>
  <c r="I268" i="76" s="1"/>
  <c r="K139" i="76"/>
  <c r="K270" i="76"/>
  <c r="K268" i="76" s="1"/>
  <c r="J270" i="76"/>
  <c r="J268" i="76" s="1"/>
  <c r="O140" i="76"/>
  <c r="T270" i="76"/>
  <c r="T268" i="76" s="1"/>
  <c r="L270" i="76"/>
  <c r="L268" i="76" s="1"/>
  <c r="J139" i="76"/>
  <c r="H139" i="76"/>
  <c r="J336" i="76"/>
  <c r="R336" i="76"/>
  <c r="R270" i="76"/>
  <c r="R268" i="76" s="1"/>
  <c r="L336" i="76"/>
  <c r="O136" i="76"/>
  <c r="H141" i="76"/>
  <c r="R139" i="76"/>
  <c r="N270" i="76"/>
  <c r="N268" i="76" s="1"/>
  <c r="P138" i="21"/>
  <c r="L137" i="21"/>
  <c r="N403" i="21"/>
  <c r="N401" i="21" s="1"/>
  <c r="Q139" i="21"/>
  <c r="T403" i="21"/>
  <c r="T401" i="21" s="1"/>
  <c r="P403" i="21"/>
  <c r="P401" i="21" s="1"/>
  <c r="J138" i="21"/>
  <c r="R138" i="21"/>
  <c r="L132" i="21"/>
  <c r="L403" i="21"/>
  <c r="L401" i="21" s="1"/>
  <c r="I139" i="21"/>
  <c r="M136" i="21"/>
  <c r="R139" i="21"/>
  <c r="R403" i="21"/>
  <c r="R401" i="21" s="1"/>
  <c r="Q132" i="21"/>
  <c r="Q403" i="21"/>
  <c r="Q401" i="21" s="1"/>
  <c r="K267" i="21"/>
  <c r="K265" i="21" s="1"/>
  <c r="N267" i="21"/>
  <c r="N265" i="21" s="1"/>
  <c r="J403" i="21"/>
  <c r="J401" i="21" s="1"/>
  <c r="I403" i="21"/>
  <c r="I401" i="21" s="1"/>
  <c r="I292" i="21" s="1"/>
  <c r="M403" i="21"/>
  <c r="M401" i="21" s="1"/>
  <c r="S403" i="21"/>
  <c r="S401" i="21" s="1"/>
  <c r="M139" i="21"/>
  <c r="K403" i="21"/>
  <c r="K401" i="21" s="1"/>
  <c r="O403" i="21"/>
  <c r="O401" i="21" s="1"/>
  <c r="P147" i="49"/>
  <c r="R136" i="76"/>
  <c r="N142" i="76"/>
  <c r="O147" i="49"/>
  <c r="O24" i="49"/>
  <c r="L45" i="38"/>
  <c r="Q45" i="38"/>
  <c r="Q27" i="38" s="1"/>
  <c r="H46" i="38"/>
  <c r="N46" i="38"/>
  <c r="T45" i="38"/>
  <c r="J45" i="38"/>
  <c r="J46" i="38"/>
  <c r="O46" i="38"/>
  <c r="H45" i="38"/>
  <c r="R45" i="38"/>
  <c r="R46" i="38"/>
  <c r="L46" i="38"/>
  <c r="M45" i="38"/>
  <c r="S45" i="38"/>
  <c r="K46" i="38"/>
  <c r="N45" i="38"/>
  <c r="K45" i="38"/>
  <c r="S46" i="38"/>
  <c r="P46" i="38"/>
  <c r="O45" i="38"/>
  <c r="P45" i="38"/>
  <c r="I46" i="38"/>
  <c r="T46" i="38"/>
  <c r="I45" i="38"/>
  <c r="Q46" i="38"/>
  <c r="M46" i="38"/>
  <c r="P44" i="38"/>
  <c r="T44" i="38"/>
  <c r="N47" i="38"/>
  <c r="K47" i="38"/>
  <c r="I43" i="38"/>
  <c r="I42" i="38"/>
  <c r="M42" i="38"/>
  <c r="O41" i="38"/>
  <c r="S41" i="38"/>
  <c r="Q37" i="38"/>
  <c r="Q40" i="38"/>
  <c r="M40" i="38"/>
  <c r="P49" i="38"/>
  <c r="P31" i="38" s="1"/>
  <c r="L39" i="38"/>
  <c r="Q39" i="38"/>
  <c r="J48" i="38"/>
  <c r="J30" i="38" s="1"/>
  <c r="N48" i="38"/>
  <c r="K38" i="38"/>
  <c r="M44" i="38"/>
  <c r="H47" i="38"/>
  <c r="S47" i="38"/>
  <c r="S29" i="38" s="1"/>
  <c r="Q43" i="38"/>
  <c r="P41" i="38"/>
  <c r="H49" i="38"/>
  <c r="H31" i="38" s="1"/>
  <c r="I44" i="38"/>
  <c r="Q44" i="38"/>
  <c r="N44" i="38"/>
  <c r="O47" i="38"/>
  <c r="L43" i="38"/>
  <c r="J43" i="38"/>
  <c r="J42" i="38"/>
  <c r="N42" i="38"/>
  <c r="H41" i="38"/>
  <c r="T37" i="38"/>
  <c r="J37" i="38"/>
  <c r="R40" i="38"/>
  <c r="O40" i="38"/>
  <c r="I49" i="38"/>
  <c r="I31" i="38" s="1"/>
  <c r="M39" i="38"/>
  <c r="R39" i="38"/>
  <c r="K48" i="38"/>
  <c r="P38" i="38"/>
  <c r="L38" i="38"/>
  <c r="P43" i="38"/>
  <c r="I37" i="38"/>
  <c r="S49" i="38"/>
  <c r="S31" i="38" s="1"/>
  <c r="L37" i="38"/>
  <c r="T39" i="38"/>
  <c r="T21" i="38" s="1"/>
  <c r="J44" i="38"/>
  <c r="O44" i="38"/>
  <c r="P47" i="38"/>
  <c r="T43" i="38"/>
  <c r="R43" i="38"/>
  <c r="R42" i="38"/>
  <c r="O42" i="38"/>
  <c r="I41" i="38"/>
  <c r="M37" i="38"/>
  <c r="R37" i="38"/>
  <c r="K40" i="38"/>
  <c r="L49" i="38"/>
  <c r="Q49" i="38"/>
  <c r="Q31" i="38" s="1"/>
  <c r="N39" i="38"/>
  <c r="K39" i="38"/>
  <c r="S48" i="38"/>
  <c r="S30" i="38" s="1"/>
  <c r="I38" i="38"/>
  <c r="T38" i="38"/>
  <c r="R47" i="38"/>
  <c r="T40" i="38"/>
  <c r="M48" i="38"/>
  <c r="M30" i="38" s="1"/>
  <c r="H42" i="38"/>
  <c r="N40" i="38"/>
  <c r="S38" i="38"/>
  <c r="R44" i="38"/>
  <c r="H44" i="38"/>
  <c r="I47" i="38"/>
  <c r="M43" i="38"/>
  <c r="H43" i="38"/>
  <c r="K42" i="38"/>
  <c r="L41" i="38"/>
  <c r="Q41" i="38"/>
  <c r="N37" i="38"/>
  <c r="K37" i="38"/>
  <c r="S40" i="38"/>
  <c r="T49" i="38"/>
  <c r="J49" i="38"/>
  <c r="J31" i="38" s="1"/>
  <c r="H39" i="38"/>
  <c r="S39" i="38"/>
  <c r="H48" i="38"/>
  <c r="H30" i="38" s="1"/>
  <c r="Q38" i="38"/>
  <c r="M38" i="38"/>
  <c r="N41" i="38"/>
  <c r="Q48" i="38"/>
  <c r="H37" i="38"/>
  <c r="O48" i="38"/>
  <c r="O30" i="38" s="1"/>
  <c r="K44" i="38"/>
  <c r="L47" i="38"/>
  <c r="L29" i="38" s="1"/>
  <c r="Q47" i="38"/>
  <c r="N43" i="38"/>
  <c r="K43" i="38"/>
  <c r="S42" i="38"/>
  <c r="T41" i="38"/>
  <c r="J41" i="38"/>
  <c r="O37" i="38"/>
  <c r="S37" i="38"/>
  <c r="H40" i="38"/>
  <c r="M49" i="38"/>
  <c r="R49" i="38"/>
  <c r="O39" i="38"/>
  <c r="P48" i="38"/>
  <c r="P30" i="38" s="1"/>
  <c r="L48" i="38"/>
  <c r="H38" i="38"/>
  <c r="N38" i="38"/>
  <c r="M47" i="38"/>
  <c r="T42" i="38"/>
  <c r="I40" i="38"/>
  <c r="I39" i="38"/>
  <c r="Q42" i="38"/>
  <c r="J39" i="38"/>
  <c r="S44" i="38"/>
  <c r="T47" i="38"/>
  <c r="T29" i="38" s="1"/>
  <c r="J47" i="38"/>
  <c r="O43" i="38"/>
  <c r="S43" i="38"/>
  <c r="L42" i="38"/>
  <c r="M41" i="38"/>
  <c r="R41" i="38"/>
  <c r="P37" i="38"/>
  <c r="P40" i="38"/>
  <c r="P22" i="38" s="1"/>
  <c r="L40" i="38"/>
  <c r="N49" i="38"/>
  <c r="K49" i="38"/>
  <c r="P39" i="38"/>
  <c r="I48" i="38"/>
  <c r="I30" i="38" s="1"/>
  <c r="T48" i="38"/>
  <c r="T30" i="38" s="1"/>
  <c r="J38" i="38"/>
  <c r="O38" i="38"/>
  <c r="L44" i="38"/>
  <c r="P42" i="38"/>
  <c r="K41" i="38"/>
  <c r="O49" i="38"/>
  <c r="R38" i="38"/>
  <c r="J40" i="38"/>
  <c r="R48" i="38"/>
  <c r="P24" i="49"/>
  <c r="J147" i="49"/>
  <c r="Q147" i="49"/>
  <c r="R147" i="49"/>
  <c r="J12" i="75"/>
  <c r="J12" i="76"/>
  <c r="J12" i="73"/>
  <c r="J12" i="72"/>
  <c r="J12" i="71"/>
  <c r="J25" i="71" s="1"/>
  <c r="J12" i="56"/>
  <c r="J12" i="18"/>
  <c r="R267" i="21"/>
  <c r="R265" i="21" s="1"/>
  <c r="P267" i="21"/>
  <c r="P265" i="21" s="1"/>
  <c r="K11" i="7"/>
  <c r="N120" i="34"/>
  <c r="I136" i="76"/>
  <c r="O267" i="21"/>
  <c r="O265" i="21" s="1"/>
  <c r="J267" i="21"/>
  <c r="R24" i="49"/>
  <c r="M24" i="49"/>
  <c r="J24" i="49"/>
  <c r="I18" i="71"/>
  <c r="I19" i="71"/>
  <c r="I20" i="71"/>
  <c r="I21" i="71"/>
  <c r="I22" i="71"/>
  <c r="I23" i="71"/>
  <c r="Q267" i="21"/>
  <c r="Q265" i="21" s="1"/>
  <c r="T147" i="49"/>
  <c r="M267" i="21"/>
  <c r="M265" i="21" s="1"/>
  <c r="K10" i="75"/>
  <c r="K10" i="76"/>
  <c r="K10" i="73"/>
  <c r="K10" i="72"/>
  <c r="K10" i="71"/>
  <c r="K10" i="56"/>
  <c r="J12" i="38"/>
  <c r="H120" i="34"/>
  <c r="S147" i="49"/>
  <c r="T336" i="76"/>
  <c r="K336" i="76"/>
  <c r="I147" i="49"/>
  <c r="T267" i="21"/>
  <c r="T265" i="21" s="1"/>
  <c r="H267" i="21"/>
  <c r="H265" i="21" s="1"/>
  <c r="S140" i="76"/>
  <c r="C23" i="73"/>
  <c r="I16" i="73"/>
  <c r="I267" i="21"/>
  <c r="I265" i="21" s="1"/>
  <c r="L147" i="49"/>
  <c r="J10" i="75"/>
  <c r="J10" i="76"/>
  <c r="J10" i="73"/>
  <c r="J10" i="72"/>
  <c r="J10" i="71"/>
  <c r="J10" i="56"/>
  <c r="J12" i="9"/>
  <c r="J120" i="34"/>
  <c r="H137" i="76"/>
  <c r="S267" i="21"/>
  <c r="S265" i="21" s="1"/>
  <c r="K147" i="49"/>
  <c r="L24" i="49"/>
  <c r="S24" i="49"/>
  <c r="L267" i="21"/>
  <c r="L265" i="21" s="1"/>
  <c r="L25" i="21"/>
  <c r="H25" i="21"/>
  <c r="P25" i="21"/>
  <c r="N25" i="21"/>
  <c r="T25" i="21"/>
  <c r="M25" i="21"/>
  <c r="I25" i="21"/>
  <c r="T139" i="49"/>
  <c r="I139" i="49"/>
  <c r="O139" i="49"/>
  <c r="N139" i="49"/>
  <c r="Q139" i="49"/>
  <c r="K139" i="49"/>
  <c r="R139" i="49"/>
  <c r="S139" i="49"/>
  <c r="H139" i="49"/>
  <c r="J139" i="49"/>
  <c r="L139" i="49"/>
  <c r="K141" i="21"/>
  <c r="N141" i="21"/>
  <c r="S141" i="21"/>
  <c r="Q141" i="21"/>
  <c r="P141" i="21"/>
  <c r="H141" i="21"/>
  <c r="J141" i="21"/>
  <c r="L135" i="21"/>
  <c r="R141" i="21"/>
  <c r="L141" i="21"/>
  <c r="I141" i="21"/>
  <c r="T141" i="21"/>
  <c r="M141" i="21"/>
  <c r="N137" i="21"/>
  <c r="K135" i="76"/>
  <c r="P135" i="76"/>
  <c r="I135" i="76"/>
  <c r="R135" i="76"/>
  <c r="O135" i="76"/>
  <c r="T135" i="76"/>
  <c r="M135" i="76"/>
  <c r="S135" i="76"/>
  <c r="H135" i="76"/>
  <c r="Q135" i="76"/>
  <c r="J135" i="76"/>
  <c r="L135" i="76"/>
  <c r="N135" i="76"/>
  <c r="I66" i="38"/>
  <c r="I33" i="38" s="1"/>
  <c r="P132" i="21"/>
  <c r="S139" i="21"/>
  <c r="S134" i="21"/>
  <c r="P135" i="21"/>
  <c r="R132" i="21"/>
  <c r="O139" i="21"/>
  <c r="M135" i="21"/>
  <c r="N132" i="21"/>
  <c r="K139" i="21"/>
  <c r="H134" i="21"/>
  <c r="J135" i="21"/>
  <c r="I64" i="38"/>
  <c r="I28" i="38" s="1"/>
  <c r="R63" i="38"/>
  <c r="N63" i="38"/>
  <c r="J63" i="38"/>
  <c r="M64" i="38"/>
  <c r="M28" i="38" s="1"/>
  <c r="P63" i="38"/>
  <c r="H63" i="38"/>
  <c r="Q63" i="38"/>
  <c r="M63" i="38"/>
  <c r="I63" i="38"/>
  <c r="Q64" i="38"/>
  <c r="Q28" i="38" s="1"/>
  <c r="T63" i="38"/>
  <c r="L63" i="38"/>
  <c r="S63" i="38"/>
  <c r="S64" i="38"/>
  <c r="O63" i="38"/>
  <c r="O64" i="38"/>
  <c r="T64" i="38"/>
  <c r="J64" i="38"/>
  <c r="H64" i="38"/>
  <c r="R64" i="38"/>
  <c r="P64" i="38"/>
  <c r="N64" i="38"/>
  <c r="K64" i="38"/>
  <c r="L64" i="38"/>
  <c r="K63" i="38"/>
  <c r="P28" i="38"/>
  <c r="P27" i="38"/>
  <c r="P58" i="38"/>
  <c r="I67" i="38"/>
  <c r="I34" i="38" s="1"/>
  <c r="M60" i="38"/>
  <c r="M67" i="38"/>
  <c r="M34" i="38" s="1"/>
  <c r="K60" i="38"/>
  <c r="J67" i="38"/>
  <c r="J34" i="38" s="1"/>
  <c r="P67" i="38"/>
  <c r="P34" i="38" s="1"/>
  <c r="J59" i="38"/>
  <c r="L62" i="38"/>
  <c r="T55" i="38"/>
  <c r="S66" i="38"/>
  <c r="S33" i="38" s="1"/>
  <c r="S55" i="38"/>
  <c r="T57" i="38"/>
  <c r="S65" i="38"/>
  <c r="S32" i="38" s="1"/>
  <c r="R56" i="38"/>
  <c r="M65" i="38"/>
  <c r="M32" i="38" s="1"/>
  <c r="O55" i="38"/>
  <c r="P66" i="38"/>
  <c r="P33" i="38" s="1"/>
  <c r="L60" i="38"/>
  <c r="T67" i="38"/>
  <c r="T34" i="38" s="1"/>
  <c r="I60" i="38"/>
  <c r="Q65" i="38"/>
  <c r="Q32" i="38" s="1"/>
  <c r="I56" i="38"/>
  <c r="T61" i="38"/>
  <c r="O62" i="38"/>
  <c r="S57" i="38"/>
  <c r="N65" i="38"/>
  <c r="N32" i="38" s="1"/>
  <c r="N57" i="38"/>
  <c r="H58" i="38"/>
  <c r="P55" i="38"/>
  <c r="Q61" i="38"/>
  <c r="K55" i="38"/>
  <c r="L65" i="38"/>
  <c r="L32" i="38" s="1"/>
  <c r="T58" i="38"/>
  <c r="K67" i="38"/>
  <c r="K34" i="38" s="1"/>
  <c r="J55" i="38"/>
  <c r="H65" i="38"/>
  <c r="H32" i="38" s="1"/>
  <c r="Q55" i="38"/>
  <c r="L58" i="38"/>
  <c r="K62" i="38"/>
  <c r="O57" i="38"/>
  <c r="N62" i="38"/>
  <c r="O56" i="38"/>
  <c r="I57" i="38"/>
  <c r="H55" i="38"/>
  <c r="L55" i="38"/>
  <c r="L59" i="38"/>
  <c r="O67" i="38"/>
  <c r="O34" i="38" s="1"/>
  <c r="T62" i="38"/>
  <c r="P57" i="38"/>
  <c r="M62" i="38"/>
  <c r="R67" i="38"/>
  <c r="R34" i="38" s="1"/>
  <c r="H62" i="38"/>
  <c r="L67" i="38"/>
  <c r="L34" i="38" s="1"/>
  <c r="K66" i="38"/>
  <c r="K33" i="38" s="1"/>
  <c r="S60" i="38"/>
  <c r="H56" i="38"/>
  <c r="R60" i="38"/>
  <c r="M61" i="38"/>
  <c r="I61" i="38"/>
  <c r="Q66" i="38"/>
  <c r="Q33" i="38" s="1"/>
  <c r="Q56" i="38"/>
  <c r="S67" i="38"/>
  <c r="S34" i="38" s="1"/>
  <c r="T65" i="38"/>
  <c r="T32" i="38" s="1"/>
  <c r="P61" i="38"/>
  <c r="M56" i="38"/>
  <c r="H66" i="38"/>
  <c r="H33" i="38" s="1"/>
  <c r="R55" i="38"/>
  <c r="M66" i="38"/>
  <c r="M33" i="38" s="1"/>
  <c r="L61" i="38"/>
  <c r="M55" i="38"/>
  <c r="P65" i="38"/>
  <c r="P32" i="38" s="1"/>
  <c r="H57" i="38"/>
  <c r="O65" i="38"/>
  <c r="O32" i="38" s="1"/>
  <c r="O61" i="38"/>
  <c r="S58" i="38"/>
  <c r="K57" i="38"/>
  <c r="R66" i="38"/>
  <c r="R33" i="38" s="1"/>
  <c r="J62" i="38"/>
  <c r="R58" i="38"/>
  <c r="K56" i="38"/>
  <c r="H60" i="38"/>
  <c r="J56" i="38"/>
  <c r="M57" i="38"/>
  <c r="Q58" i="38"/>
  <c r="Q60" i="38"/>
  <c r="I62" i="38"/>
  <c r="S56" i="38"/>
  <c r="J58" i="38"/>
  <c r="J60" i="38"/>
  <c r="N61" i="38"/>
  <c r="R62" i="38"/>
  <c r="J66" i="38"/>
  <c r="J33" i="38" s="1"/>
  <c r="N67" i="38"/>
  <c r="N34" i="38" s="1"/>
  <c r="P56" i="38"/>
  <c r="N56" i="38"/>
  <c r="Q57" i="38"/>
  <c r="H59" i="38"/>
  <c r="H61" i="38"/>
  <c r="T66" i="38"/>
  <c r="T33" i="38" s="1"/>
  <c r="J57" i="38"/>
  <c r="N58" i="38"/>
  <c r="N60" i="38"/>
  <c r="R61" i="38"/>
  <c r="J65" i="38"/>
  <c r="J32" i="38" s="1"/>
  <c r="N66" i="38"/>
  <c r="N33" i="38" s="1"/>
  <c r="I59" i="38"/>
  <c r="T56" i="38"/>
  <c r="K58" i="38"/>
  <c r="O60" i="38"/>
  <c r="S61" i="38"/>
  <c r="K65" i="38"/>
  <c r="K32" i="38" s="1"/>
  <c r="O66" i="38"/>
  <c r="O33" i="38" s="1"/>
  <c r="T60" i="38"/>
  <c r="L66" i="38"/>
  <c r="L33" i="38" s="1"/>
  <c r="I55" i="38"/>
  <c r="L57" i="38"/>
  <c r="Q62" i="38"/>
  <c r="H67" i="38"/>
  <c r="H34" i="38" s="1"/>
  <c r="N55" i="38"/>
  <c r="P60" i="38"/>
  <c r="Q67" i="38"/>
  <c r="Q34" i="38" s="1"/>
  <c r="P62" i="38"/>
  <c r="I65" i="38"/>
  <c r="I32" i="38" s="1"/>
  <c r="S62" i="38"/>
  <c r="K61" i="38"/>
  <c r="O58" i="38"/>
  <c r="L56" i="38"/>
  <c r="R65" i="38"/>
  <c r="R32" i="38" s="1"/>
  <c r="J61" i="38"/>
  <c r="R57" i="38"/>
  <c r="I58" i="38"/>
  <c r="M58" i="38"/>
  <c r="P59" i="38"/>
  <c r="S59" i="38"/>
  <c r="M59" i="38"/>
  <c r="K59" i="38"/>
  <c r="N59" i="38"/>
  <c r="O59" i="38"/>
  <c r="T59" i="38"/>
  <c r="Q59" i="38"/>
  <c r="R59" i="38"/>
  <c r="L74" i="38"/>
  <c r="I136" i="21"/>
  <c r="H133" i="21"/>
  <c r="P137" i="21"/>
  <c r="P133" i="21"/>
  <c r="H15" i="8"/>
  <c r="H56" i="8"/>
  <c r="H189" i="56"/>
  <c r="K16" i="67"/>
  <c r="K146" i="56"/>
  <c r="N16" i="67"/>
  <c r="N146" i="56"/>
  <c r="P16" i="67"/>
  <c r="P146" i="56"/>
  <c r="J16" i="67"/>
  <c r="J146" i="56"/>
  <c r="T16" i="67"/>
  <c r="T146" i="56"/>
  <c r="O16" i="67"/>
  <c r="O146" i="56"/>
  <c r="L16" i="67"/>
  <c r="L146" i="56"/>
  <c r="S16" i="67"/>
  <c r="S146" i="56"/>
  <c r="M16" i="67"/>
  <c r="M146" i="56"/>
  <c r="R16" i="67"/>
  <c r="R146" i="56"/>
  <c r="H76" i="38"/>
  <c r="O132" i="21"/>
  <c r="R135" i="21"/>
  <c r="I138" i="21"/>
  <c r="M134" i="21"/>
  <c r="T137" i="21"/>
  <c r="T133" i="21"/>
  <c r="N189" i="56"/>
  <c r="N17" i="56"/>
  <c r="J133" i="21"/>
  <c r="H137" i="21"/>
  <c r="K138" i="21"/>
  <c r="H22" i="67"/>
  <c r="H20" i="67" s="1"/>
  <c r="H18" i="67" s="1"/>
  <c r="N135" i="21"/>
  <c r="K134" i="21"/>
  <c r="O134" i="21"/>
  <c r="L139" i="21"/>
  <c r="J139" i="21"/>
  <c r="L133" i="21"/>
  <c r="S136" i="21"/>
  <c r="Q136" i="21"/>
  <c r="L10" i="23"/>
  <c r="K10" i="23"/>
  <c r="K10" i="67"/>
  <c r="J10" i="67"/>
  <c r="J10" i="18"/>
  <c r="J10" i="21"/>
  <c r="J10" i="8"/>
  <c r="J10" i="49"/>
  <c r="J10" i="38"/>
  <c r="J10" i="9"/>
  <c r="K12" i="67"/>
  <c r="K12" i="9"/>
  <c r="K12" i="8"/>
  <c r="K12" i="49"/>
  <c r="K12" i="21"/>
  <c r="K12" i="18"/>
  <c r="K12" i="38"/>
  <c r="M10" i="23"/>
  <c r="N16" i="7"/>
  <c r="R137" i="21"/>
  <c r="I134" i="21"/>
  <c r="O136" i="21"/>
  <c r="H139" i="21"/>
  <c r="R189" i="56"/>
  <c r="P189" i="56"/>
  <c r="O189" i="56"/>
  <c r="O138" i="21"/>
  <c r="S132" i="21"/>
  <c r="I132" i="21"/>
  <c r="R133" i="21"/>
  <c r="T139" i="21"/>
  <c r="Q138" i="21"/>
  <c r="S138" i="21"/>
  <c r="N134" i="21"/>
  <c r="R134" i="21"/>
  <c r="I137" i="21"/>
  <c r="H135" i="21"/>
  <c r="L134" i="21"/>
  <c r="S135" i="21"/>
  <c r="O133" i="21"/>
  <c r="M133" i="21"/>
  <c r="I133" i="21"/>
  <c r="N136" i="21"/>
  <c r="I17" i="56"/>
  <c r="I22" i="67"/>
  <c r="I20" i="67" s="1"/>
  <c r="I18" i="67" s="1"/>
  <c r="M138" i="21"/>
  <c r="P139" i="21"/>
  <c r="O137" i="21"/>
  <c r="S133" i="21"/>
  <c r="K133" i="21"/>
  <c r="P134" i="21"/>
  <c r="O135" i="21"/>
  <c r="R136" i="21"/>
  <c r="Q17" i="56"/>
  <c r="Q22" i="67"/>
  <c r="Q20" i="67" s="1"/>
  <c r="Q18" i="67" s="1"/>
  <c r="T134" i="21"/>
  <c r="H20" i="38"/>
  <c r="T135" i="21"/>
  <c r="Q134" i="21"/>
  <c r="T136" i="21"/>
  <c r="T132" i="21"/>
  <c r="I135" i="21"/>
  <c r="Q137" i="21"/>
  <c r="J134" i="21"/>
  <c r="K135" i="21"/>
  <c r="H132" i="21"/>
  <c r="K132" i="21"/>
  <c r="P136" i="21"/>
  <c r="L136" i="21"/>
  <c r="H136" i="21"/>
  <c r="K137" i="21"/>
  <c r="Q135" i="21"/>
  <c r="Q133" i="21"/>
  <c r="M137" i="21"/>
  <c r="J265" i="21"/>
  <c r="O19" i="38"/>
  <c r="R29" i="38"/>
  <c r="H29" i="38"/>
  <c r="L31" i="38"/>
  <c r="P29" i="38"/>
  <c r="O29" i="38"/>
  <c r="R30" i="38"/>
  <c r="N29" i="38"/>
  <c r="M31" i="38"/>
  <c r="I29" i="38"/>
  <c r="L26" i="38"/>
  <c r="K31" i="38"/>
  <c r="L22" i="49"/>
  <c r="L30" i="38"/>
  <c r="K29" i="38"/>
  <c r="O21" i="38"/>
  <c r="R31" i="38"/>
  <c r="N30" i="38"/>
  <c r="J29" i="38"/>
  <c r="Q29" i="38"/>
  <c r="T22" i="49"/>
  <c r="L22" i="38"/>
  <c r="O31" i="38"/>
  <c r="K30" i="38"/>
  <c r="O26" i="38"/>
  <c r="N31" i="38"/>
  <c r="T31" i="38"/>
  <c r="Q30" i="38"/>
  <c r="M29" i="38"/>
  <c r="I189" i="56"/>
  <c r="R17" i="56"/>
  <c r="M189" i="56"/>
  <c r="H22" i="49"/>
  <c r="K22" i="49"/>
  <c r="P22" i="49"/>
  <c r="N133" i="21"/>
  <c r="K189" i="56"/>
  <c r="R22" i="49"/>
  <c r="N22" i="49"/>
  <c r="T189" i="56"/>
  <c r="M22" i="49"/>
  <c r="J22" i="49"/>
  <c r="K17" i="56"/>
  <c r="Q22" i="49"/>
  <c r="P17" i="56"/>
  <c r="I22" i="49"/>
  <c r="O17" i="56"/>
  <c r="O22" i="49"/>
  <c r="T17" i="56"/>
  <c r="S17" i="56"/>
  <c r="S189" i="56"/>
  <c r="Q189" i="56"/>
  <c r="J17" i="56"/>
  <c r="M17" i="56"/>
  <c r="O196" i="38"/>
  <c r="K10" i="9"/>
  <c r="K10" i="18"/>
  <c r="K10" i="21"/>
  <c r="L10" i="7"/>
  <c r="K10" i="38"/>
  <c r="K10" i="49"/>
  <c r="K10" i="8"/>
  <c r="L44" i="23"/>
  <c r="L47" i="23" s="1"/>
  <c r="N196" i="38"/>
  <c r="K25" i="23"/>
  <c r="K28" i="23" s="1"/>
  <c r="S196" i="38"/>
  <c r="H26" i="38" l="1"/>
  <c r="H28" i="38"/>
  <c r="N292" i="21"/>
  <c r="J28" i="38"/>
  <c r="K28" i="38"/>
  <c r="H24" i="38"/>
  <c r="Q25" i="38"/>
  <c r="I24" i="38"/>
  <c r="O28" i="38"/>
  <c r="Q292" i="21"/>
  <c r="K292" i="21"/>
  <c r="L10" i="75"/>
  <c r="L10" i="76"/>
  <c r="L10" i="73"/>
  <c r="L10" i="72"/>
  <c r="L10" i="71"/>
  <c r="L10" i="56"/>
  <c r="P292" i="21"/>
  <c r="J292" i="21"/>
  <c r="J22" i="71"/>
  <c r="J23" i="71"/>
  <c r="J20" i="71"/>
  <c r="J18" i="71"/>
  <c r="J19" i="71"/>
  <c r="J21" i="71"/>
  <c r="S292" i="21"/>
  <c r="I16" i="71"/>
  <c r="I35" i="9" s="1"/>
  <c r="I52" i="8" s="1"/>
  <c r="K12" i="75"/>
  <c r="K12" i="76"/>
  <c r="K12" i="73"/>
  <c r="K12" i="72"/>
  <c r="K12" i="71"/>
  <c r="K25" i="71" s="1"/>
  <c r="K12" i="56"/>
  <c r="L11" i="7"/>
  <c r="T292" i="21"/>
  <c r="C24" i="73"/>
  <c r="J16" i="73"/>
  <c r="I24" i="73" s="1"/>
  <c r="R176" i="73"/>
  <c r="J146" i="73"/>
  <c r="L116" i="73"/>
  <c r="R86" i="73"/>
  <c r="P86" i="73"/>
  <c r="N176" i="73"/>
  <c r="S146" i="73"/>
  <c r="P146" i="73"/>
  <c r="S116" i="73"/>
  <c r="Q116" i="73"/>
  <c r="J176" i="73"/>
  <c r="O146" i="73"/>
  <c r="Q146" i="73"/>
  <c r="O116" i="73"/>
  <c r="M116" i="73"/>
  <c r="S176" i="73"/>
  <c r="M176" i="73"/>
  <c r="K146" i="73"/>
  <c r="M146" i="73"/>
  <c r="K116" i="73"/>
  <c r="I116" i="73"/>
  <c r="T86" i="73"/>
  <c r="O176" i="73"/>
  <c r="P176" i="73"/>
  <c r="T146" i="73"/>
  <c r="I146" i="73"/>
  <c r="P116" i="73"/>
  <c r="T116" i="73"/>
  <c r="K176" i="73"/>
  <c r="L176" i="73"/>
  <c r="H146" i="73"/>
  <c r="L146" i="73"/>
  <c r="Q176" i="73"/>
  <c r="H176" i="73"/>
  <c r="R146" i="73"/>
  <c r="N116" i="73"/>
  <c r="I176" i="73"/>
  <c r="T176" i="73"/>
  <c r="N146" i="73"/>
  <c r="J116" i="73"/>
  <c r="H116" i="73"/>
  <c r="S86" i="73"/>
  <c r="I86" i="73"/>
  <c r="O86" i="73"/>
  <c r="H86" i="73"/>
  <c r="R23" i="73"/>
  <c r="H56" i="73"/>
  <c r="T56" i="73"/>
  <c r="R56" i="73"/>
  <c r="L23" i="73"/>
  <c r="L56" i="73"/>
  <c r="K86" i="73"/>
  <c r="N86" i="73"/>
  <c r="N56" i="73"/>
  <c r="T23" i="73"/>
  <c r="P23" i="73"/>
  <c r="P56" i="73"/>
  <c r="J86" i="73"/>
  <c r="S56" i="73"/>
  <c r="J56" i="73"/>
  <c r="H23" i="73"/>
  <c r="Q56" i="73"/>
  <c r="I23" i="73"/>
  <c r="L86" i="73"/>
  <c r="O56" i="73"/>
  <c r="K23" i="73"/>
  <c r="M56" i="73"/>
  <c r="Q23" i="73"/>
  <c r="Q86" i="73"/>
  <c r="K56" i="73"/>
  <c r="O23" i="73"/>
  <c r="M23" i="73"/>
  <c r="R116" i="73"/>
  <c r="M86" i="73"/>
  <c r="J23" i="73"/>
  <c r="S23" i="73"/>
  <c r="I56" i="73"/>
  <c r="N23" i="73"/>
  <c r="C37" i="73"/>
  <c r="C56" i="73"/>
  <c r="C70" i="73" s="1"/>
  <c r="C146" i="73"/>
  <c r="C160" i="73" s="1"/>
  <c r="C86" i="73"/>
  <c r="C100" i="73" s="1"/>
  <c r="C176" i="73"/>
  <c r="C190" i="73" s="1"/>
  <c r="C116" i="73"/>
  <c r="C130" i="73" s="1"/>
  <c r="R292" i="21"/>
  <c r="L292" i="21"/>
  <c r="O292" i="21"/>
  <c r="M292" i="21"/>
  <c r="P20" i="38"/>
  <c r="L334" i="76"/>
  <c r="L134" i="76"/>
  <c r="R134" i="76"/>
  <c r="R334" i="76"/>
  <c r="J25" i="38"/>
  <c r="K25" i="38"/>
  <c r="T19" i="38"/>
  <c r="Q24" i="38"/>
  <c r="Q334" i="76"/>
  <c r="Q134" i="76"/>
  <c r="S334" i="76"/>
  <c r="S134" i="76"/>
  <c r="T334" i="76"/>
  <c r="T134" i="76"/>
  <c r="P334" i="76"/>
  <c r="P134" i="76"/>
  <c r="N334" i="76"/>
  <c r="N134" i="76"/>
  <c r="H134" i="76"/>
  <c r="O334" i="76"/>
  <c r="O134" i="76"/>
  <c r="I334" i="76"/>
  <c r="I134" i="76"/>
  <c r="K334" i="76"/>
  <c r="K134" i="76"/>
  <c r="J334" i="76"/>
  <c r="J134" i="76"/>
  <c r="M334" i="76"/>
  <c r="M134" i="76"/>
  <c r="M282" i="21"/>
  <c r="M156" i="21" s="1"/>
  <c r="M285" i="76"/>
  <c r="K282" i="21"/>
  <c r="K156" i="21" s="1"/>
  <c r="K285" i="76"/>
  <c r="L282" i="21"/>
  <c r="L156" i="21" s="1"/>
  <c r="L285" i="76"/>
  <c r="T282" i="21"/>
  <c r="T156" i="21" s="1"/>
  <c r="T285" i="76"/>
  <c r="P282" i="21"/>
  <c r="P156" i="21" s="1"/>
  <c r="P285" i="76"/>
  <c r="R282" i="21"/>
  <c r="R156" i="21" s="1"/>
  <c r="R285" i="76"/>
  <c r="S282" i="21"/>
  <c r="S156" i="21" s="1"/>
  <c r="S285" i="76"/>
  <c r="O282" i="21"/>
  <c r="O156" i="21" s="1"/>
  <c r="O285" i="76"/>
  <c r="J282" i="21"/>
  <c r="J156" i="21" s="1"/>
  <c r="J285" i="76"/>
  <c r="N282" i="21"/>
  <c r="N156" i="21" s="1"/>
  <c r="N285" i="76"/>
  <c r="M24" i="38"/>
  <c r="S23" i="38"/>
  <c r="M19" i="38"/>
  <c r="R27" i="38"/>
  <c r="K27" i="38"/>
  <c r="S27" i="38"/>
  <c r="T28" i="38"/>
  <c r="M20" i="38"/>
  <c r="M26" i="38"/>
  <c r="O20" i="38"/>
  <c r="O22" i="38"/>
  <c r="L24" i="38"/>
  <c r="J20" i="38"/>
  <c r="P26" i="38"/>
  <c r="M25" i="38"/>
  <c r="I20" i="38"/>
  <c r="N24" i="38"/>
  <c r="J26" i="38"/>
  <c r="O23" i="38"/>
  <c r="Q21" i="38"/>
  <c r="J21" i="38"/>
  <c r="K21" i="38"/>
  <c r="S26" i="38"/>
  <c r="K20" i="38"/>
  <c r="M27" i="38"/>
  <c r="T25" i="38"/>
  <c r="R22" i="38"/>
  <c r="S22" i="38"/>
  <c r="J23" i="38"/>
  <c r="T20" i="38"/>
  <c r="N20" i="38"/>
  <c r="K24" i="38"/>
  <c r="N27" i="38"/>
  <c r="R28" i="38"/>
  <c r="N28" i="38"/>
  <c r="L27" i="38"/>
  <c r="L28" i="38"/>
  <c r="S28" i="38"/>
  <c r="H27" i="38"/>
  <c r="I27" i="38"/>
  <c r="I26" i="38"/>
  <c r="N25" i="38"/>
  <c r="O25" i="38"/>
  <c r="H25" i="38"/>
  <c r="S25" i="38"/>
  <c r="L23" i="38"/>
  <c r="T27" i="38"/>
  <c r="O27" i="38"/>
  <c r="J27" i="38"/>
  <c r="I23" i="38"/>
  <c r="R20" i="38"/>
  <c r="R21" i="38"/>
  <c r="S19" i="38"/>
  <c r="N21" i="38"/>
  <c r="R26" i="38"/>
  <c r="T23" i="38"/>
  <c r="S24" i="38"/>
  <c r="I21" i="38"/>
  <c r="M21" i="38"/>
  <c r="S20" i="38"/>
  <c r="H22" i="38"/>
  <c r="M22" i="38"/>
  <c r="K23" i="38"/>
  <c r="T26" i="38"/>
  <c r="J19" i="38"/>
  <c r="P25" i="38"/>
  <c r="Q22" i="38"/>
  <c r="I25" i="38"/>
  <c r="L21" i="38"/>
  <c r="Q23" i="38"/>
  <c r="K19" i="38"/>
  <c r="P24" i="38"/>
  <c r="H19" i="38"/>
  <c r="J22" i="38"/>
  <c r="K22" i="38"/>
  <c r="H21" i="38"/>
  <c r="K26" i="38"/>
  <c r="N26" i="38"/>
  <c r="P21" i="38"/>
  <c r="Q26" i="38"/>
  <c r="R24" i="38"/>
  <c r="S21" i="38"/>
  <c r="L25" i="38"/>
  <c r="Q19" i="38"/>
  <c r="H23" i="38"/>
  <c r="N22" i="38"/>
  <c r="T22" i="38"/>
  <c r="N23" i="38"/>
  <c r="P19" i="38"/>
  <c r="R23" i="38"/>
  <c r="J24" i="38"/>
  <c r="P23" i="38"/>
  <c r="O24" i="38"/>
  <c r="L19" i="38"/>
  <c r="T24" i="38"/>
  <c r="Q20" i="38"/>
  <c r="M23" i="38"/>
  <c r="I19" i="38"/>
  <c r="N19" i="38"/>
  <c r="R19" i="38"/>
  <c r="R25" i="38"/>
  <c r="I22" i="38"/>
  <c r="L20" i="38"/>
  <c r="H16" i="67"/>
  <c r="H146" i="56"/>
  <c r="R345" i="38"/>
  <c r="R194" i="38" s="1"/>
  <c r="R21" i="56"/>
  <c r="S21" i="56"/>
  <c r="S345" i="38"/>
  <c r="S194" i="38" s="1"/>
  <c r="O345" i="38"/>
  <c r="O194" i="38" s="1"/>
  <c r="O21" i="56"/>
  <c r="N345" i="38"/>
  <c r="N194" i="38" s="1"/>
  <c r="N21" i="56"/>
  <c r="Q16" i="67"/>
  <c r="Q146" i="56"/>
  <c r="M21" i="56"/>
  <c r="M345" i="38"/>
  <c r="M194" i="38" s="1"/>
  <c r="L21" i="56"/>
  <c r="L16" i="56" s="1"/>
  <c r="L174" i="56" s="1"/>
  <c r="L345" i="38"/>
  <c r="L194" i="38" s="1"/>
  <c r="T345" i="38"/>
  <c r="T194" i="38" s="1"/>
  <c r="T21" i="56"/>
  <c r="T16" i="56" s="1"/>
  <c r="T174" i="56" s="1"/>
  <c r="P345" i="38"/>
  <c r="P194" i="38" s="1"/>
  <c r="P21" i="56"/>
  <c r="P16" i="56" s="1"/>
  <c r="P174" i="56" s="1"/>
  <c r="K21" i="56"/>
  <c r="K345" i="38"/>
  <c r="K194" i="38" s="1"/>
  <c r="J345" i="38"/>
  <c r="J194" i="38" s="1"/>
  <c r="J21" i="56"/>
  <c r="I16" i="67"/>
  <c r="I146" i="56"/>
  <c r="Q74" i="38"/>
  <c r="P74" i="38"/>
  <c r="I74" i="38"/>
  <c r="K74" i="38"/>
  <c r="J74" i="38"/>
  <c r="H74" i="38"/>
  <c r="M74" i="38"/>
  <c r="S74" i="38"/>
  <c r="T74" i="38"/>
  <c r="O74" i="38"/>
  <c r="N74" i="38"/>
  <c r="R74" i="38"/>
  <c r="Q131" i="21"/>
  <c r="I131" i="21"/>
  <c r="T131" i="21"/>
  <c r="R131" i="21"/>
  <c r="M131" i="21"/>
  <c r="L10" i="67"/>
  <c r="O16" i="7"/>
  <c r="N10" i="23"/>
  <c r="N131" i="21"/>
  <c r="K131" i="21"/>
  <c r="L131" i="21"/>
  <c r="H131" i="21"/>
  <c r="S131" i="21"/>
  <c r="J131" i="21"/>
  <c r="O131" i="21"/>
  <c r="P131" i="21"/>
  <c r="T369" i="38"/>
  <c r="S22" i="49"/>
  <c r="N16" i="56"/>
  <c r="N174" i="56" s="1"/>
  <c r="N369" i="38"/>
  <c r="L25" i="23"/>
  <c r="L28" i="23" s="1"/>
  <c r="M44" i="23"/>
  <c r="M47" i="23" s="1"/>
  <c r="M10" i="7"/>
  <c r="L10" i="38"/>
  <c r="L10" i="9"/>
  <c r="L10" i="49"/>
  <c r="L10" i="8"/>
  <c r="L10" i="21"/>
  <c r="L10" i="18"/>
  <c r="L369" i="38"/>
  <c r="R369" i="38"/>
  <c r="R16" i="56"/>
  <c r="R174" i="56" s="1"/>
  <c r="P369" i="38"/>
  <c r="I369" i="38"/>
  <c r="M20" i="21" l="1"/>
  <c r="N20" i="21"/>
  <c r="P20" i="21"/>
  <c r="S20" i="21"/>
  <c r="K20" i="21"/>
  <c r="J20" i="21"/>
  <c r="O20" i="21"/>
  <c r="L20" i="21"/>
  <c r="T20" i="21"/>
  <c r="R20" i="21"/>
  <c r="Q177" i="73"/>
  <c r="H177" i="73"/>
  <c r="I147" i="73"/>
  <c r="K147" i="73"/>
  <c r="Q117" i="73"/>
  <c r="S117" i="73"/>
  <c r="L87" i="73"/>
  <c r="M177" i="73"/>
  <c r="O177" i="73"/>
  <c r="T147" i="73"/>
  <c r="R147" i="73"/>
  <c r="M117" i="73"/>
  <c r="O117" i="73"/>
  <c r="I177" i="73"/>
  <c r="N177" i="73"/>
  <c r="P147" i="73"/>
  <c r="J147" i="73"/>
  <c r="I117" i="73"/>
  <c r="K117" i="73"/>
  <c r="S177" i="73"/>
  <c r="J177" i="73"/>
  <c r="L147" i="73"/>
  <c r="N117" i="73"/>
  <c r="R117" i="73"/>
  <c r="Q87" i="73"/>
  <c r="S87" i="73"/>
  <c r="K177" i="73"/>
  <c r="R177" i="73"/>
  <c r="H147" i="73"/>
  <c r="T117" i="73"/>
  <c r="J117" i="73"/>
  <c r="T177" i="73"/>
  <c r="N147" i="73"/>
  <c r="P117" i="73"/>
  <c r="P177" i="73"/>
  <c r="Q147" i="73"/>
  <c r="S147" i="73"/>
  <c r="L117" i="73"/>
  <c r="L177" i="73"/>
  <c r="M147" i="73"/>
  <c r="O147" i="73"/>
  <c r="H117" i="73"/>
  <c r="P87" i="73"/>
  <c r="N24" i="73"/>
  <c r="H87" i="73"/>
  <c r="R24" i="73"/>
  <c r="R57" i="73"/>
  <c r="N57" i="73"/>
  <c r="N87" i="73"/>
  <c r="T57" i="73"/>
  <c r="J57" i="73"/>
  <c r="L24" i="73"/>
  <c r="O87" i="73"/>
  <c r="P57" i="73"/>
  <c r="P24" i="73"/>
  <c r="T24" i="73"/>
  <c r="K87" i="73"/>
  <c r="Q57" i="73"/>
  <c r="L57" i="73"/>
  <c r="O57" i="73"/>
  <c r="S57" i="73"/>
  <c r="S24" i="73"/>
  <c r="M87" i="73"/>
  <c r="R87" i="73"/>
  <c r="M57" i="73"/>
  <c r="H57" i="73"/>
  <c r="H24" i="73"/>
  <c r="I87" i="73"/>
  <c r="J87" i="73"/>
  <c r="I57" i="73"/>
  <c r="K24" i="73"/>
  <c r="Q24" i="73"/>
  <c r="M24" i="73"/>
  <c r="T87" i="73"/>
  <c r="J24" i="73"/>
  <c r="O24" i="73"/>
  <c r="K57" i="73"/>
  <c r="K16" i="73"/>
  <c r="I25" i="73" s="1"/>
  <c r="C25" i="73"/>
  <c r="J16" i="71"/>
  <c r="J35" i="9" s="1"/>
  <c r="J52" i="8" s="1"/>
  <c r="C87" i="73"/>
  <c r="C101" i="73" s="1"/>
  <c r="C57" i="73"/>
  <c r="C71" i="73" s="1"/>
  <c r="C38" i="73"/>
  <c r="C177" i="73"/>
  <c r="C191" i="73" s="1"/>
  <c r="C147" i="73"/>
  <c r="C161" i="73" s="1"/>
  <c r="C117" i="73"/>
  <c r="C131" i="73" s="1"/>
  <c r="K18" i="71"/>
  <c r="K20" i="71"/>
  <c r="K19" i="71"/>
  <c r="K21" i="71"/>
  <c r="K22" i="71"/>
  <c r="K23" i="71"/>
  <c r="M10" i="75"/>
  <c r="M10" i="76"/>
  <c r="M10" i="73"/>
  <c r="M10" i="72"/>
  <c r="M10" i="71"/>
  <c r="M10" i="56"/>
  <c r="L12" i="75"/>
  <c r="L12" i="76"/>
  <c r="L12" i="73"/>
  <c r="L12" i="72"/>
  <c r="L12" i="71"/>
  <c r="L25" i="71" s="1"/>
  <c r="L12" i="56"/>
  <c r="L12" i="8"/>
  <c r="M11" i="7"/>
  <c r="L12" i="9"/>
  <c r="L12" i="49"/>
  <c r="L12" i="67"/>
  <c r="L12" i="18"/>
  <c r="L12" i="21"/>
  <c r="L12" i="38"/>
  <c r="J149" i="76"/>
  <c r="J159" i="76"/>
  <c r="P149" i="76"/>
  <c r="P159" i="76"/>
  <c r="J132" i="76"/>
  <c r="J295" i="76"/>
  <c r="I132" i="76"/>
  <c r="I295" i="76"/>
  <c r="H132" i="76"/>
  <c r="H295" i="76"/>
  <c r="P132" i="76"/>
  <c r="P295" i="76"/>
  <c r="S132" i="76"/>
  <c r="S295" i="76"/>
  <c r="S149" i="76"/>
  <c r="S159" i="76"/>
  <c r="L149" i="76"/>
  <c r="L159" i="76"/>
  <c r="N149" i="76"/>
  <c r="N159" i="76"/>
  <c r="O149" i="76"/>
  <c r="O159" i="76"/>
  <c r="R149" i="76"/>
  <c r="R159" i="76"/>
  <c r="T149" i="76"/>
  <c r="T159" i="76"/>
  <c r="K149" i="76"/>
  <c r="K159" i="76"/>
  <c r="M132" i="76"/>
  <c r="M295" i="76"/>
  <c r="K132" i="76"/>
  <c r="K295" i="76"/>
  <c r="O132" i="76"/>
  <c r="O295" i="76"/>
  <c r="N132" i="76"/>
  <c r="N295" i="76"/>
  <c r="T132" i="76"/>
  <c r="T295" i="76"/>
  <c r="Q132" i="76"/>
  <c r="Q295" i="76"/>
  <c r="L132" i="76"/>
  <c r="L295" i="76"/>
  <c r="M149" i="76"/>
  <c r="M159" i="76"/>
  <c r="R132" i="76"/>
  <c r="R295" i="76"/>
  <c r="Q282" i="21"/>
  <c r="Q285" i="76"/>
  <c r="I282" i="21"/>
  <c r="I285" i="76"/>
  <c r="H282" i="21"/>
  <c r="H285" i="76"/>
  <c r="H159" i="76" s="1"/>
  <c r="H23" i="76" s="1"/>
  <c r="L223" i="38"/>
  <c r="L72" i="38" s="1"/>
  <c r="L218" i="38"/>
  <c r="O266" i="49"/>
  <c r="O46" i="8"/>
  <c r="P223" i="38"/>
  <c r="P72" i="38" s="1"/>
  <c r="P218" i="38"/>
  <c r="N223" i="38"/>
  <c r="N72" i="38" s="1"/>
  <c r="N218" i="38"/>
  <c r="T223" i="38"/>
  <c r="T72" i="38" s="1"/>
  <c r="T218" i="38"/>
  <c r="P46" i="8"/>
  <c r="P266" i="49"/>
  <c r="P141" i="49" s="1"/>
  <c r="N46" i="8"/>
  <c r="N266" i="49"/>
  <c r="N141" i="49" s="1"/>
  <c r="T266" i="49"/>
  <c r="T141" i="49" s="1"/>
  <c r="T46" i="8"/>
  <c r="L46" i="8"/>
  <c r="L266" i="49"/>
  <c r="L145" i="49" s="1"/>
  <c r="L20" i="49" s="1"/>
  <c r="Q21" i="56"/>
  <c r="Q16" i="56" s="1"/>
  <c r="Q34" i="8" s="1"/>
  <c r="Q345" i="38"/>
  <c r="Q194" i="38" s="1"/>
  <c r="S266" i="49"/>
  <c r="S46" i="8"/>
  <c r="R223" i="38"/>
  <c r="R72" i="38" s="1"/>
  <c r="R218" i="38"/>
  <c r="I345" i="38"/>
  <c r="I194" i="38" s="1"/>
  <c r="I21" i="56"/>
  <c r="R266" i="49"/>
  <c r="R145" i="49" s="1"/>
  <c r="R20" i="49" s="1"/>
  <c r="R46" i="8"/>
  <c r="H345" i="38"/>
  <c r="I218" i="38"/>
  <c r="J46" i="8"/>
  <c r="J266" i="49"/>
  <c r="K46" i="8"/>
  <c r="K266" i="49"/>
  <c r="M266" i="49"/>
  <c r="M46" i="8"/>
  <c r="T146" i="21"/>
  <c r="P16" i="7"/>
  <c r="O10" i="23"/>
  <c r="M10" i="67"/>
  <c r="Q369" i="38"/>
  <c r="Q218" i="38" s="1"/>
  <c r="K16" i="56"/>
  <c r="K174" i="56" s="1"/>
  <c r="K369" i="38"/>
  <c r="T34" i="8"/>
  <c r="T23" i="9"/>
  <c r="T16" i="9" s="1"/>
  <c r="S16" i="56"/>
  <c r="S174" i="56" s="1"/>
  <c r="S369" i="38"/>
  <c r="N34" i="8"/>
  <c r="N23" i="9"/>
  <c r="N16" i="9" s="1"/>
  <c r="H369" i="38"/>
  <c r="N146" i="21"/>
  <c r="N129" i="21"/>
  <c r="O16" i="56"/>
  <c r="O174" i="56" s="1"/>
  <c r="O369" i="38"/>
  <c r="M369" i="38"/>
  <c r="M16" i="56"/>
  <c r="M174" i="56" s="1"/>
  <c r="J16" i="56"/>
  <c r="J174" i="56" s="1"/>
  <c r="J369" i="38"/>
  <c r="I129" i="21"/>
  <c r="L146" i="21"/>
  <c r="L129" i="21"/>
  <c r="P34" i="8"/>
  <c r="P23" i="9"/>
  <c r="P16" i="9" s="1"/>
  <c r="P146" i="21"/>
  <c r="P129" i="21"/>
  <c r="H17" i="8"/>
  <c r="R146" i="21"/>
  <c r="R129" i="21"/>
  <c r="Q129" i="21"/>
  <c r="N44" i="23"/>
  <c r="R23" i="9"/>
  <c r="R16" i="9" s="1"/>
  <c r="R34" i="8"/>
  <c r="L34" i="8"/>
  <c r="L23" i="9"/>
  <c r="L16" i="9" s="1"/>
  <c r="N10" i="7"/>
  <c r="M10" i="38"/>
  <c r="M10" i="21"/>
  <c r="M10" i="49"/>
  <c r="M10" i="18"/>
  <c r="M10" i="8"/>
  <c r="M10" i="9"/>
  <c r="M25" i="23"/>
  <c r="J22" i="21"/>
  <c r="I22" i="21"/>
  <c r="K22" i="21"/>
  <c r="H20" i="21" l="1"/>
  <c r="H194" i="38"/>
  <c r="H223" i="38"/>
  <c r="H72" i="38" s="1"/>
  <c r="K16" i="71"/>
  <c r="K35" i="9" s="1"/>
  <c r="K52" i="8" s="1"/>
  <c r="N47" i="23"/>
  <c r="O44" i="23" s="1"/>
  <c r="M28" i="23"/>
  <c r="N25" i="23" s="1"/>
  <c r="C26" i="73"/>
  <c r="L16" i="73"/>
  <c r="I26" i="73" s="1"/>
  <c r="M58" i="73"/>
  <c r="Q118" i="73"/>
  <c r="H88" i="73"/>
  <c r="I88" i="73"/>
  <c r="J178" i="73"/>
  <c r="N88" i="73"/>
  <c r="I148" i="73"/>
  <c r="J148" i="73"/>
  <c r="Q58" i="73"/>
  <c r="H58" i="73"/>
  <c r="O88" i="73"/>
  <c r="Q148" i="73"/>
  <c r="K118" i="73"/>
  <c r="T88" i="73"/>
  <c r="O178" i="73"/>
  <c r="Q88" i="73"/>
  <c r="Q178" i="73"/>
  <c r="M148" i="73"/>
  <c r="L25" i="73"/>
  <c r="M25" i="73"/>
  <c r="P88" i="73"/>
  <c r="L178" i="73"/>
  <c r="K178" i="73"/>
  <c r="H118" i="73"/>
  <c r="K25" i="73"/>
  <c r="O118" i="73"/>
  <c r="H148" i="73"/>
  <c r="R58" i="73"/>
  <c r="L58" i="73"/>
  <c r="R178" i="73"/>
  <c r="S25" i="73"/>
  <c r="O148" i="73"/>
  <c r="R25" i="73"/>
  <c r="T118" i="73"/>
  <c r="P25" i="73"/>
  <c r="L118" i="73"/>
  <c r="S178" i="73"/>
  <c r="I178" i="73"/>
  <c r="P178" i="73"/>
  <c r="H25" i="73"/>
  <c r="J58" i="73"/>
  <c r="L88" i="73"/>
  <c r="Q25" i="73"/>
  <c r="N58" i="73"/>
  <c r="M178" i="73"/>
  <c r="O58" i="73"/>
  <c r="J118" i="73"/>
  <c r="T58" i="73"/>
  <c r="N118" i="73"/>
  <c r="N178" i="73"/>
  <c r="H178" i="73"/>
  <c r="R88" i="73"/>
  <c r="N25" i="73"/>
  <c r="S118" i="73"/>
  <c r="O25" i="73"/>
  <c r="J25" i="73"/>
  <c r="I58" i="73"/>
  <c r="M118" i="73"/>
  <c r="P148" i="73"/>
  <c r="T148" i="73"/>
  <c r="M88" i="73"/>
  <c r="S58" i="73"/>
  <c r="K58" i="73"/>
  <c r="T25" i="73"/>
  <c r="P118" i="73"/>
  <c r="S148" i="73"/>
  <c r="T178" i="73"/>
  <c r="L148" i="73"/>
  <c r="I118" i="73"/>
  <c r="R118" i="73"/>
  <c r="K88" i="73"/>
  <c r="P58" i="73"/>
  <c r="J88" i="73"/>
  <c r="R148" i="73"/>
  <c r="S88" i="73"/>
  <c r="N148" i="73"/>
  <c r="K148" i="73"/>
  <c r="J23" i="76"/>
  <c r="M12" i="75"/>
  <c r="M12" i="76"/>
  <c r="M12" i="73"/>
  <c r="M12" i="72"/>
  <c r="M12" i="71"/>
  <c r="M25" i="71" s="1"/>
  <c r="M12" i="56"/>
  <c r="M12" i="9"/>
  <c r="M12" i="38"/>
  <c r="M12" i="8"/>
  <c r="M12" i="18"/>
  <c r="M12" i="21"/>
  <c r="M12" i="67"/>
  <c r="N11" i="7"/>
  <c r="M12" i="49"/>
  <c r="Q146" i="21"/>
  <c r="Q156" i="21"/>
  <c r="Q20" i="21" s="1"/>
  <c r="N10" i="75"/>
  <c r="N10" i="76"/>
  <c r="N10" i="73"/>
  <c r="N10" i="72"/>
  <c r="N10" i="71"/>
  <c r="N10" i="56"/>
  <c r="I146" i="21"/>
  <c r="I156" i="21"/>
  <c r="I20" i="21" s="1"/>
  <c r="L18" i="71"/>
  <c r="L19" i="71"/>
  <c r="L20" i="71"/>
  <c r="L21" i="71"/>
  <c r="L22" i="71"/>
  <c r="L23" i="71"/>
  <c r="C118" i="73"/>
  <c r="C132" i="73" s="1"/>
  <c r="C88" i="73"/>
  <c r="C102" i="73" s="1"/>
  <c r="C58" i="73"/>
  <c r="C72" i="73" s="1"/>
  <c r="C39" i="73"/>
  <c r="C178" i="73"/>
  <c r="C192" i="73" s="1"/>
  <c r="C148" i="73"/>
  <c r="C162" i="73" s="1"/>
  <c r="I149" i="76"/>
  <c r="I159" i="76"/>
  <c r="I23" i="76" s="1"/>
  <c r="T23" i="76"/>
  <c r="L23" i="76"/>
  <c r="Q149" i="76"/>
  <c r="Q159" i="76"/>
  <c r="Q23" i="76" s="1"/>
  <c r="M23" i="76"/>
  <c r="K23" i="76"/>
  <c r="R23" i="76"/>
  <c r="N23" i="76"/>
  <c r="S23" i="76"/>
  <c r="P23" i="76"/>
  <c r="O23" i="76"/>
  <c r="H149" i="76"/>
  <c r="P145" i="49"/>
  <c r="P20" i="49" s="1"/>
  <c r="N145" i="49"/>
  <c r="N20" i="49" s="1"/>
  <c r="T145" i="49"/>
  <c r="T20" i="49" s="1"/>
  <c r="L141" i="49"/>
  <c r="R141" i="49"/>
  <c r="I223" i="38"/>
  <c r="I72" i="38" s="1"/>
  <c r="S223" i="38"/>
  <c r="S72" i="38" s="1"/>
  <c r="S218" i="38"/>
  <c r="H174" i="56"/>
  <c r="H266" i="49"/>
  <c r="H46" i="8"/>
  <c r="M223" i="38"/>
  <c r="M72" i="38" s="1"/>
  <c r="M218" i="38"/>
  <c r="K223" i="38"/>
  <c r="K72" i="38" s="1"/>
  <c r="K218" i="38"/>
  <c r="I266" i="49"/>
  <c r="I46" i="8"/>
  <c r="I16" i="56"/>
  <c r="Q46" i="8"/>
  <c r="Q266" i="49"/>
  <c r="O223" i="38"/>
  <c r="O72" i="38" s="1"/>
  <c r="O218" i="38"/>
  <c r="H218" i="38"/>
  <c r="J223" i="38"/>
  <c r="J72" i="38" s="1"/>
  <c r="J218" i="38"/>
  <c r="Q174" i="56"/>
  <c r="Q223" i="38"/>
  <c r="Q72" i="38" s="1"/>
  <c r="T129" i="21"/>
  <c r="Q23" i="9"/>
  <c r="Q16" i="9" s="1"/>
  <c r="N10" i="67"/>
  <c r="P10" i="23"/>
  <c r="Q16" i="7"/>
  <c r="M23" i="9"/>
  <c r="M16" i="9" s="1"/>
  <c r="M34" i="8"/>
  <c r="H146" i="21"/>
  <c r="H129" i="21"/>
  <c r="K146" i="21"/>
  <c r="K129" i="21"/>
  <c r="M146" i="21"/>
  <c r="M129" i="21"/>
  <c r="O23" i="9"/>
  <c r="O16" i="9" s="1"/>
  <c r="O34" i="8"/>
  <c r="S141" i="49"/>
  <c r="S145" i="49"/>
  <c r="S20" i="49" s="1"/>
  <c r="J146" i="21"/>
  <c r="J129" i="21"/>
  <c r="J141" i="49"/>
  <c r="J145" i="49"/>
  <c r="J20" i="49" s="1"/>
  <c r="S146" i="21"/>
  <c r="S129" i="21"/>
  <c r="O146" i="21"/>
  <c r="O129" i="21"/>
  <c r="S23" i="9"/>
  <c r="S16" i="9" s="1"/>
  <c r="S34" i="8"/>
  <c r="K23" i="9"/>
  <c r="K16" i="9" s="1"/>
  <c r="K34" i="8"/>
  <c r="J23" i="9"/>
  <c r="J16" i="9" s="1"/>
  <c r="J34" i="8"/>
  <c r="M141" i="49"/>
  <c r="M145" i="49"/>
  <c r="M20" i="49" s="1"/>
  <c r="O145" i="49"/>
  <c r="O20" i="49" s="1"/>
  <c r="O141" i="49"/>
  <c r="K141" i="49"/>
  <c r="K145" i="49"/>
  <c r="K20" i="49" s="1"/>
  <c r="O10" i="7"/>
  <c r="N10" i="9"/>
  <c r="N10" i="8"/>
  <c r="N10" i="49"/>
  <c r="N10" i="21"/>
  <c r="N10" i="38"/>
  <c r="N10" i="18"/>
  <c r="H141" i="49" l="1"/>
  <c r="H145" i="49"/>
  <c r="H23" i="9"/>
  <c r="H16" i="9" s="1"/>
  <c r="L16" i="71"/>
  <c r="L35" i="9" s="1"/>
  <c r="L52" i="8" s="1"/>
  <c r="O47" i="23"/>
  <c r="N28" i="23"/>
  <c r="O25" i="23" s="1"/>
  <c r="O10" i="75"/>
  <c r="O10" i="76"/>
  <c r="O10" i="73"/>
  <c r="O10" i="72"/>
  <c r="O10" i="71"/>
  <c r="O10" i="56"/>
  <c r="N12" i="75"/>
  <c r="N12" i="76"/>
  <c r="N12" i="73"/>
  <c r="N12" i="72"/>
  <c r="N12" i="71"/>
  <c r="N25" i="71" s="1"/>
  <c r="N12" i="56"/>
  <c r="N12" i="18"/>
  <c r="N12" i="21"/>
  <c r="N12" i="38"/>
  <c r="N12" i="8"/>
  <c r="O11" i="7"/>
  <c r="N12" i="67"/>
  <c r="N12" i="9"/>
  <c r="N12" i="49"/>
  <c r="C27" i="73"/>
  <c r="M16" i="73"/>
  <c r="I27" i="73" s="1"/>
  <c r="M22" i="71"/>
  <c r="M21" i="71"/>
  <c r="M23" i="71"/>
  <c r="M18" i="71"/>
  <c r="M19" i="71"/>
  <c r="M20" i="71"/>
  <c r="T179" i="73"/>
  <c r="N179" i="73"/>
  <c r="P149" i="73"/>
  <c r="N149" i="73"/>
  <c r="M119" i="73"/>
  <c r="O119" i="73"/>
  <c r="P179" i="73"/>
  <c r="L149" i="73"/>
  <c r="I119" i="73"/>
  <c r="K119" i="73"/>
  <c r="L179" i="73"/>
  <c r="H149" i="73"/>
  <c r="N119" i="73"/>
  <c r="R119" i="73"/>
  <c r="H179" i="73"/>
  <c r="R149" i="73"/>
  <c r="T119" i="73"/>
  <c r="J119" i="73"/>
  <c r="Q179" i="73"/>
  <c r="S179" i="73"/>
  <c r="Q149" i="73"/>
  <c r="J149" i="73"/>
  <c r="P119" i="73"/>
  <c r="M179" i="73"/>
  <c r="K179" i="73"/>
  <c r="M149" i="73"/>
  <c r="S149" i="73"/>
  <c r="L119" i="73"/>
  <c r="I179" i="73"/>
  <c r="J179" i="73"/>
  <c r="I149" i="73"/>
  <c r="O149" i="73"/>
  <c r="H119" i="73"/>
  <c r="O179" i="73"/>
  <c r="R179" i="73"/>
  <c r="T149" i="73"/>
  <c r="K149" i="73"/>
  <c r="Q119" i="73"/>
  <c r="S119" i="73"/>
  <c r="O89" i="73"/>
  <c r="I89" i="73"/>
  <c r="K89" i="73"/>
  <c r="R26" i="73"/>
  <c r="S59" i="73"/>
  <c r="N59" i="73"/>
  <c r="O59" i="73"/>
  <c r="T89" i="73"/>
  <c r="R89" i="73"/>
  <c r="T59" i="73"/>
  <c r="K59" i="73"/>
  <c r="P89" i="73"/>
  <c r="N89" i="73"/>
  <c r="P59" i="73"/>
  <c r="P26" i="73"/>
  <c r="L26" i="73"/>
  <c r="L89" i="73"/>
  <c r="Q59" i="73"/>
  <c r="L59" i="73"/>
  <c r="R59" i="73"/>
  <c r="T26" i="73"/>
  <c r="S26" i="73"/>
  <c r="H89" i="73"/>
  <c r="M59" i="73"/>
  <c r="H59" i="73"/>
  <c r="J59" i="73"/>
  <c r="M26" i="73"/>
  <c r="H26" i="73"/>
  <c r="J89" i="73"/>
  <c r="I59" i="73"/>
  <c r="K26" i="73"/>
  <c r="N26" i="73"/>
  <c r="Q89" i="73"/>
  <c r="S89" i="73"/>
  <c r="J26" i="73"/>
  <c r="O26" i="73"/>
  <c r="Q26" i="73"/>
  <c r="M89" i="73"/>
  <c r="C40" i="73"/>
  <c r="C149" i="73"/>
  <c r="C163" i="73" s="1"/>
  <c r="C119" i="73"/>
  <c r="C133" i="73" s="1"/>
  <c r="C179" i="73"/>
  <c r="C193" i="73" s="1"/>
  <c r="C89" i="73"/>
  <c r="C103" i="73" s="1"/>
  <c r="C59" i="73"/>
  <c r="C73" i="73" s="1"/>
  <c r="I34" i="8"/>
  <c r="I174" i="56"/>
  <c r="I23" i="9"/>
  <c r="I16" i="9" s="1"/>
  <c r="H20" i="49"/>
  <c r="H34" i="8"/>
  <c r="Q145" i="49"/>
  <c r="Q20" i="49" s="1"/>
  <c r="Q141" i="49"/>
  <c r="I145" i="49"/>
  <c r="I20" i="49" s="1"/>
  <c r="I141" i="49"/>
  <c r="O10" i="67"/>
  <c r="R16" i="7"/>
  <c r="Q10" i="23"/>
  <c r="P10" i="7"/>
  <c r="O10" i="38"/>
  <c r="O10" i="49"/>
  <c r="O10" i="9"/>
  <c r="O10" i="8"/>
  <c r="O10" i="21"/>
  <c r="O10" i="18"/>
  <c r="L22" i="21"/>
  <c r="P44" i="23" l="1"/>
  <c r="O28" i="23"/>
  <c r="C41" i="73"/>
  <c r="C150" i="73"/>
  <c r="C164" i="73" s="1"/>
  <c r="C90" i="73"/>
  <c r="C104" i="73" s="1"/>
  <c r="C180" i="73"/>
  <c r="C194" i="73" s="1"/>
  <c r="C60" i="73"/>
  <c r="C74" i="73" s="1"/>
  <c r="C120" i="73"/>
  <c r="C134" i="73" s="1"/>
  <c r="N23" i="71"/>
  <c r="N18" i="71"/>
  <c r="N19" i="71"/>
  <c r="N20" i="71"/>
  <c r="N22" i="71"/>
  <c r="N21" i="71"/>
  <c r="K180" i="73"/>
  <c r="T180" i="73"/>
  <c r="O150" i="73"/>
  <c r="Q150" i="73"/>
  <c r="R120" i="73"/>
  <c r="Q180" i="73"/>
  <c r="P180" i="73"/>
  <c r="K150" i="73"/>
  <c r="M150" i="73"/>
  <c r="N120" i="73"/>
  <c r="I180" i="73"/>
  <c r="L180" i="73"/>
  <c r="T150" i="73"/>
  <c r="I150" i="73"/>
  <c r="S120" i="73"/>
  <c r="J120" i="73"/>
  <c r="R180" i="73"/>
  <c r="H150" i="73"/>
  <c r="L150" i="73"/>
  <c r="O120" i="73"/>
  <c r="Q120" i="73"/>
  <c r="N180" i="73"/>
  <c r="R150" i="73"/>
  <c r="K120" i="73"/>
  <c r="M120" i="73"/>
  <c r="J180" i="73"/>
  <c r="N150" i="73"/>
  <c r="T120" i="73"/>
  <c r="I120" i="73"/>
  <c r="S180" i="73"/>
  <c r="M180" i="73"/>
  <c r="J150" i="73"/>
  <c r="L120" i="73"/>
  <c r="P120" i="73"/>
  <c r="O180" i="73"/>
  <c r="H180" i="73"/>
  <c r="S150" i="73"/>
  <c r="P150" i="73"/>
  <c r="H120" i="73"/>
  <c r="P90" i="73"/>
  <c r="H90" i="73"/>
  <c r="N60" i="73"/>
  <c r="T27" i="73"/>
  <c r="H60" i="73"/>
  <c r="S90" i="73"/>
  <c r="Q90" i="73"/>
  <c r="S60" i="73"/>
  <c r="J60" i="73"/>
  <c r="H27" i="73"/>
  <c r="P27" i="73"/>
  <c r="O90" i="73"/>
  <c r="M90" i="73"/>
  <c r="O60" i="73"/>
  <c r="K27" i="73"/>
  <c r="Q60" i="73"/>
  <c r="Q27" i="73"/>
  <c r="L27" i="73"/>
  <c r="K90" i="73"/>
  <c r="I90" i="73"/>
  <c r="K60" i="73"/>
  <c r="O27" i="73"/>
  <c r="I60" i="73"/>
  <c r="R60" i="73"/>
  <c r="R90" i="73"/>
  <c r="T90" i="73"/>
  <c r="J27" i="73"/>
  <c r="S27" i="73"/>
  <c r="M27" i="73"/>
  <c r="N90" i="73"/>
  <c r="L90" i="73"/>
  <c r="N27" i="73"/>
  <c r="T60" i="73"/>
  <c r="M60" i="73"/>
  <c r="J90" i="73"/>
  <c r="R27" i="73"/>
  <c r="L60" i="73"/>
  <c r="P60" i="73"/>
  <c r="M16" i="71"/>
  <c r="M35" i="9" s="1"/>
  <c r="M52" i="8" s="1"/>
  <c r="P10" i="75"/>
  <c r="P10" i="76"/>
  <c r="P10" i="73"/>
  <c r="P10" i="72"/>
  <c r="P10" i="71"/>
  <c r="P10" i="56"/>
  <c r="O12" i="75"/>
  <c r="O12" i="76"/>
  <c r="O12" i="73"/>
  <c r="O12" i="72"/>
  <c r="O12" i="71"/>
  <c r="O25" i="71" s="1"/>
  <c r="O12" i="56"/>
  <c r="P11" i="7"/>
  <c r="O12" i="18"/>
  <c r="O12" i="21"/>
  <c r="O12" i="9"/>
  <c r="O12" i="49"/>
  <c r="O12" i="38"/>
  <c r="O12" i="67"/>
  <c r="O12" i="8"/>
  <c r="C28" i="73"/>
  <c r="N16" i="73"/>
  <c r="I28" i="73" s="1"/>
  <c r="P10" i="67"/>
  <c r="R10" i="23"/>
  <c r="S16" i="7"/>
  <c r="S10" i="23" s="1"/>
  <c r="Q10" i="7"/>
  <c r="P10" i="8"/>
  <c r="P10" i="18"/>
  <c r="P10" i="21"/>
  <c r="P10" i="38"/>
  <c r="P10" i="49"/>
  <c r="P10" i="9"/>
  <c r="M22" i="21"/>
  <c r="N16" i="71" l="1"/>
  <c r="N35" i="9" s="1"/>
  <c r="N52" i="8" s="1"/>
  <c r="P47" i="23"/>
  <c r="P25" i="23"/>
  <c r="P12" i="75"/>
  <c r="P12" i="76"/>
  <c r="P12" i="73"/>
  <c r="P12" i="72"/>
  <c r="P12" i="71"/>
  <c r="P25" i="71" s="1"/>
  <c r="P12" i="56"/>
  <c r="P12" i="9"/>
  <c r="P12" i="38"/>
  <c r="P12" i="49"/>
  <c r="P12" i="8"/>
  <c r="Q11" i="7"/>
  <c r="P12" i="18"/>
  <c r="P12" i="67"/>
  <c r="P12" i="21"/>
  <c r="Q10" i="75"/>
  <c r="Q10" i="76"/>
  <c r="Q10" i="73"/>
  <c r="Q10" i="72"/>
  <c r="Q10" i="71"/>
  <c r="Q10" i="56"/>
  <c r="C42" i="73"/>
  <c r="C181" i="73"/>
  <c r="C195" i="73" s="1"/>
  <c r="C151" i="73"/>
  <c r="C165" i="73" s="1"/>
  <c r="C121" i="73"/>
  <c r="C135" i="73" s="1"/>
  <c r="C91" i="73"/>
  <c r="C105" i="73" s="1"/>
  <c r="C61" i="73"/>
  <c r="C75" i="73" s="1"/>
  <c r="O16" i="73"/>
  <c r="I29" i="73" s="1"/>
  <c r="C29" i="73"/>
  <c r="O22" i="71"/>
  <c r="O19" i="71"/>
  <c r="O18" i="71"/>
  <c r="O20" i="71"/>
  <c r="O21" i="71"/>
  <c r="O23" i="71"/>
  <c r="L181" i="73"/>
  <c r="T151" i="73"/>
  <c r="K151" i="73"/>
  <c r="T121" i="73"/>
  <c r="J121" i="73"/>
  <c r="I91" i="73"/>
  <c r="O91" i="73"/>
  <c r="Q181" i="73"/>
  <c r="H181" i="73"/>
  <c r="P151" i="73"/>
  <c r="P121" i="73"/>
  <c r="T91" i="73"/>
  <c r="M181" i="73"/>
  <c r="O181" i="73"/>
  <c r="L151" i="73"/>
  <c r="L121" i="73"/>
  <c r="P91" i="73"/>
  <c r="N91" i="73"/>
  <c r="I181" i="73"/>
  <c r="R181" i="73"/>
  <c r="H151" i="73"/>
  <c r="H121" i="73"/>
  <c r="L91" i="73"/>
  <c r="S181" i="73"/>
  <c r="N181" i="73"/>
  <c r="Q151" i="73"/>
  <c r="R151" i="73"/>
  <c r="Q121" i="73"/>
  <c r="S121" i="73"/>
  <c r="H91" i="73"/>
  <c r="K181" i="73"/>
  <c r="J181" i="73"/>
  <c r="M151" i="73"/>
  <c r="J151" i="73"/>
  <c r="M121" i="73"/>
  <c r="T181" i="73"/>
  <c r="I151" i="73"/>
  <c r="S151" i="73"/>
  <c r="I121" i="73"/>
  <c r="K121" i="73"/>
  <c r="P181" i="73"/>
  <c r="N151" i="73"/>
  <c r="O151" i="73"/>
  <c r="N121" i="73"/>
  <c r="R121" i="73"/>
  <c r="M91" i="73"/>
  <c r="S91" i="73"/>
  <c r="Q91" i="73"/>
  <c r="P61" i="73"/>
  <c r="S61" i="73"/>
  <c r="L28" i="73"/>
  <c r="Q61" i="73"/>
  <c r="L61" i="73"/>
  <c r="K61" i="73"/>
  <c r="T28" i="73"/>
  <c r="R91" i="73"/>
  <c r="J91" i="73"/>
  <c r="M61" i="73"/>
  <c r="H61" i="73"/>
  <c r="O61" i="73"/>
  <c r="T61" i="73"/>
  <c r="K91" i="73"/>
  <c r="I61" i="73"/>
  <c r="K28" i="73"/>
  <c r="Q28" i="73"/>
  <c r="P28" i="73"/>
  <c r="J28" i="73"/>
  <c r="O28" i="73"/>
  <c r="M28" i="73"/>
  <c r="O121" i="73"/>
  <c r="N28" i="73"/>
  <c r="S28" i="73"/>
  <c r="H28" i="73"/>
  <c r="J61" i="73"/>
  <c r="R28" i="73"/>
  <c r="N61" i="73"/>
  <c r="R61" i="73"/>
  <c r="Q10" i="67"/>
  <c r="R10" i="7"/>
  <c r="Q10" i="21"/>
  <c r="Q10" i="8"/>
  <c r="Q10" i="38"/>
  <c r="Q10" i="18"/>
  <c r="Q10" i="9"/>
  <c r="Q10" i="49"/>
  <c r="N22" i="21"/>
  <c r="Q44" i="23" l="1"/>
  <c r="P28" i="23"/>
  <c r="P22" i="71"/>
  <c r="P23" i="71"/>
  <c r="P21" i="71"/>
  <c r="P18" i="71"/>
  <c r="P20" i="71"/>
  <c r="P19" i="71"/>
  <c r="C43" i="73"/>
  <c r="C182" i="73"/>
  <c r="C196" i="73" s="1"/>
  <c r="C152" i="73"/>
  <c r="C166" i="73" s="1"/>
  <c r="C122" i="73"/>
  <c r="C136" i="73" s="1"/>
  <c r="C92" i="73"/>
  <c r="C106" i="73" s="1"/>
  <c r="C62" i="73"/>
  <c r="C76" i="73" s="1"/>
  <c r="S92" i="73"/>
  <c r="M62" i="73"/>
  <c r="I152" i="73"/>
  <c r="R182" i="73"/>
  <c r="L29" i="73"/>
  <c r="R62" i="73"/>
  <c r="K152" i="73"/>
  <c r="H62" i="73"/>
  <c r="Q182" i="73"/>
  <c r="I62" i="73"/>
  <c r="S182" i="73"/>
  <c r="R29" i="73"/>
  <c r="Q122" i="73"/>
  <c r="P152" i="73"/>
  <c r="L182" i="73"/>
  <c r="T62" i="73"/>
  <c r="R152" i="73"/>
  <c r="M152" i="73"/>
  <c r="Q29" i="73"/>
  <c r="K92" i="73"/>
  <c r="O62" i="73"/>
  <c r="P122" i="73"/>
  <c r="T152" i="73"/>
  <c r="M29" i="73"/>
  <c r="O29" i="73"/>
  <c r="K122" i="73"/>
  <c r="Q62" i="73"/>
  <c r="N62" i="73"/>
  <c r="L152" i="73"/>
  <c r="N92" i="73"/>
  <c r="J92" i="73"/>
  <c r="O152" i="73"/>
  <c r="H182" i="73"/>
  <c r="S62" i="73"/>
  <c r="T29" i="73"/>
  <c r="Q92" i="73"/>
  <c r="K62" i="73"/>
  <c r="H92" i="73"/>
  <c r="L92" i="73"/>
  <c r="L62" i="73"/>
  <c r="T92" i="73"/>
  <c r="J152" i="73"/>
  <c r="R92" i="73"/>
  <c r="H29" i="73"/>
  <c r="K182" i="73"/>
  <c r="S122" i="73"/>
  <c r="N152" i="73"/>
  <c r="I92" i="73"/>
  <c r="O122" i="73"/>
  <c r="J29" i="73"/>
  <c r="J62" i="73"/>
  <c r="S29" i="73"/>
  <c r="I122" i="73"/>
  <c r="M122" i="73"/>
  <c r="Q152" i="73"/>
  <c r="P92" i="73"/>
  <c r="T182" i="73"/>
  <c r="T122" i="73"/>
  <c r="M92" i="73"/>
  <c r="R122" i="73"/>
  <c r="O92" i="73"/>
  <c r="N29" i="73"/>
  <c r="S152" i="73"/>
  <c r="J182" i="73"/>
  <c r="I182" i="73"/>
  <c r="P62" i="73"/>
  <c r="H122" i="73"/>
  <c r="H152" i="73"/>
  <c r="J122" i="73"/>
  <c r="L122" i="73"/>
  <c r="P29" i="73"/>
  <c r="O182" i="73"/>
  <c r="M182" i="73"/>
  <c r="K29" i="73"/>
  <c r="N122" i="73"/>
  <c r="N182" i="73"/>
  <c r="P182" i="73"/>
  <c r="Q12" i="75"/>
  <c r="Q12" i="76"/>
  <c r="Q12" i="73"/>
  <c r="Q12" i="72"/>
  <c r="Q12" i="71"/>
  <c r="Q25" i="71" s="1"/>
  <c r="Q12" i="56"/>
  <c r="Q12" i="9"/>
  <c r="Q12" i="49"/>
  <c r="Q12" i="18"/>
  <c r="Q12" i="21"/>
  <c r="Q12" i="38"/>
  <c r="R11" i="7"/>
  <c r="Q12" i="8"/>
  <c r="Q12" i="67"/>
  <c r="C30" i="73"/>
  <c r="P16" i="73"/>
  <c r="I30" i="73" s="1"/>
  <c r="O16" i="71"/>
  <c r="O35" i="9" s="1"/>
  <c r="O52" i="8" s="1"/>
  <c r="R10" i="75"/>
  <c r="R10" i="76"/>
  <c r="R10" i="73"/>
  <c r="R10" i="72"/>
  <c r="R10" i="71"/>
  <c r="R10" i="56"/>
  <c r="R10" i="67"/>
  <c r="O22" i="21"/>
  <c r="S10" i="7"/>
  <c r="R10" i="21"/>
  <c r="R10" i="49"/>
  <c r="R10" i="18"/>
  <c r="R10" i="38"/>
  <c r="R10" i="8"/>
  <c r="R10" i="9"/>
  <c r="Q47" i="23" l="1"/>
  <c r="Q25" i="23"/>
  <c r="Q20" i="71"/>
  <c r="Q21" i="71"/>
  <c r="Q22" i="71"/>
  <c r="Q23" i="71"/>
  <c r="Q19" i="71"/>
  <c r="Q18" i="71"/>
  <c r="C31" i="73"/>
  <c r="Q16" i="73"/>
  <c r="I31" i="73" s="1"/>
  <c r="P16" i="71"/>
  <c r="P35" i="9" s="1"/>
  <c r="P52" i="8" s="1"/>
  <c r="S10" i="75"/>
  <c r="S10" i="76"/>
  <c r="S10" i="73"/>
  <c r="S10" i="72"/>
  <c r="S10" i="71"/>
  <c r="S10" i="56"/>
  <c r="R12" i="75"/>
  <c r="R12" i="76"/>
  <c r="R12" i="73"/>
  <c r="R12" i="72"/>
  <c r="R12" i="71"/>
  <c r="R25" i="71" s="1"/>
  <c r="R12" i="56"/>
  <c r="R12" i="38"/>
  <c r="R12" i="67"/>
  <c r="R12" i="8"/>
  <c r="R12" i="9"/>
  <c r="R12" i="49"/>
  <c r="S11" i="7"/>
  <c r="R12" i="21"/>
  <c r="R12" i="18"/>
  <c r="M183" i="73"/>
  <c r="O183" i="73"/>
  <c r="N153" i="73"/>
  <c r="K153" i="73"/>
  <c r="T123" i="73"/>
  <c r="M93" i="73"/>
  <c r="O93" i="73"/>
  <c r="I183" i="73"/>
  <c r="R183" i="73"/>
  <c r="T153" i="73"/>
  <c r="R153" i="73"/>
  <c r="P123" i="73"/>
  <c r="S183" i="73"/>
  <c r="N183" i="73"/>
  <c r="P153" i="73"/>
  <c r="L123" i="73"/>
  <c r="K183" i="73"/>
  <c r="J183" i="73"/>
  <c r="L153" i="73"/>
  <c r="Q123" i="73"/>
  <c r="H123" i="73"/>
  <c r="P93" i="73"/>
  <c r="J93" i="73"/>
  <c r="T183" i="73"/>
  <c r="H153" i="73"/>
  <c r="M123" i="73"/>
  <c r="S123" i="73"/>
  <c r="P183" i="73"/>
  <c r="Q153" i="73"/>
  <c r="J153" i="73"/>
  <c r="I123" i="73"/>
  <c r="O123" i="73"/>
  <c r="L183" i="73"/>
  <c r="M153" i="73"/>
  <c r="S153" i="73"/>
  <c r="R123" i="73"/>
  <c r="K123" i="73"/>
  <c r="Q183" i="73"/>
  <c r="H183" i="73"/>
  <c r="I153" i="73"/>
  <c r="O153" i="73"/>
  <c r="N123" i="73"/>
  <c r="J123" i="73"/>
  <c r="H93" i="73"/>
  <c r="N93" i="73"/>
  <c r="J30" i="73"/>
  <c r="O30" i="73"/>
  <c r="J63" i="73"/>
  <c r="S93" i="73"/>
  <c r="N30" i="73"/>
  <c r="S30" i="73"/>
  <c r="S63" i="73"/>
  <c r="K93" i="73"/>
  <c r="R30" i="73"/>
  <c r="O63" i="73"/>
  <c r="K63" i="73"/>
  <c r="K30" i="73"/>
  <c r="Q93" i="73"/>
  <c r="R93" i="73"/>
  <c r="T63" i="73"/>
  <c r="P30" i="73"/>
  <c r="L30" i="73"/>
  <c r="H30" i="73"/>
  <c r="I93" i="73"/>
  <c r="P63" i="73"/>
  <c r="N63" i="73"/>
  <c r="T30" i="73"/>
  <c r="I63" i="73"/>
  <c r="T93" i="73"/>
  <c r="Q63" i="73"/>
  <c r="L63" i="73"/>
  <c r="R63" i="73"/>
  <c r="L93" i="73"/>
  <c r="M63" i="73"/>
  <c r="H63" i="73"/>
  <c r="Q30" i="73"/>
  <c r="M30" i="73"/>
  <c r="C44" i="73"/>
  <c r="C123" i="73"/>
  <c r="C137" i="73" s="1"/>
  <c r="C93" i="73"/>
  <c r="C107" i="73" s="1"/>
  <c r="C153" i="73"/>
  <c r="C167" i="73" s="1"/>
  <c r="C63" i="73"/>
  <c r="C77" i="73" s="1"/>
  <c r="C183" i="73"/>
  <c r="C197" i="73" s="1"/>
  <c r="S10" i="67"/>
  <c r="T10" i="7"/>
  <c r="S10" i="8"/>
  <c r="S10" i="18"/>
  <c r="S10" i="9"/>
  <c r="S10" i="38"/>
  <c r="S10" i="21"/>
  <c r="S10" i="49"/>
  <c r="P22" i="21"/>
  <c r="Q16" i="71" l="1"/>
  <c r="Q35" i="9" s="1"/>
  <c r="Q52" i="8" s="1"/>
  <c r="R44" i="23"/>
  <c r="Q28" i="23"/>
  <c r="T10" i="75"/>
  <c r="T10" i="76"/>
  <c r="T10" i="73"/>
  <c r="T10" i="72"/>
  <c r="T10" i="71"/>
  <c r="T10" i="56"/>
  <c r="S12" i="75"/>
  <c r="S12" i="76"/>
  <c r="S12" i="73"/>
  <c r="S12" i="72"/>
  <c r="S12" i="71"/>
  <c r="S25" i="71" s="1"/>
  <c r="S12" i="56"/>
  <c r="S12" i="21"/>
  <c r="S12" i="9"/>
  <c r="S12" i="38"/>
  <c r="S12" i="67"/>
  <c r="S12" i="49"/>
  <c r="T11" i="7"/>
  <c r="S12" i="8"/>
  <c r="S12" i="18"/>
  <c r="R20" i="71"/>
  <c r="R21" i="71"/>
  <c r="R18" i="71"/>
  <c r="R22" i="71"/>
  <c r="R23" i="71"/>
  <c r="R19" i="71"/>
  <c r="C32" i="73"/>
  <c r="R16" i="73"/>
  <c r="I32" i="73" s="1"/>
  <c r="J184" i="73"/>
  <c r="S154" i="73"/>
  <c r="H154" i="73"/>
  <c r="K124" i="73"/>
  <c r="I124" i="73"/>
  <c r="P94" i="73"/>
  <c r="Q184" i="73"/>
  <c r="O154" i="73"/>
  <c r="Q154" i="73"/>
  <c r="T124" i="73"/>
  <c r="P124" i="73"/>
  <c r="S184" i="73"/>
  <c r="I184" i="73"/>
  <c r="K154" i="73"/>
  <c r="M154" i="73"/>
  <c r="L124" i="73"/>
  <c r="H124" i="73"/>
  <c r="O184" i="73"/>
  <c r="P184" i="73"/>
  <c r="T154" i="73"/>
  <c r="I154" i="73"/>
  <c r="R124" i="73"/>
  <c r="O94" i="73"/>
  <c r="M94" i="73"/>
  <c r="K184" i="73"/>
  <c r="L184" i="73"/>
  <c r="L154" i="73"/>
  <c r="P154" i="73"/>
  <c r="N124" i="73"/>
  <c r="M184" i="73"/>
  <c r="H184" i="73"/>
  <c r="R154" i="73"/>
  <c r="J124" i="73"/>
  <c r="R184" i="73"/>
  <c r="T184" i="73"/>
  <c r="N154" i="73"/>
  <c r="S124" i="73"/>
  <c r="Q124" i="73"/>
  <c r="N184" i="73"/>
  <c r="J154" i="73"/>
  <c r="O124" i="73"/>
  <c r="M124" i="73"/>
  <c r="Q94" i="73"/>
  <c r="I94" i="73"/>
  <c r="O64" i="73"/>
  <c r="K31" i="73"/>
  <c r="T31" i="73"/>
  <c r="Q31" i="73"/>
  <c r="K64" i="73"/>
  <c r="O31" i="73"/>
  <c r="H31" i="73"/>
  <c r="S94" i="73"/>
  <c r="T94" i="73"/>
  <c r="K94" i="73"/>
  <c r="L94" i="73"/>
  <c r="J31" i="73"/>
  <c r="S31" i="73"/>
  <c r="P64" i="73"/>
  <c r="R94" i="73"/>
  <c r="N31" i="73"/>
  <c r="Q64" i="73"/>
  <c r="M31" i="73"/>
  <c r="J64" i="73"/>
  <c r="N94" i="73"/>
  <c r="R31" i="73"/>
  <c r="M64" i="73"/>
  <c r="I64" i="73"/>
  <c r="L31" i="73"/>
  <c r="J94" i="73"/>
  <c r="R64" i="73"/>
  <c r="T64" i="73"/>
  <c r="S64" i="73"/>
  <c r="H94" i="73"/>
  <c r="N64" i="73"/>
  <c r="H64" i="73"/>
  <c r="L64" i="73"/>
  <c r="P31" i="73"/>
  <c r="C45" i="73"/>
  <c r="C64" i="73"/>
  <c r="C78" i="73" s="1"/>
  <c r="C94" i="73"/>
  <c r="C108" i="73" s="1"/>
  <c r="C184" i="73"/>
  <c r="C198" i="73" s="1"/>
  <c r="C124" i="73"/>
  <c r="C138" i="73" s="1"/>
  <c r="C154" i="73"/>
  <c r="C168" i="73" s="1"/>
  <c r="T10" i="67"/>
  <c r="Q22" i="21"/>
  <c r="T10" i="9"/>
  <c r="T10" i="21"/>
  <c r="T10" i="49"/>
  <c r="T10" i="18"/>
  <c r="T10" i="8"/>
  <c r="T10" i="38"/>
  <c r="R47" i="23" l="1"/>
  <c r="S44" i="23" s="1"/>
  <c r="R25" i="23"/>
  <c r="R16" i="71"/>
  <c r="R35" i="9" s="1"/>
  <c r="R52" i="8" s="1"/>
  <c r="M185" i="73"/>
  <c r="K185" i="73"/>
  <c r="P155" i="73"/>
  <c r="R125" i="73"/>
  <c r="K125" i="73"/>
  <c r="I185" i="73"/>
  <c r="R185" i="73"/>
  <c r="L155" i="73"/>
  <c r="N125" i="73"/>
  <c r="J125" i="73"/>
  <c r="O185" i="73"/>
  <c r="N185" i="73"/>
  <c r="Q155" i="73"/>
  <c r="H155" i="73"/>
  <c r="T125" i="73"/>
  <c r="T185" i="73"/>
  <c r="J185" i="73"/>
  <c r="M155" i="73"/>
  <c r="J155" i="73"/>
  <c r="P125" i="73"/>
  <c r="P185" i="73"/>
  <c r="I155" i="73"/>
  <c r="S155" i="73"/>
  <c r="L125" i="73"/>
  <c r="L185" i="73"/>
  <c r="R155" i="73"/>
  <c r="O155" i="73"/>
  <c r="Q125" i="73"/>
  <c r="H125" i="73"/>
  <c r="H185" i="73"/>
  <c r="N155" i="73"/>
  <c r="K155" i="73"/>
  <c r="M125" i="73"/>
  <c r="S125" i="73"/>
  <c r="Q185" i="73"/>
  <c r="S185" i="73"/>
  <c r="T155" i="73"/>
  <c r="I125" i="73"/>
  <c r="O125" i="73"/>
  <c r="T95" i="73"/>
  <c r="K95" i="73"/>
  <c r="P95" i="73"/>
  <c r="N95" i="73"/>
  <c r="M65" i="73"/>
  <c r="H65" i="73"/>
  <c r="P32" i="73"/>
  <c r="H32" i="73"/>
  <c r="L95" i="73"/>
  <c r="I65" i="73"/>
  <c r="K32" i="73"/>
  <c r="N65" i="73"/>
  <c r="H95" i="73"/>
  <c r="J32" i="73"/>
  <c r="O32" i="73"/>
  <c r="R95" i="73"/>
  <c r="N32" i="73"/>
  <c r="S32" i="73"/>
  <c r="Q32" i="73"/>
  <c r="L65" i="73"/>
  <c r="Q95" i="73"/>
  <c r="J95" i="73"/>
  <c r="R32" i="73"/>
  <c r="S65" i="73"/>
  <c r="M32" i="73"/>
  <c r="T32" i="73"/>
  <c r="M95" i="73"/>
  <c r="S95" i="73"/>
  <c r="T65" i="73"/>
  <c r="O65" i="73"/>
  <c r="J65" i="73"/>
  <c r="R65" i="73"/>
  <c r="I95" i="73"/>
  <c r="O95" i="73"/>
  <c r="P65" i="73"/>
  <c r="K65" i="73"/>
  <c r="L32" i="73"/>
  <c r="Q65" i="73"/>
  <c r="C46" i="73"/>
  <c r="C185" i="73"/>
  <c r="C199" i="73" s="1"/>
  <c r="C155" i="73"/>
  <c r="C169" i="73" s="1"/>
  <c r="C125" i="73"/>
  <c r="C139" i="73" s="1"/>
  <c r="C95" i="73"/>
  <c r="C109" i="73" s="1"/>
  <c r="C65" i="73"/>
  <c r="C79" i="73" s="1"/>
  <c r="S18" i="71"/>
  <c r="S22" i="71"/>
  <c r="S19" i="71"/>
  <c r="S21" i="71"/>
  <c r="S23" i="71"/>
  <c r="S20" i="71"/>
  <c r="T12" i="75"/>
  <c r="T12" i="76"/>
  <c r="T12" i="73"/>
  <c r="T12" i="72"/>
  <c r="T12" i="71"/>
  <c r="T25" i="71" s="1"/>
  <c r="T12" i="56"/>
  <c r="T12" i="21"/>
  <c r="T12" i="67"/>
  <c r="T12" i="8"/>
  <c r="T12" i="9"/>
  <c r="T12" i="49"/>
  <c r="T12" i="38"/>
  <c r="T12" i="18"/>
  <c r="S16" i="73"/>
  <c r="I33" i="73" s="1"/>
  <c r="C33" i="73"/>
  <c r="R22" i="21"/>
  <c r="S47" i="23" l="1"/>
  <c r="E51" i="23" s="1"/>
  <c r="R28" i="23"/>
  <c r="S16" i="71"/>
  <c r="S35" i="9" s="1"/>
  <c r="S52" i="8" s="1"/>
  <c r="C34" i="73"/>
  <c r="T16" i="73"/>
  <c r="I34" i="73" s="1"/>
  <c r="T19" i="71"/>
  <c r="T18" i="71"/>
  <c r="T22" i="71"/>
  <c r="T20" i="71"/>
  <c r="T23" i="71"/>
  <c r="T21" i="71"/>
  <c r="C47" i="73"/>
  <c r="C186" i="73"/>
  <c r="C200" i="73" s="1"/>
  <c r="C156" i="73"/>
  <c r="C170" i="73" s="1"/>
  <c r="C126" i="73"/>
  <c r="C140" i="73" s="1"/>
  <c r="C96" i="73"/>
  <c r="C110" i="73" s="1"/>
  <c r="C66" i="73"/>
  <c r="C80" i="73" s="1"/>
  <c r="K186" i="73"/>
  <c r="R156" i="73"/>
  <c r="Q126" i="73"/>
  <c r="O186" i="73"/>
  <c r="S66" i="73"/>
  <c r="I96" i="73"/>
  <c r="R66" i="73"/>
  <c r="R126" i="73"/>
  <c r="L66" i="73"/>
  <c r="N126" i="73"/>
  <c r="N33" i="73"/>
  <c r="I186" i="73"/>
  <c r="T33" i="73"/>
  <c r="M66" i="73"/>
  <c r="O96" i="73"/>
  <c r="K126" i="73"/>
  <c r="K66" i="73"/>
  <c r="M126" i="73"/>
  <c r="S96" i="73"/>
  <c r="I126" i="73"/>
  <c r="O156" i="73"/>
  <c r="K33" i="73"/>
  <c r="J66" i="73"/>
  <c r="N66" i="73"/>
  <c r="M96" i="73"/>
  <c r="J126" i="73"/>
  <c r="M33" i="73"/>
  <c r="J156" i="73"/>
  <c r="N96" i="73"/>
  <c r="S156" i="73"/>
  <c r="L156" i="73"/>
  <c r="O66" i="73"/>
  <c r="L126" i="73"/>
  <c r="T156" i="73"/>
  <c r="P186" i="73"/>
  <c r="M156" i="73"/>
  <c r="T96" i="73"/>
  <c r="I156" i="73"/>
  <c r="J33" i="73"/>
  <c r="H66" i="73"/>
  <c r="Q156" i="73"/>
  <c r="J96" i="73"/>
  <c r="T186" i="73"/>
  <c r="J186" i="73"/>
  <c r="H156" i="73"/>
  <c r="Q33" i="73"/>
  <c r="H186" i="73"/>
  <c r="Q96" i="73"/>
  <c r="L186" i="73"/>
  <c r="H33" i="73"/>
  <c r="P33" i="73"/>
  <c r="H126" i="73"/>
  <c r="L33" i="73"/>
  <c r="S186" i="73"/>
  <c r="P66" i="73"/>
  <c r="R96" i="73"/>
  <c r="M186" i="73"/>
  <c r="P96" i="73"/>
  <c r="Q186" i="73"/>
  <c r="Q66" i="73"/>
  <c r="K156" i="73"/>
  <c r="S33" i="73"/>
  <c r="K96" i="73"/>
  <c r="I66" i="73"/>
  <c r="S126" i="73"/>
  <c r="N186" i="73"/>
  <c r="O126" i="73"/>
  <c r="R186" i="73"/>
  <c r="T66" i="73"/>
  <c r="H96" i="73"/>
  <c r="N156" i="73"/>
  <c r="R33" i="73"/>
  <c r="L96" i="73"/>
  <c r="O33" i="73"/>
  <c r="T126" i="73"/>
  <c r="P156" i="73"/>
  <c r="P126" i="73"/>
  <c r="S22" i="21"/>
  <c r="E50" i="23" l="1"/>
  <c r="S25" i="23"/>
  <c r="S28" i="23" s="1"/>
  <c r="E32" i="23" s="1"/>
  <c r="S187" i="73"/>
  <c r="N187" i="73"/>
  <c r="T157" i="73"/>
  <c r="L127" i="73"/>
  <c r="Q97" i="73"/>
  <c r="S97" i="73"/>
  <c r="O187" i="73"/>
  <c r="J187" i="73"/>
  <c r="P157" i="73"/>
  <c r="Q127" i="73"/>
  <c r="H127" i="73"/>
  <c r="T187" i="73"/>
  <c r="L157" i="73"/>
  <c r="M127" i="73"/>
  <c r="S127" i="73"/>
  <c r="P187" i="73"/>
  <c r="Q157" i="73"/>
  <c r="H157" i="73"/>
  <c r="I127" i="73"/>
  <c r="O127" i="73"/>
  <c r="T97" i="73"/>
  <c r="R97" i="73"/>
  <c r="L187" i="73"/>
  <c r="M157" i="73"/>
  <c r="N157" i="73"/>
  <c r="N127" i="73"/>
  <c r="K127" i="73"/>
  <c r="Q187" i="73"/>
  <c r="H187" i="73"/>
  <c r="I157" i="73"/>
  <c r="S157" i="73"/>
  <c r="J127" i="73"/>
  <c r="R127" i="73"/>
  <c r="M187" i="73"/>
  <c r="K187" i="73"/>
  <c r="R157" i="73"/>
  <c r="O157" i="73"/>
  <c r="T127" i="73"/>
  <c r="I187" i="73"/>
  <c r="R187" i="73"/>
  <c r="J157" i="73"/>
  <c r="K157" i="73"/>
  <c r="P127" i="73"/>
  <c r="I97" i="73"/>
  <c r="P97" i="73"/>
  <c r="T67" i="73"/>
  <c r="L34" i="73"/>
  <c r="K34" i="73"/>
  <c r="P67" i="73"/>
  <c r="P34" i="73"/>
  <c r="S34" i="73"/>
  <c r="L97" i="73"/>
  <c r="H97" i="73"/>
  <c r="L67" i="73"/>
  <c r="T34" i="73"/>
  <c r="J34" i="73"/>
  <c r="N67" i="73"/>
  <c r="N97" i="73"/>
  <c r="H67" i="73"/>
  <c r="J67" i="73"/>
  <c r="N34" i="73"/>
  <c r="I67" i="73"/>
  <c r="O97" i="73"/>
  <c r="S67" i="73"/>
  <c r="R34" i="73"/>
  <c r="K97" i="73"/>
  <c r="Q67" i="73"/>
  <c r="O67" i="73"/>
  <c r="M34" i="73"/>
  <c r="R67" i="73"/>
  <c r="M97" i="73"/>
  <c r="J97" i="73"/>
  <c r="M67" i="73"/>
  <c r="K67" i="73"/>
  <c r="Q34" i="73"/>
  <c r="O34" i="73"/>
  <c r="H34" i="73"/>
  <c r="T16" i="71"/>
  <c r="T35" i="9" s="1"/>
  <c r="T52" i="8" s="1"/>
  <c r="C48" i="73"/>
  <c r="C97" i="73"/>
  <c r="C111" i="73" s="1"/>
  <c r="C67" i="73"/>
  <c r="C81" i="73" s="1"/>
  <c r="C127" i="73"/>
  <c r="C141" i="73" s="1"/>
  <c r="C187" i="73"/>
  <c r="C201" i="73" s="1"/>
  <c r="C157" i="73"/>
  <c r="C171" i="73" s="1"/>
  <c r="T22" i="21"/>
  <c r="E31" i="23" l="1"/>
  <c r="R56" i="8"/>
  <c r="O56" i="8"/>
  <c r="T56" i="8"/>
  <c r="Q56" i="8"/>
  <c r="L56" i="8"/>
  <c r="N56" i="8"/>
  <c r="M56" i="8"/>
  <c r="I56" i="8"/>
  <c r="K56" i="8"/>
  <c r="P56" i="8"/>
  <c r="J56" i="8"/>
  <c r="S56" i="8"/>
  <c r="O102" i="72" l="1"/>
  <c r="O20" i="72" s="1"/>
  <c r="O16" i="72" s="1"/>
  <c r="O37" i="9" s="1"/>
  <c r="H20" i="72"/>
  <c r="H16" i="72" s="1"/>
  <c r="H37" i="9" s="1"/>
  <c r="H54" i="8" l="1"/>
  <c r="H14" i="9"/>
  <c r="H156" i="76" s="1"/>
  <c r="H20" i="76" s="1"/>
  <c r="O54" i="8"/>
  <c r="H14" i="8" l="1"/>
  <c r="H16" i="8" s="1"/>
  <c r="H46" i="9"/>
  <c r="I45" i="9" s="1"/>
  <c r="H153" i="21"/>
  <c r="H17" i="21" s="1"/>
  <c r="I60" i="8" l="1"/>
  <c r="I14" i="9"/>
  <c r="I156" i="76" s="1"/>
  <c r="I20" i="76" s="1"/>
  <c r="I14" i="8" l="1"/>
  <c r="I16" i="8" s="1"/>
  <c r="I46" i="9"/>
  <c r="I153" i="21"/>
  <c r="I17" i="21" s="1"/>
  <c r="I47" i="9" l="1"/>
  <c r="I15" i="8" s="1"/>
  <c r="J45" i="9" l="1"/>
  <c r="J60" i="8" s="1"/>
  <c r="J14" i="9" l="1"/>
  <c r="J14" i="8" l="1"/>
  <c r="J16" i="8" s="1"/>
  <c r="J156" i="76"/>
  <c r="J20" i="76" s="1"/>
  <c r="J153" i="21"/>
  <c r="J17" i="21" s="1"/>
  <c r="J46" i="9"/>
  <c r="J47" i="9" s="1"/>
  <c r="J15" i="8" s="1"/>
  <c r="K45" i="9" l="1"/>
  <c r="K60" i="8" s="1"/>
  <c r="K14" i="9" l="1"/>
  <c r="K14" i="8" l="1"/>
  <c r="K16" i="8" s="1"/>
  <c r="K156" i="76"/>
  <c r="K20" i="76" s="1"/>
  <c r="K153" i="21"/>
  <c r="K17" i="21" s="1"/>
  <c r="K46" i="9"/>
  <c r="K47" i="9" s="1"/>
  <c r="K15" i="8" s="1"/>
  <c r="L45" i="9" l="1"/>
  <c r="L14" i="9" s="1"/>
  <c r="L156" i="76" s="1"/>
  <c r="L20" i="76" s="1"/>
  <c r="L60" i="8" l="1"/>
  <c r="L14" i="8"/>
  <c r="L153" i="21"/>
  <c r="L17" i="21" s="1"/>
  <c r="L46" i="9"/>
  <c r="L16" i="8" l="1"/>
  <c r="L47" i="9"/>
  <c r="L15" i="8" s="1"/>
  <c r="M45" i="9" l="1"/>
  <c r="M60" i="8" l="1"/>
  <c r="M14" i="9"/>
  <c r="M156" i="76" s="1"/>
  <c r="M20" i="76" s="1"/>
  <c r="M14" i="8" l="1"/>
  <c r="M16" i="8" s="1"/>
  <c r="M153" i="21"/>
  <c r="M17" i="21" s="1"/>
  <c r="M46" i="9"/>
  <c r="M47" i="9" l="1"/>
  <c r="M15" i="8" s="1"/>
  <c r="N45" i="9" l="1"/>
  <c r="N14" i="9" s="1"/>
  <c r="N156" i="76" s="1"/>
  <c r="N20" i="76" s="1"/>
  <c r="N60" i="8" l="1"/>
  <c r="N14" i="8"/>
  <c r="N46" i="9"/>
  <c r="N153" i="21"/>
  <c r="N17" i="21" s="1"/>
  <c r="N16" i="8" l="1"/>
  <c r="N47" i="9"/>
  <c r="N15" i="8" s="1"/>
  <c r="O45" i="9" l="1"/>
  <c r="O60" i="8" l="1"/>
  <c r="O14" i="9"/>
  <c r="O156" i="76" s="1"/>
  <c r="O20" i="76" s="1"/>
  <c r="O46" i="9" l="1"/>
  <c r="O14" i="8"/>
  <c r="O16" i="8" s="1"/>
  <c r="O153" i="21"/>
  <c r="O17" i="21" s="1"/>
  <c r="O47" i="9" l="1"/>
  <c r="O15" i="8" s="1"/>
  <c r="P45" i="9" l="1"/>
  <c r="P14" i="9" s="1"/>
  <c r="P156" i="76" s="1"/>
  <c r="P20" i="76" s="1"/>
  <c r="P60" i="8" l="1"/>
  <c r="P14" i="8"/>
  <c r="P153" i="21"/>
  <c r="P17" i="21" s="1"/>
  <c r="P46" i="9"/>
  <c r="P16" i="8" l="1"/>
  <c r="P47" i="9"/>
  <c r="P15" i="8" s="1"/>
  <c r="Q45" i="9" l="1"/>
  <c r="Q60" i="8" s="1"/>
  <c r="Q14" i="9" l="1"/>
  <c r="Q153" i="21" l="1"/>
  <c r="Q17" i="21" s="1"/>
  <c r="Q156" i="76"/>
  <c r="Q20" i="76" s="1"/>
  <c r="Q14" i="8"/>
  <c r="Q16" i="8" s="1"/>
  <c r="Q46" i="9"/>
  <c r="Q47" i="9" s="1"/>
  <c r="Q15" i="8" s="1"/>
  <c r="R45" i="9" l="1"/>
  <c r="R14" i="9" s="1"/>
  <c r="R156" i="76" s="1"/>
  <c r="R20" i="76" s="1"/>
  <c r="R60" i="8" l="1"/>
  <c r="R153" i="21"/>
  <c r="R17" i="21" s="1"/>
  <c r="R14" i="8"/>
  <c r="R46" i="9"/>
  <c r="R16" i="8" l="1"/>
  <c r="R47" i="9"/>
  <c r="R15" i="8" s="1"/>
  <c r="S45" i="9" l="1"/>
  <c r="S60" i="8" s="1"/>
  <c r="S14" i="9" l="1"/>
  <c r="S46" i="9" l="1"/>
  <c r="S156" i="76"/>
  <c r="S20" i="76" s="1"/>
  <c r="S14" i="8"/>
  <c r="S16" i="8" s="1"/>
  <c r="S153" i="21"/>
  <c r="S17" i="21" s="1"/>
  <c r="S47" i="9"/>
  <c r="S15" i="8" s="1"/>
  <c r="T45" i="9" l="1"/>
  <c r="T60" i="8" l="1"/>
  <c r="T14" i="9"/>
  <c r="T156" i="76" s="1"/>
  <c r="T20" i="76" s="1"/>
  <c r="T153" i="21" l="1"/>
  <c r="T17" i="21" s="1"/>
  <c r="T14" i="8"/>
  <c r="T16" i="8" s="1"/>
  <c r="T46" i="9"/>
  <c r="T47" i="9" s="1"/>
  <c r="T1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B34" authorId="0" shapeId="0" xr:uid="{00000000-0006-0000-1600-00000100000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<sst xmlns="http://schemas.openxmlformats.org/spreadsheetml/2006/main" count="5739" uniqueCount="688">
  <si>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</si>
  <si>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</si>
  <si>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</si>
  <si>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</si>
  <si>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</si>
  <si>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</si>
  <si>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</si>
  <si>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</si>
  <si>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</si>
  <si>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</si>
  <si>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</si>
  <si>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</si>
  <si>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</si>
  <si>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</si>
  <si>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</si>
  <si>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</si>
  <si>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</si>
  <si>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Date</t>
  </si>
  <si>
    <t>Version</t>
  </si>
  <si>
    <t>Amendment</t>
  </si>
  <si>
    <t>1.0</t>
  </si>
  <si>
    <t>Final publication for RY 2013/14</t>
  </si>
  <si>
    <t>2.0</t>
  </si>
  <si>
    <t>Draft publication for RY 2014/15</t>
  </si>
  <si>
    <t>3.0</t>
  </si>
  <si>
    <t>Final publication for RY 2014/15</t>
  </si>
  <si>
    <t>Data Change Log</t>
  </si>
  <si>
    <t>Index</t>
  </si>
  <si>
    <t>Universal Data</t>
  </si>
  <si>
    <t>Universal data</t>
  </si>
  <si>
    <t>Fixed Data</t>
  </si>
  <si>
    <t>Sheet 1</t>
  </si>
  <si>
    <t>Summary Data</t>
  </si>
  <si>
    <t>Sheet 2</t>
  </si>
  <si>
    <t>Revenue reporting</t>
  </si>
  <si>
    <t>Sheet 3</t>
  </si>
  <si>
    <t>Internal costs - by DCC cost centre</t>
  </si>
  <si>
    <t>Sheet 4</t>
  </si>
  <si>
    <t>Sheet 5</t>
  </si>
  <si>
    <t>Sheet 6</t>
  </si>
  <si>
    <t>Sheet 8</t>
  </si>
  <si>
    <t>Staff Resourcing and Costs</t>
  </si>
  <si>
    <t>Sheet 9</t>
  </si>
  <si>
    <t>Reconciliations of total licensee costs - previous year regulatory reporting</t>
  </si>
  <si>
    <t>Reconciliations of total licensee costs - Licence Application Business Plan</t>
  </si>
  <si>
    <t>Detailed reconciliation of internal costs by DCC cost centre - Licence Application Business Plan</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</si>
  <si>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</si>
  <si>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</si>
  <si>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</si>
  <si>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</si>
  <si>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</si>
  <si>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</si>
  <si>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</si>
  <si>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</si>
  <si>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</si>
  <si>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</si>
  <si>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</si>
  <si>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</si>
  <si>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</si>
  <si>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</si>
  <si>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</si>
  <si>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</si>
  <si>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</si>
  <si>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</si>
  <si>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</si>
  <si>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</si>
  <si>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</si>
  <si>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</si>
  <si>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</si>
  <si>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</si>
  <si>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</si>
  <si>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</si>
  <si>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</si>
  <si>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</si>
  <si>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</si>
  <si>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</si>
  <si>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</si>
  <si>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</si>
  <si>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</si>
  <si>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</si>
  <si>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Regulated revenue</t>
  </si>
  <si>
    <t>External costs</t>
  </si>
  <si>
    <t>DSP costs</t>
  </si>
  <si>
    <t>CSP North costs</t>
  </si>
  <si>
    <t>CSP Central costs</t>
  </si>
  <si>
    <t>CSP South costs</t>
  </si>
  <si>
    <t>Other External costs</t>
  </si>
  <si>
    <t>Internal costs</t>
  </si>
  <si>
    <t>Corporate management</t>
  </si>
  <si>
    <t>Industry</t>
  </si>
  <si>
    <t>Finance</t>
  </si>
  <si>
    <t>Commercial</t>
  </si>
  <si>
    <t>Design &amp; Assurance</t>
  </si>
  <si>
    <t xml:space="preserve">Operations </t>
  </si>
  <si>
    <t>Security</t>
  </si>
  <si>
    <t>Programme</t>
  </si>
  <si>
    <t>New scope</t>
  </si>
  <si>
    <t>Pass-Through costs</t>
  </si>
  <si>
    <t>Baseline Margin</t>
  </si>
  <si>
    <t>Baseline Margin Performance Adjustment</t>
  </si>
  <si>
    <t>External Contract Gain Share</t>
  </si>
  <si>
    <t>Value Added Services Contribution</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</si>
  <si>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</si>
  <si>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</si>
  <si>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</si>
  <si>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</si>
  <si>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</si>
  <si>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</si>
  <si>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</si>
  <si>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</si>
  <si>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</si>
  <si>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</si>
  <si>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</si>
  <si>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</si>
  <si>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</si>
  <si>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</si>
  <si>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</si>
  <si>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t>Centralised Registration Services Revenue</t>
  </si>
  <si>
    <r>
      <t>PTC</t>
    </r>
    <r>
      <rPr>
        <vertAlign val="subscript"/>
        <sz val="10"/>
        <color indexed="8"/>
        <rFont val="Verdana"/>
        <family val="2"/>
      </rPr>
      <t>t</t>
    </r>
  </si>
  <si>
    <t>Licence fee paid by the Licensee</t>
  </si>
  <si>
    <r>
      <t>BM</t>
    </r>
    <r>
      <rPr>
        <vertAlign val="subscript"/>
        <sz val="10"/>
        <color indexed="8"/>
        <rFont val="Verdana"/>
        <family val="2"/>
      </rPr>
      <t>t</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</si>
  <si>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</si>
  <si>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</si>
  <si>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</si>
  <si>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r>
      <t>BMPA</t>
    </r>
    <r>
      <rPr>
        <vertAlign val="subscript"/>
        <sz val="10"/>
        <color indexed="8"/>
        <rFont val="Verdana"/>
        <family val="2"/>
      </rPr>
      <t>t</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</si>
  <si>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</si>
  <si>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</si>
  <si>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</si>
  <si>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</si>
  <si>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</si>
  <si>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</si>
  <si>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</si>
  <si>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</si>
  <si>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</si>
  <si>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</si>
  <si>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</si>
  <si>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</si>
  <si>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</si>
  <si>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</si>
  <si>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</si>
  <si>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</si>
  <si>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</si>
  <si>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</si>
  <si>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</si>
  <si>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</si>
  <si>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</si>
  <si>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</si>
  <si>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</si>
  <si>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</si>
  <si>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</si>
  <si>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</si>
  <si>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</si>
  <si>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</si>
  <si>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</si>
  <si>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</si>
  <si>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</si>
  <si>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</si>
  <si>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t>Time factor (including any recovery)</t>
  </si>
  <si>
    <t>Recovery of previous IMs</t>
  </si>
  <si>
    <t>Implementation Milestone 9b</t>
  </si>
  <si>
    <t>IM9b</t>
  </si>
  <si>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</si>
  <si>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</si>
  <si>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</si>
  <si>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</si>
  <si>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</si>
  <si>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</si>
  <si>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BMOPA</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</si>
  <si>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</si>
  <si>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</si>
  <si>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</si>
  <si>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</si>
  <si>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</si>
  <si>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</si>
  <si>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</si>
  <si>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</si>
  <si>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</si>
  <si>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</si>
  <si>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</si>
  <si>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</si>
  <si>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</si>
  <si>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</si>
  <si>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</si>
  <si>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</si>
  <si>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</si>
  <si>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</si>
  <si>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</si>
  <si>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</si>
  <si>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</si>
  <si>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r>
      <t>ECGS</t>
    </r>
    <r>
      <rPr>
        <vertAlign val="subscript"/>
        <sz val="10"/>
        <color indexed="8"/>
        <rFont val="Verdana"/>
        <family val="2"/>
      </rPr>
      <t>t</t>
    </r>
  </si>
  <si>
    <r>
      <t>VASC</t>
    </r>
    <r>
      <rPr>
        <vertAlign val="subscript"/>
        <sz val="10"/>
        <color indexed="8"/>
        <rFont val="Verdana"/>
        <family val="2"/>
      </rPr>
      <t>t</t>
    </r>
  </si>
  <si>
    <t>Other - please specify</t>
  </si>
  <si>
    <r>
      <t>CVAS</t>
    </r>
    <r>
      <rPr>
        <vertAlign val="subscript"/>
        <sz val="8"/>
        <color indexed="8"/>
        <rFont val="Verdana"/>
        <family val="2"/>
      </rPr>
      <t>k,t</t>
    </r>
  </si>
  <si>
    <r>
      <t>K</t>
    </r>
    <r>
      <rPr>
        <vertAlign val="subscript"/>
        <sz val="10"/>
        <color indexed="8"/>
        <rFont val="Verdana"/>
        <family val="2"/>
      </rPr>
      <t>t</t>
    </r>
  </si>
  <si>
    <t>AR</t>
  </si>
  <si>
    <t>Regulated Revenue</t>
  </si>
  <si>
    <t>RR</t>
  </si>
  <si>
    <t>Bad Debt Contribution</t>
  </si>
  <si>
    <t>BDC</t>
  </si>
  <si>
    <t>Proportion of over recovery that the Authority determines has not been justified by the Licensee</t>
  </si>
  <si>
    <t>Interest rate adjustment</t>
  </si>
  <si>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</si>
  <si>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</si>
  <si>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GL Code</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</si>
  <si>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</si>
  <si>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</si>
  <si>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</si>
  <si>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</si>
  <si>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</si>
  <si>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</si>
  <si>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</si>
  <si>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</si>
  <si>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</si>
  <si>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</si>
  <si>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</si>
  <si>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</si>
  <si>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</si>
  <si>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</si>
  <si>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</si>
  <si>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</si>
  <si>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</si>
  <si>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Spare - please specify</t>
  </si>
  <si>
    <t>SP1</t>
  </si>
  <si>
    <t>SP2</t>
  </si>
  <si>
    <t>SP3</t>
  </si>
  <si>
    <t>NEW SCOPE</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</si>
  <si>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</si>
  <si>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</si>
  <si>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</si>
  <si>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</si>
  <si>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</si>
  <si>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</si>
  <si>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</si>
  <si>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</si>
  <si>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</si>
  <si>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</si>
  <si>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</si>
  <si>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</si>
  <si>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</si>
  <si>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</si>
  <si>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Additional Project - please specify</t>
  </si>
  <si>
    <t>Total</t>
  </si>
  <si>
    <t>Check</t>
  </si>
  <si>
    <t>Spare - Please specify</t>
  </si>
  <si>
    <t>New Scope</t>
  </si>
  <si>
    <t>Comment: [  please specify  ]</t>
  </si>
  <si>
    <t>For data validation --- Do not delete or edit</t>
  </si>
  <si>
    <t>Project - Please specify</t>
  </si>
  <si>
    <t>PJ1</t>
  </si>
  <si>
    <t>PJ2</t>
  </si>
  <si>
    <t>PJ3</t>
  </si>
  <si>
    <t>1. Summary</t>
  </si>
  <si>
    <t>Centralised Registration Service</t>
  </si>
  <si>
    <t>GAAP used</t>
  </si>
  <si>
    <t>Accounting treatment</t>
  </si>
  <si>
    <t>1. Cash-flow statement</t>
  </si>
  <si>
    <t>Cash flows from operating activities</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</si>
  <si>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</si>
  <si>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</si>
  <si>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</si>
  <si>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</si>
  <si>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</si>
  <si>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</si>
  <si>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</si>
  <si>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</si>
  <si>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</si>
  <si>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</si>
  <si>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</si>
  <si>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</si>
  <si>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</si>
  <si>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</si>
  <si>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</si>
  <si>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</si>
  <si>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</si>
  <si>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</si>
  <si>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</si>
  <si>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</si>
  <si>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</si>
  <si>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</si>
  <si>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</si>
  <si>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</si>
  <si>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</si>
  <si>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</si>
  <si>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</si>
  <si>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</si>
  <si>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</si>
  <si>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</si>
  <si>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</si>
  <si>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</si>
  <si>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</si>
  <si>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</si>
  <si>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</si>
  <si>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</si>
  <si>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</si>
  <si>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</si>
  <si>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</si>
  <si>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</si>
  <si>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</si>
  <si>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</si>
  <si>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</si>
  <si>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</si>
  <si>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</si>
  <si>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</si>
  <si>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</si>
  <si>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</si>
  <si>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</si>
  <si>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</si>
  <si>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</si>
  <si>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</si>
  <si>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</si>
  <si>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</si>
  <si>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</si>
  <si>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</si>
  <si>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</si>
  <si>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</si>
  <si>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</si>
  <si>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</si>
  <si>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</si>
  <si>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Cash at start of month</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</si>
  <si>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</si>
  <si>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</si>
  <si>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</si>
  <si>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</si>
  <si>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</si>
  <si>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</si>
  <si>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</si>
  <si>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</si>
  <si>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</si>
  <si>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</si>
  <si>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Q3: Please explain how prudent budgeting arrangements have been applied in managing the licensee's cash balances. Please provide supporting assumptions.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</si>
  <si>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</si>
  <si>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</si>
  <si>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</si>
  <si>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</si>
  <si>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</si>
  <si>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</si>
  <si>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</si>
  <si>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</si>
  <si>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</si>
  <si>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</si>
  <si>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</si>
  <si>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</si>
  <si>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Comms Hub Monthly Asset Charge</t>
  </si>
  <si>
    <t>Comms Hub Maintenance</t>
  </si>
  <si>
    <t xml:space="preserve"> </t>
  </si>
  <si>
    <t>Response:</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</si>
  <si>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</si>
  <si>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</si>
  <si>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</si>
  <si>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</si>
  <si>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</si>
  <si>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</si>
  <si>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</si>
  <si>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</si>
  <si>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</si>
  <si>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</si>
  <si>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</si>
  <si>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</si>
  <si>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</si>
  <si>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</si>
  <si>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</si>
  <si>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</si>
  <si>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</si>
  <si>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</si>
  <si>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</si>
  <si>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</si>
  <si>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</si>
  <si>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</si>
  <si>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</si>
  <si>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</si>
  <si>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EXTERNAL COSTS</t>
  </si>
  <si>
    <t>DSP</t>
  </si>
  <si>
    <t>CSP - North</t>
  </si>
  <si>
    <t>CSP - Central</t>
  </si>
  <si>
    <t>CSP - South</t>
  </si>
  <si>
    <t>Other external costs</t>
  </si>
  <si>
    <t>Baseline</t>
  </si>
  <si>
    <t>PASS-THROUGH COSTS</t>
  </si>
  <si>
    <t xml:space="preserve">2. CURRENT REGULATORY REPORTING YEAR </t>
  </si>
  <si>
    <t>Total Incentive payments</t>
  </si>
  <si>
    <t>1.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</si>
  <si>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</si>
  <si>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</si>
  <si>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</si>
  <si>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</si>
  <si>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</si>
  <si>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</si>
  <si>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</si>
  <si>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</si>
  <si>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</si>
  <si>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</si>
  <si>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</si>
  <si>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</si>
  <si>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</si>
  <si>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</si>
  <si>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</si>
  <si>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</si>
  <si>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</si>
  <si>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</si>
  <si>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</si>
  <si>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</si>
  <si>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</si>
  <si>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</si>
  <si>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</si>
  <si>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</si>
  <si>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</si>
  <si>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</si>
  <si>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</si>
  <si>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</si>
  <si>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</si>
  <si>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</si>
  <si>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</si>
  <si>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</si>
  <si>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</si>
  <si>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</si>
  <si>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</si>
  <si>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</si>
  <si>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</si>
  <si>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</si>
  <si>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</si>
  <si>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</si>
  <si>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</si>
  <si>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</si>
  <si>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</si>
  <si>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</si>
  <si>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</si>
  <si>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</si>
  <si>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</si>
  <si>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</si>
  <si>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</si>
  <si>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</si>
  <si>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</si>
  <si>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</si>
  <si>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</si>
  <si>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</si>
  <si>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</si>
  <si>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 xml:space="preserve">Baseline </t>
  </si>
  <si>
    <t>BASELINE</t>
  </si>
  <si>
    <t xml:space="preserve">1. Summary of Internal Costs </t>
  </si>
  <si>
    <t>Baseline costs – total</t>
  </si>
  <si>
    <t>Baseline costs</t>
  </si>
  <si>
    <t>Rate on Baseline costs</t>
  </si>
  <si>
    <t>Shared Service cost applied to New Scope</t>
  </si>
  <si>
    <t>Shared Service cost applied to Centralised Registration Services (CRS)</t>
  </si>
  <si>
    <t>Baseline costs excluded from Shared Service costs</t>
  </si>
  <si>
    <t>Baseline costs to which Shared Service is applied</t>
  </si>
  <si>
    <t>3. INTERNAL AND EXTERNAL SERVICES</t>
  </si>
  <si>
    <t xml:space="preserve">Total external service costs  </t>
  </si>
  <si>
    <t xml:space="preserve">Total internal service costs  </t>
  </si>
  <si>
    <t>2. SHARED SERVICES VALUE FOR MONEY</t>
  </si>
  <si>
    <t>New Scope Shared Service cost</t>
  </si>
  <si>
    <t>1. SHARED SERVICE COSTS</t>
  </si>
  <si>
    <t>Total Shared Service Costs</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</si>
  <si>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</si>
  <si>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r>
      <t xml:space="preserve">PURPOSE: </t>
    </r>
    <r>
      <rPr>
        <sz val="10"/>
        <color theme="1"/>
        <rFont val="Verdana"/>
        <family val="2"/>
      </rPr>
      <t>this worksheet requires DCC to prepare and report on financial statements</t>
    </r>
  </si>
  <si>
    <t>2. Internal costs by DCC cost centres and New Scope</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</si>
  <si>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</si>
  <si>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</si>
  <si>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</si>
  <si>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</si>
  <si>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</si>
  <si>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</si>
  <si>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</si>
  <si>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PLEASE PROVIDE ASSOCIATED COMMENTARY ON THE RECONCILIATION:</t>
  </si>
  <si>
    <t>Sheets to input LABP reporting. The licensee can provide commentary on reconciliations.</t>
  </si>
  <si>
    <r>
      <t>IM8a</t>
    </r>
    <r>
      <rPr>
        <i/>
        <vertAlign val="subscript"/>
        <sz val="8"/>
        <color indexed="8"/>
        <rFont val="Verdana"/>
        <family val="2"/>
      </rPr>
      <t>t</t>
    </r>
    <r>
      <rPr>
        <i/>
        <sz val="10"/>
        <color indexed="8"/>
        <rFont val="Verdana"/>
        <family val="2"/>
      </rPr>
      <t xml:space="preserve"> = BMIT x (7.5% x TF)</t>
    </r>
  </si>
  <si>
    <t>Shared service cost (excl CRS)</t>
  </si>
  <si>
    <t>Baseline Shared Service cost</t>
  </si>
  <si>
    <t>Total (including shared service cost)</t>
  </si>
  <si>
    <r>
      <t>BASELINE</t>
    </r>
    <r>
      <rPr>
        <b/>
        <sz val="10"/>
        <color rgb="FFFF0000"/>
        <rFont val="Verdana"/>
        <family val="2"/>
      </rPr>
      <t xml:space="preserve"> </t>
    </r>
    <r>
      <rPr>
        <b/>
        <sz val="10"/>
        <color theme="1"/>
        <rFont val="Verdana"/>
        <family val="2"/>
      </rPr>
      <t>(excluding shared service cost)</t>
    </r>
  </si>
  <si>
    <t>BASELINE (excluding shared service cost)</t>
  </si>
  <si>
    <t>Baseline (excluding shared service cost)</t>
  </si>
  <si>
    <t>Shared service cost (Baseline and New Scope)</t>
  </si>
  <si>
    <t>Shared /Internal/External service costs</t>
  </si>
  <si>
    <t>Detailed reconciliation and commentary of internal costs by DCC cost centre - previous year regulatory reporting</t>
  </si>
  <si>
    <t>4.0</t>
  </si>
  <si>
    <t>Draft proposed changes for RY2016/17</t>
  </si>
  <si>
    <r>
      <t>PIBM</t>
    </r>
    <r>
      <rPr>
        <vertAlign val="subscript"/>
        <sz val="7.5"/>
        <color indexed="8"/>
        <rFont val="Verdana"/>
        <family val="2"/>
      </rPr>
      <t>t</t>
    </r>
    <r>
      <rPr>
        <sz val="10"/>
        <color theme="1"/>
        <rFont val="Verdana"/>
        <family val="2"/>
      </rPr>
      <t xml:space="preserve"> applied for reporting</t>
    </r>
  </si>
  <si>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</si>
  <si>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</si>
  <si>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Correction Factor (formula change from 2017 for Penalty Interest Rate)</t>
  </si>
  <si>
    <t>Q2: Please explain the operating liquidity requirements of the licensee's business. What are the factors impacting on peak business cash-flow requirements?</t>
  </si>
  <si>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</si>
  <si>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</si>
  <si>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</si>
  <si>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 xml:space="preserve">Please describe External Services (as defined by the GL code) used by the Licensee in the Regulatory Reporting Year. Where appropriate the Licensee should comment on the application of shared services costs to these costs. </t>
  </si>
  <si>
    <t xml:space="preserve">Please describe Internal Services (as defined by the GL code) used by the Licensee in the Regulatory Reporting Year. Where appropriate the Licensee should comment on the application of shared services costs to these costs. </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</si>
  <si>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</si>
  <si>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</si>
  <si>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t>INTERNAL COSTS (excluding shared service cost)</t>
  </si>
  <si>
    <t>Exceptional items</t>
  </si>
  <si>
    <t>TOTAL SHARED SERVICE COST (for Internal Costs and CRS)</t>
  </si>
  <si>
    <t>Inverted for chart</t>
  </si>
  <si>
    <t>Final publication for RY2016/17</t>
  </si>
  <si>
    <t>5.0</t>
  </si>
  <si>
    <t>Contractors provided by Capita</t>
  </si>
  <si>
    <t>Baseline Margin Project 1 - please specify</t>
  </si>
  <si>
    <t>Baseline Margin Project 2 - please specify</t>
  </si>
  <si>
    <t xml:space="preserve">3. Project Baseline Margins </t>
  </si>
  <si>
    <t>Project 1 Baseline Margin - please specify</t>
  </si>
  <si>
    <t>Project 2 Baseline Margin - please specify</t>
  </si>
  <si>
    <t>Project 3 Baseline Margin - please specify</t>
  </si>
  <si>
    <t>Project 4 Baseline Margin - please specify</t>
  </si>
  <si>
    <t>Project 5 Baseline Margin - please specify</t>
  </si>
  <si>
    <t>Baseline Margin Project 3 - please specify</t>
  </si>
  <si>
    <t>Baseline Margin Project 4 - please specify</t>
  </si>
  <si>
    <t>Baseline Margin Project 5 - please specify</t>
  </si>
  <si>
    <t>1. Baseline Margin Summary</t>
  </si>
  <si>
    <t>BM values given in Licence</t>
  </si>
  <si>
    <t>4. External Contract Gain Share</t>
  </si>
  <si>
    <t>BMPPA</t>
  </si>
  <si>
    <t>Project Performance Adjustment 1</t>
  </si>
  <si>
    <t>Project Performance Adjustment 2</t>
  </si>
  <si>
    <t>Project Performance Adjustment 3</t>
  </si>
  <si>
    <t>Project Performance Adjustment 4</t>
  </si>
  <si>
    <t>Project Performance Adjustment 5</t>
  </si>
  <si>
    <t>PPA1t</t>
  </si>
  <si>
    <t>PPA2t</t>
  </si>
  <si>
    <t>PPA3t</t>
  </si>
  <si>
    <t>PPA4t</t>
  </si>
  <si>
    <t>PPA5t</t>
  </si>
  <si>
    <t>PAA21t</t>
  </si>
  <si>
    <t>PAA22t</t>
  </si>
  <si>
    <t>PAA23t</t>
  </si>
  <si>
    <t>PAA24t</t>
  </si>
  <si>
    <t>PAA25t</t>
  </si>
  <si>
    <t>PAA31t</t>
  </si>
  <si>
    <t>PAA32t</t>
  </si>
  <si>
    <t>PAA33t</t>
  </si>
  <si>
    <t>PAA34t</t>
  </si>
  <si>
    <t>PAA35t</t>
  </si>
  <si>
    <t>PAA41t</t>
  </si>
  <si>
    <t>PAA42t</t>
  </si>
  <si>
    <t>PAA43t</t>
  </si>
  <si>
    <t>PAA44t</t>
  </si>
  <si>
    <t>PAA45t</t>
  </si>
  <si>
    <t>PAA51t</t>
  </si>
  <si>
    <t>PAA52t</t>
  </si>
  <si>
    <t>PAA53t</t>
  </si>
  <si>
    <t>PAA54t</t>
  </si>
  <si>
    <t>PAA55t</t>
  </si>
  <si>
    <t>PAA1At</t>
  </si>
  <si>
    <t>PAA1Bt</t>
  </si>
  <si>
    <t>PAA2Bt</t>
  </si>
  <si>
    <t>PAA3At</t>
  </si>
  <si>
    <t>PAA3Bt</t>
  </si>
  <si>
    <t>PAA4At</t>
  </si>
  <si>
    <t>PAA4Bt</t>
  </si>
  <si>
    <t>PBM1t</t>
  </si>
  <si>
    <t>PBM2t</t>
  </si>
  <si>
    <t>PBM3t</t>
  </si>
  <si>
    <t>PBM4t</t>
  </si>
  <si>
    <t>PBM5t</t>
  </si>
  <si>
    <t>Project Activity - please specify</t>
  </si>
  <si>
    <t>BMIPA</t>
  </si>
  <si>
    <t>2. Baseline Margin Implementation Performance Adjustment</t>
  </si>
  <si>
    <t>3. Baseline Margin Operational Performance Adjustment</t>
  </si>
  <si>
    <t>4. Baseline Margin Project Performance Adjustment</t>
  </si>
  <si>
    <t>Payments to Alt Han Co.</t>
  </si>
  <si>
    <t>Payments by licensee to SECCo Ltd - CIO assessments</t>
  </si>
  <si>
    <t>Payments by licensee to SECCo Ltd - administrative costs</t>
  </si>
  <si>
    <t>Total Costs</t>
  </si>
  <si>
    <r>
      <t>BMIPA</t>
    </r>
    <r>
      <rPr>
        <vertAlign val="subscript"/>
        <sz val="10"/>
        <color theme="1"/>
        <rFont val="Verdana"/>
        <family val="2"/>
      </rPr>
      <t>t</t>
    </r>
  </si>
  <si>
    <r>
      <t>BMOPA</t>
    </r>
    <r>
      <rPr>
        <vertAlign val="subscript"/>
        <sz val="10"/>
        <color theme="1"/>
        <rFont val="Verdana"/>
        <family val="2"/>
      </rPr>
      <t>t</t>
    </r>
  </si>
  <si>
    <r>
      <t>BMPPA</t>
    </r>
    <r>
      <rPr>
        <vertAlign val="subscript"/>
        <sz val="10"/>
        <color theme="1"/>
        <rFont val="Verdana"/>
        <family val="2"/>
      </rPr>
      <t>t</t>
    </r>
  </si>
  <si>
    <r>
      <t>ECGS</t>
    </r>
    <r>
      <rPr>
        <vertAlign val="subscript"/>
        <sz val="10"/>
        <color theme="1"/>
        <rFont val="Verdana"/>
        <family val="2"/>
      </rPr>
      <t>t</t>
    </r>
  </si>
  <si>
    <t>Application year - please specify</t>
  </si>
  <si>
    <t>Application year</t>
  </si>
  <si>
    <t>2. Baseline Margin Core Applications</t>
  </si>
  <si>
    <t>1. PIBM</t>
  </si>
  <si>
    <t>3. Project Baseline Margins Applications</t>
  </si>
  <si>
    <t>CM</t>
  </si>
  <si>
    <t>IN</t>
  </si>
  <si>
    <t>FI</t>
  </si>
  <si>
    <t>CO</t>
  </si>
  <si>
    <t>DA</t>
  </si>
  <si>
    <t>OP</t>
  </si>
  <si>
    <t>SC</t>
  </si>
  <si>
    <t>PM</t>
  </si>
  <si>
    <t>IT</t>
  </si>
  <si>
    <t>OS</t>
  </si>
  <si>
    <t>NS</t>
  </si>
  <si>
    <t>SS</t>
  </si>
  <si>
    <t>Office Sundry</t>
  </si>
  <si>
    <r>
      <t>CRSR</t>
    </r>
    <r>
      <rPr>
        <vertAlign val="subscript"/>
        <sz val="10"/>
        <color theme="1"/>
        <rFont val="Verdana"/>
        <family val="2"/>
      </rPr>
      <t>t</t>
    </r>
  </si>
  <si>
    <t>CRS Total Costs</t>
  </si>
  <si>
    <t>4. External Costs - Summary</t>
  </si>
  <si>
    <t>5. Internal costs - by DCC cost centre</t>
  </si>
  <si>
    <t>6. Baseline Margin and External Contract Gain Share</t>
  </si>
  <si>
    <t>6a. Baseline Margin and External Contract Gain Share Applications</t>
  </si>
  <si>
    <t>7. Baseline Margin Performance Adjustment</t>
  </si>
  <si>
    <t>8. Financial statements</t>
  </si>
  <si>
    <t>9. Cash balances</t>
  </si>
  <si>
    <t>10. Shared/Internal/External Services</t>
  </si>
  <si>
    <t>11. Staff Resourcing and Costs</t>
  </si>
  <si>
    <t>12a. Reconciliations of total licensee costs - previous year regulatory reporting</t>
  </si>
  <si>
    <t>12b. Reconciliations of total licensee costs - Licence Application Business Plan</t>
  </si>
  <si>
    <t>12c. Detailed reconciliation and commentary of internal costs by DCC cost centre - previous year regulatory reporting</t>
  </si>
  <si>
    <t>12d. Detailed reconciliation of internal costs by DCC cost centre - Licence Application Business Plan</t>
  </si>
  <si>
    <t>External Costs - Summary</t>
  </si>
  <si>
    <t>Baseline Margin and External Contract Gain Share</t>
  </si>
  <si>
    <t>Baseline Margin and External Contract Gain Share Applications</t>
  </si>
  <si>
    <t>Cash Balances</t>
  </si>
  <si>
    <t>Financial Statements</t>
  </si>
  <si>
    <t>Sheet 6a</t>
  </si>
  <si>
    <t>Sheet 7</t>
  </si>
  <si>
    <t>Sheet 10</t>
  </si>
  <si>
    <t>Sheet 11</t>
  </si>
  <si>
    <t>Sheet 12a</t>
  </si>
  <si>
    <t>Sheet 12b</t>
  </si>
  <si>
    <t>Sheet 12c</t>
  </si>
  <si>
    <t>Sheet 12d</t>
  </si>
  <si>
    <t>1. DIFFERENCE</t>
  </si>
  <si>
    <t>3. PREVIOUS REGULATORY REPORTING YEAR</t>
  </si>
  <si>
    <t xml:space="preserve">3. CURRENT REGULATORY REPORTING YEAR </t>
  </si>
  <si>
    <t>4. PREVIOUS YEAR REGULATORY REPORTING</t>
  </si>
  <si>
    <t>1. Changes in regulatory reported costs by main GL accounting code</t>
  </si>
  <si>
    <t>2. DIFFERENCE</t>
  </si>
  <si>
    <t>3. LICENCE APPLICATION BUSINESS PLAN</t>
  </si>
  <si>
    <t>S1SP_1</t>
  </si>
  <si>
    <t>S1_CSP_1</t>
  </si>
  <si>
    <t>S1SP_2</t>
  </si>
  <si>
    <t>S1_CSP_2</t>
  </si>
  <si>
    <t>S1SP_3a</t>
  </si>
  <si>
    <t>S1SP_3b</t>
  </si>
  <si>
    <t>S1_DCOa</t>
  </si>
  <si>
    <t>S1_DCOb</t>
  </si>
  <si>
    <t>[Please specify]</t>
  </si>
  <si>
    <t>S1SP_1 costs</t>
  </si>
  <si>
    <t>S1_CSP_1 costs</t>
  </si>
  <si>
    <t>S1_CSP_2 costs</t>
  </si>
  <si>
    <t>S1SP_2 costs</t>
  </si>
  <si>
    <t>S1SP_3a costs</t>
  </si>
  <si>
    <t>S1SP_3b costs</t>
  </si>
  <si>
    <t>S1_DCOa costs</t>
  </si>
  <si>
    <t>S1_DCOb costs</t>
  </si>
  <si>
    <t>2. Baseline Margin Core</t>
  </si>
  <si>
    <t>Total uninflated core</t>
  </si>
  <si>
    <t>Baseline Margin Core</t>
  </si>
  <si>
    <r>
      <t>INT</t>
    </r>
    <r>
      <rPr>
        <vertAlign val="subscript"/>
        <sz val="9"/>
        <color theme="1"/>
        <rFont val="Verdana"/>
        <family val="2"/>
      </rPr>
      <t>t</t>
    </r>
  </si>
  <si>
    <r>
      <t>F</t>
    </r>
    <r>
      <rPr>
        <vertAlign val="subscript"/>
        <sz val="9"/>
        <color theme="1"/>
        <rFont val="Verdana"/>
        <family val="2"/>
      </rPr>
      <t>t</t>
    </r>
  </si>
  <si>
    <t>New Scope costs – total</t>
  </si>
  <si>
    <r>
      <t xml:space="preserve">PURPOSE: </t>
    </r>
    <r>
      <rPr>
        <sz val="10"/>
        <color theme="1"/>
        <rFont val="Verdana"/>
        <family val="2"/>
      </rPr>
      <t>this worksheet is for DCC to report its Internal Costs, both incurred and forecast</t>
    </r>
  </si>
  <si>
    <t>Total Internal Costs</t>
  </si>
  <si>
    <t>Shared Service cost total</t>
  </si>
  <si>
    <t>Internal Costs excluding Shared Service cost</t>
  </si>
  <si>
    <t>3. Internal Costs by main GL code</t>
  </si>
  <si>
    <r>
      <t xml:space="preserve">PURPOSE: </t>
    </r>
    <r>
      <rPr>
        <sz val="10"/>
        <color theme="1"/>
        <rFont val="Verdana"/>
        <family val="2"/>
      </rPr>
      <t>this worksheet is for DCC to report its awarded Baseline Margin and External Contract Gain Share</t>
    </r>
  </si>
  <si>
    <r>
      <t xml:space="preserve">PURPOSE: </t>
    </r>
    <r>
      <rPr>
        <sz val="10"/>
        <color theme="1"/>
        <rFont val="Verdana"/>
        <family val="2"/>
      </rPr>
      <t>this worksheet is for DCC to report its applications for Relevant Adjustments to the Baseline Margin and External Contract Gain Share</t>
    </r>
  </si>
  <si>
    <t>£m (nominal)</t>
  </si>
  <si>
    <t>£m (13/14 prices)</t>
  </si>
  <si>
    <t>£ (nominal)</t>
  </si>
  <si>
    <t>4. External Contract Gain Share Applications</t>
  </si>
  <si>
    <r>
      <t xml:space="preserve">PURPOSE: </t>
    </r>
    <r>
      <rPr>
        <sz val="10"/>
        <color theme="1"/>
        <rFont val="Verdana"/>
        <family val="2"/>
      </rPr>
      <t>this worksheet calculates the Baseline Margin Performance Adjustment, and provides a summary of its component parts</t>
    </r>
  </si>
  <si>
    <t>£m (nominal), net</t>
  </si>
  <si>
    <r>
      <t xml:space="preserve">PURPOSE: </t>
    </r>
    <r>
      <rPr>
        <sz val="10"/>
        <color theme="1"/>
        <rFont val="Verdana"/>
        <family val="2"/>
      </rPr>
      <t>this worksheet requires the Licensee to report Specified Information on Shared/Internal/External services</t>
    </r>
  </si>
  <si>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</si>
  <si>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r>
      <t>BMPPAt = SUM(PPA</t>
    </r>
    <r>
      <rPr>
        <i/>
        <vertAlign val="subscript"/>
        <sz val="10"/>
        <color indexed="8"/>
        <rFont val="Verdana"/>
        <family val="2"/>
      </rPr>
      <t>n,t</t>
    </r>
    <r>
      <rPr>
        <i/>
        <sz val="10"/>
        <color indexed="8"/>
        <rFont val="Verdana"/>
        <family val="2"/>
      </rPr>
      <t>)*(-1)</t>
    </r>
  </si>
  <si>
    <t>Shared Service cost applied to Baseline</t>
  </si>
  <si>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</si>
  <si>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Version Control</t>
  </si>
  <si>
    <t>6.0</t>
  </si>
  <si>
    <t>Draft proposed changes for RY2018/19</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</si>
  <si>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</si>
  <si>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Additional Baseline</t>
  </si>
  <si>
    <t>AB</t>
  </si>
  <si>
    <r>
      <t xml:space="preserve">PURPOSE: </t>
    </r>
    <r>
      <rPr>
        <sz val="10"/>
        <color theme="1"/>
        <rFont val="Verdana"/>
        <family val="2"/>
      </rPr>
      <t>this worksheet is a summary of the External Costs incurred and forecast by the Licensee.</t>
    </r>
  </si>
  <si>
    <t>CRSR (excluding shared service cost)</t>
  </si>
  <si>
    <t>CRS Total Costs (excluding shared service cost)</t>
  </si>
  <si>
    <t>NEW SCOPE (excluding shared service cost)</t>
  </si>
  <si>
    <t>New scope (excluding shared service cost)</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</si>
  <si>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</si>
  <si>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</si>
  <si>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Final publication for RY2018/19</t>
  </si>
  <si>
    <t>Cash payments - total</t>
  </si>
  <si>
    <r>
      <t>PURPOSE:</t>
    </r>
    <r>
      <rPr>
        <sz val="10"/>
        <color theme="1"/>
        <rFont val="Verdana"/>
        <family val="2"/>
      </rPr>
      <t xml:space="preserve"> this worksheet requires the Licensee to report, on a monthly basis, cash balances for the current Regulatory Reporting Year and the forthcoming Regulatory Reporting Year</t>
    </r>
  </si>
  <si>
    <t>Source: ONS, RPI All Items Index: Jan 1987=100</t>
  </si>
  <si>
    <t>https://www.ons.gov.uk/economy/inflationandpriceindices/timeseries/chaw/mm23</t>
  </si>
  <si>
    <t>Draft proposed changes for RY2020/21</t>
  </si>
  <si>
    <t>8.0</t>
  </si>
  <si>
    <t>7.1</t>
  </si>
  <si>
    <t>Final Publication for RY2020/21</t>
  </si>
  <si>
    <t>Draft proposed changes for RY2021/22</t>
  </si>
  <si>
    <t>8.1</t>
  </si>
  <si>
    <t>ECOS hosting and managed service</t>
  </si>
  <si>
    <t>ECOS application build/IT solution</t>
  </si>
  <si>
    <t>9.0</t>
  </si>
  <si>
    <t>Final publication for RY2021/22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</si>
</sst>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8">
    <font>
      <sz val="10"/>
      <color theme="1"/>
      <name val="Verdana"/>
      <family val="2"/>
    </font>
    <font>
      <sz val="11"/>
      <color theme="1"/>
      <name val="Calibri"/>
      <family val="2"/>
      <scheme val="minor"/>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
      <sz val="10"/>
      <name val="Arial"/>
      <family val="2"/>
    </font>
  </fonts>
  <fills count="12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9" tint="0.39997558519241921"/>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8">
    <xf numFmtId="0" fontId="0" fillId="0" borderId="0"/>
    <xf numFmtId="0" fontId="6" fillId="5" borderId="1" applyNumberFormat="0" applyFont="0" applyAlignment="0">
      <alignment vertical="center"/>
    </xf>
    <xf numFmtId="0" fontId="6" fillId="2" borderId="1" applyNumberFormat="0" applyFont="0" applyAlignment="0">
      <alignment vertical="center"/>
    </xf>
    <xf numFmtId="0" fontId="6" fillId="3" borderId="1" applyNumberFormat="0" applyFont="0" applyAlignment="0">
      <alignment vertical="center"/>
    </xf>
    <xf numFmtId="0" fontId="6" fillId="4" borderId="1" applyNumberFormat="0" applyFont="0" applyAlignment="0">
      <alignment vertical="center"/>
    </xf>
    <xf numFmtId="0" fontId="25" fillId="0" borderId="0" applyNumberForma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29" fillId="0" borderId="0">
      <alignment vertical="top"/>
    </xf>
    <xf numFmtId="177" fontId="29" fillId="0" borderId="0">
      <alignment vertical="top"/>
    </xf>
    <xf numFmtId="178" fontId="29" fillId="0" borderId="0"/>
    <xf numFmtId="178" fontId="29" fillId="0" borderId="0"/>
    <xf numFmtId="168" fontId="30"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178" fontId="30" fillId="0" borderId="0"/>
    <xf numFmtId="177" fontId="29" fillId="0" borderId="0"/>
    <xf numFmtId="0" fontId="29" fillId="0" borderId="0"/>
    <xf numFmtId="177" fontId="30"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177" fontId="30" fillId="0" borderId="0"/>
    <xf numFmtId="0" fontId="29" fillId="0" borderId="0"/>
    <xf numFmtId="0" fontId="29" fillId="0" borderId="0"/>
    <xf numFmtId="0" fontId="30" fillId="0" borderId="0"/>
    <xf numFmtId="0" fontId="30" fillId="0" borderId="0"/>
    <xf numFmtId="0" fontId="29" fillId="0" borderId="0"/>
    <xf numFmtId="178" fontId="30" fillId="0" borderId="0"/>
    <xf numFmtId="0" fontId="30" fillId="0" borderId="0"/>
    <xf numFmtId="177" fontId="30" fillId="0" borderId="0"/>
    <xf numFmtId="0" fontId="29" fillId="0" borderId="0"/>
    <xf numFmtId="178" fontId="29" fillId="0" borderId="0"/>
    <xf numFmtId="0" fontId="29" fillId="0" borderId="0"/>
    <xf numFmtId="0" fontId="29" fillId="0" borderId="0"/>
    <xf numFmtId="18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178" fontId="30" fillId="0" borderId="0"/>
    <xf numFmtId="0" fontId="30" fillId="0" borderId="0"/>
    <xf numFmtId="0" fontId="29" fillId="0" borderId="0"/>
    <xf numFmtId="177" fontId="29" fillId="0" borderId="0" applyBorder="0"/>
    <xf numFmtId="177" fontId="31" fillId="0" borderId="0" applyNumberFormat="0" applyFont="0" applyFill="0" applyBorder="0" applyAlignment="0" applyProtection="0"/>
    <xf numFmtId="165" fontId="29" fillId="0" borderId="0" applyFont="0" applyFill="0" applyBorder="0" applyAlignment="0" applyProtection="0"/>
    <xf numFmtId="177" fontId="32" fillId="0" borderId="0" applyNumberFormat="0" applyFill="0" applyBorder="0" applyAlignment="0" applyProtection="0">
      <alignment vertical="top"/>
      <protection locked="0"/>
    </xf>
    <xf numFmtId="167"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33" fillId="0" borderId="0">
      <alignment horizontal="right" vertical="center"/>
    </xf>
    <xf numFmtId="0" fontId="34" fillId="0" borderId="0"/>
    <xf numFmtId="0" fontId="34" fillId="0" borderId="0"/>
    <xf numFmtId="0" fontId="34" fillId="0" borderId="0"/>
    <xf numFmtId="0" fontId="34" fillId="0" borderId="0"/>
    <xf numFmtId="0" fontId="34" fillId="0" borderId="0"/>
    <xf numFmtId="0" fontId="29" fillId="0" borderId="0"/>
    <xf numFmtId="0" fontId="29" fillId="0" borderId="0"/>
    <xf numFmtId="177"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38" fontId="35" fillId="0" borderId="0" applyFont="0" applyFill="0" applyBorder="0" applyAlignment="0" applyProtection="0"/>
    <xf numFmtId="38" fontId="35" fillId="0" borderId="0" applyFont="0" applyFill="0" applyBorder="0" applyAlignment="0" applyProtection="0"/>
    <xf numFmtId="177" fontId="34" fillId="0" borderId="0"/>
    <xf numFmtId="177" fontId="29" fillId="0" borderId="0" applyFont="0" applyFill="0" applyBorder="0" applyAlignment="0" applyProtection="0"/>
    <xf numFmtId="177" fontId="34" fillId="0" borderId="0"/>
    <xf numFmtId="177"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34" fillId="0" borderId="0"/>
    <xf numFmtId="177" fontId="29" fillId="0" borderId="0"/>
    <xf numFmtId="177" fontId="29"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35" fillId="0" borderId="0" applyFont="0" applyFill="0" applyBorder="0" applyAlignment="0" applyProtection="0"/>
    <xf numFmtId="182" fontId="29" fillId="0" borderId="0" applyFont="0" applyFill="0" applyBorder="0" applyAlignment="0" applyProtection="0"/>
    <xf numFmtId="177" fontId="36" fillId="0" borderId="0" applyFont="0" applyFill="0" applyBorder="0" applyAlignment="0" applyProtection="0"/>
    <xf numFmtId="182" fontId="29" fillId="0" borderId="0" applyFont="0" applyFill="0" applyBorder="0" applyAlignment="0" applyProtection="0"/>
    <xf numFmtId="177" fontId="29" fillId="0" borderId="0"/>
    <xf numFmtId="177" fontId="29" fillId="0" borderId="0"/>
    <xf numFmtId="0" fontId="29" fillId="0" borderId="0"/>
    <xf numFmtId="177" fontId="34" fillId="0" borderId="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83" fontId="29" fillId="0" borderId="0" applyFont="0" applyFill="0" applyBorder="0" applyAlignment="0" applyProtection="0"/>
    <xf numFmtId="177" fontId="36" fillId="0" borderId="0" applyFont="0" applyFill="0" applyBorder="0" applyAlignment="0" applyProtection="0"/>
    <xf numFmtId="184" fontId="29"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39" fontId="29" fillId="0" borderId="0" applyFont="0" applyFill="0" applyBorder="0" applyAlignment="0" applyProtection="0"/>
    <xf numFmtId="177" fontId="36" fillId="0" borderId="0" applyFont="0" applyFill="0" applyBorder="0" applyAlignment="0" applyProtection="0"/>
    <xf numFmtId="39" fontId="29" fillId="0" borderId="0" applyFont="0" applyFill="0" applyBorder="0" applyAlignment="0" applyProtection="0"/>
    <xf numFmtId="177"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34" fillId="0" borderId="0"/>
    <xf numFmtId="177" fontId="32" fillId="0" borderId="0"/>
    <xf numFmtId="177" fontId="32" fillId="0" borderId="0"/>
    <xf numFmtId="38" fontId="35" fillId="0" borderId="0" applyAlignment="0" applyProtection="0"/>
    <xf numFmtId="38" fontId="35" fillId="0" borderId="0" applyFont="0" applyBorder="0" applyAlignment="0" applyProtection="0"/>
    <xf numFmtId="185" fontId="29" fillId="0" borderId="0" applyFont="0" applyFill="0" applyBorder="0" applyProtection="0">
      <alignment vertical="top"/>
    </xf>
    <xf numFmtId="38" fontId="35" fillId="0" borderId="0" applyFont="0" applyFill="0" applyBorder="0" applyAlignment="0" applyProtection="0"/>
    <xf numFmtId="38" fontId="35"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7" fontId="34"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34" fillId="0" borderId="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38" fontId="37" fillId="0" borderId="0" applyAlignment="0" applyProtection="0"/>
    <xf numFmtId="0" fontId="29" fillId="0" borderId="0" applyFont="0" applyFill="0" applyBorder="0" applyAlignment="0" applyProtection="0"/>
    <xf numFmtId="185" fontId="29" fillId="0" borderId="0" applyFont="0" applyFill="0" applyBorder="0" applyProtection="0">
      <alignment vertical="top"/>
    </xf>
    <xf numFmtId="38" fontId="37" fillId="0" borderId="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177" fontId="29" fillId="0" borderId="0"/>
    <xf numFmtId="186" fontId="29" fillId="0" borderId="0" applyFont="0" applyFill="0" applyBorder="0" applyAlignment="0" applyProtection="0"/>
    <xf numFmtId="177" fontId="29" fillId="0" borderId="0"/>
    <xf numFmtId="38" fontId="35" fillId="0" borderId="0" applyFont="0" applyFill="0" applyBorder="0" applyAlignment="0" applyProtection="0"/>
    <xf numFmtId="38" fontId="35" fillId="0" borderId="0" applyFont="0" applyFill="0" applyBorder="0" applyAlignment="0" applyProtection="0"/>
    <xf numFmtId="187" fontId="29" fillId="0" borderId="0" applyFont="0" applyFill="0" applyBorder="0" applyAlignment="0" applyProtection="0"/>
    <xf numFmtId="177" fontId="36" fillId="0" borderId="0" applyFont="0" applyFill="0" applyBorder="0" applyAlignment="0" applyProtection="0"/>
    <xf numFmtId="188" fontId="29" fillId="0" borderId="0" applyFont="0" applyFill="0" applyBorder="0" applyAlignment="0" applyProtection="0"/>
    <xf numFmtId="187"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77" fontId="36" fillId="0" borderId="0" applyFont="0" applyFill="0" applyBorder="0" applyAlignment="0" applyProtection="0"/>
    <xf numFmtId="190" fontId="29" fillId="0" borderId="0" applyFont="0" applyFill="0" applyBorder="0" applyAlignment="0" applyProtection="0"/>
    <xf numFmtId="189" fontId="29" fillId="0" borderId="0" applyFont="0" applyFill="0" applyBorder="0" applyAlignment="0" applyProtection="0"/>
    <xf numFmtId="190" fontId="29" fillId="0" borderId="0" applyFont="0" applyFill="0" applyBorder="0" applyAlignment="0" applyProtection="0"/>
    <xf numFmtId="177" fontId="38" fillId="0" borderId="0"/>
    <xf numFmtId="177" fontId="38" fillId="0" borderId="0"/>
    <xf numFmtId="177" fontId="38" fillId="0" borderId="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34" fillId="0" borderId="0"/>
    <xf numFmtId="0"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77" fontId="39" fillId="0" borderId="0" applyNumberFormat="0" applyFill="0" applyBorder="0" applyProtection="0">
      <alignment horizontal="left"/>
    </xf>
    <xf numFmtId="177" fontId="40" fillId="0" borderId="0" applyNumberFormat="0" applyFill="0" applyBorder="0" applyProtection="0">
      <alignment horizontal="centerContinuous"/>
    </xf>
    <xf numFmtId="0" fontId="29" fillId="0" borderId="0" applyFont="0" applyFill="0" applyBorder="0" applyAlignment="0" applyProtection="0"/>
    <xf numFmtId="178"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38" fillId="0" borderId="0"/>
    <xf numFmtId="177" fontId="38" fillId="0" borderId="0"/>
    <xf numFmtId="191" fontId="41" fillId="0" borderId="0"/>
    <xf numFmtId="177" fontId="32" fillId="0" borderId="0"/>
    <xf numFmtId="177" fontId="32" fillId="0" borderId="0"/>
    <xf numFmtId="177" fontId="38" fillId="0" borderId="0"/>
    <xf numFmtId="177" fontId="38" fillId="0" borderId="0"/>
    <xf numFmtId="177" fontId="38" fillId="0" borderId="0"/>
    <xf numFmtId="0" fontId="29" fillId="0" borderId="0" applyFont="0" applyFill="0" applyBorder="0" applyAlignment="0" applyProtection="0"/>
    <xf numFmtId="177" fontId="29" fillId="0" borderId="0"/>
    <xf numFmtId="177" fontId="34" fillId="0" borderId="0"/>
    <xf numFmtId="191" fontId="41"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92" fontId="42" fillId="0" borderId="0" applyFont="0" applyFill="0" applyBorder="0" applyAlignment="0" applyProtection="0"/>
    <xf numFmtId="193" fontId="32" fillId="0" borderId="0" applyFont="0" applyFill="0" applyBorder="0" applyAlignment="0" applyProtection="0"/>
    <xf numFmtId="194" fontId="43" fillId="0" borderId="0"/>
    <xf numFmtId="195" fontId="32" fillId="0" borderId="0" applyFont="0" applyFill="0" applyBorder="0" applyAlignment="0" applyProtection="0"/>
    <xf numFmtId="196" fontId="42" fillId="0" borderId="0" applyFont="0" applyFill="0" applyBorder="0" applyAlignment="0" applyProtection="0"/>
    <xf numFmtId="0" fontId="30" fillId="0" borderId="0"/>
    <xf numFmtId="0" fontId="29" fillId="0" borderId="0"/>
    <xf numFmtId="178" fontId="29" fillId="0" borderId="0"/>
    <xf numFmtId="178" fontId="29" fillId="0" borderId="0"/>
    <xf numFmtId="179"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29" fillId="0" borderId="0"/>
    <xf numFmtId="0" fontId="30" fillId="0" borderId="0"/>
    <xf numFmtId="0" fontId="30" fillId="0" borderId="0"/>
    <xf numFmtId="0" fontId="30" fillId="0" borderId="0"/>
    <xf numFmtId="0" fontId="29" fillId="0" borderId="0"/>
    <xf numFmtId="0" fontId="30" fillId="0" borderId="0"/>
    <xf numFmtId="178" fontId="29" fillId="0" borderId="0"/>
    <xf numFmtId="178" fontId="29" fillId="0" borderId="0"/>
    <xf numFmtId="0" fontId="29" fillId="0" borderId="0"/>
    <xf numFmtId="178"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177" fontId="29" fillId="0" borderId="0"/>
    <xf numFmtId="197" fontId="29" fillId="0" borderId="0" applyBorder="0"/>
    <xf numFmtId="0" fontId="29" fillId="0" borderId="0"/>
    <xf numFmtId="0" fontId="29" fillId="0" borderId="0"/>
    <xf numFmtId="177" fontId="29" fillId="0" borderId="0" applyBorder="0"/>
    <xf numFmtId="197" fontId="29" fillId="0" borderId="0" applyBorder="0"/>
    <xf numFmtId="191" fontId="41" fillId="0" borderId="0"/>
    <xf numFmtId="198" fontId="43" fillId="0" borderId="0"/>
    <xf numFmtId="198" fontId="44" fillId="0" borderId="0"/>
    <xf numFmtId="199" fontId="43" fillId="0" borderId="0"/>
    <xf numFmtId="200" fontId="45" fillId="0" borderId="0" applyFont="0" applyFill="0" applyBorder="0" applyAlignment="0" applyProtection="0">
      <protection locked="0"/>
    </xf>
    <xf numFmtId="201" fontId="46" fillId="0" borderId="0"/>
    <xf numFmtId="177" fontId="44" fillId="0" borderId="0"/>
    <xf numFmtId="201" fontId="47" fillId="0" borderId="0"/>
    <xf numFmtId="178" fontId="48" fillId="12"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178" fontId="48" fillId="12"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179" fontId="50" fillId="13"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179" fontId="50" fillId="15"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79" fontId="50" fillId="18"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179" fontId="50" fillId="23"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179" fontId="50" fillId="25" borderId="0" applyNumberFormat="0" applyBorder="0" applyAlignment="0" applyProtection="0"/>
    <xf numFmtId="202" fontId="43" fillId="0" borderId="0"/>
    <xf numFmtId="203" fontId="44" fillId="0" borderId="0"/>
    <xf numFmtId="202" fontId="51" fillId="0" borderId="0"/>
    <xf numFmtId="0" fontId="29" fillId="0" borderId="0"/>
    <xf numFmtId="0" fontId="29" fillId="0" borderId="0"/>
    <xf numFmtId="204" fontId="43" fillId="0" borderId="0"/>
    <xf numFmtId="178" fontId="48" fillId="26"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6"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79" fontId="50" fillId="16"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179" fontId="50" fillId="29"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179" fontId="50" fillId="31"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179" fontId="54" fillId="33"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179" fontId="54" fillId="16"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179" fontId="54" fillId="29"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179" fontId="54" fillId="36" borderId="0" applyNumberFormat="0" applyBorder="0" applyAlignment="0" applyProtection="0"/>
    <xf numFmtId="0" fontId="36" fillId="0" borderId="0"/>
    <xf numFmtId="178" fontId="49" fillId="37" borderId="0" applyNumberFormat="0" applyBorder="0" applyAlignment="0" applyProtection="0"/>
    <xf numFmtId="0" fontId="49" fillId="37" borderId="0" applyNumberFormat="0" applyBorder="0" applyAlignment="0" applyProtection="0"/>
    <xf numFmtId="178" fontId="49" fillId="38" borderId="0" applyNumberFormat="0" applyBorder="0" applyAlignment="0" applyProtection="0"/>
    <xf numFmtId="0" fontId="49" fillId="38" borderId="0" applyNumberFormat="0" applyBorder="0" applyAlignment="0" applyProtection="0"/>
    <xf numFmtId="178" fontId="53" fillId="39"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179" fontId="54" fillId="41"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43" borderId="0" applyNumberFormat="0" applyBorder="0" applyAlignment="0" applyProtection="0"/>
    <xf numFmtId="0" fontId="49" fillId="43" borderId="0" applyNumberFormat="0" applyBorder="0" applyAlignment="0" applyProtection="0"/>
    <xf numFmtId="178" fontId="53" fillId="44"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179" fontId="54" fillId="46" borderId="0" applyNumberFormat="0" applyBorder="0" applyAlignment="0" applyProtection="0"/>
    <xf numFmtId="178" fontId="49" fillId="47" borderId="0" applyNumberFormat="0" applyBorder="0" applyAlignment="0" applyProtection="0"/>
    <xf numFmtId="0" fontId="49" fillId="47" borderId="0" applyNumberFormat="0" applyBorder="0" applyAlignment="0" applyProtection="0"/>
    <xf numFmtId="178" fontId="49" fillId="48" borderId="0" applyNumberFormat="0" applyBorder="0" applyAlignment="0" applyProtection="0"/>
    <xf numFmtId="0" fontId="49" fillId="48" borderId="0" applyNumberFormat="0" applyBorder="0" applyAlignment="0" applyProtection="0"/>
    <xf numFmtId="178" fontId="53" fillId="49"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179" fontId="54" fillId="28"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51" borderId="0" applyNumberFormat="0" applyBorder="0" applyAlignment="0" applyProtection="0"/>
    <xf numFmtId="0" fontId="49" fillId="51" borderId="0" applyNumberFormat="0" applyBorder="0" applyAlignment="0" applyProtection="0"/>
    <xf numFmtId="178" fontId="53" fillId="4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49" fillId="54" borderId="0" applyNumberFormat="0" applyBorder="0" applyAlignment="0" applyProtection="0"/>
    <xf numFmtId="0" fontId="49" fillId="54" borderId="0" applyNumberFormat="0" applyBorder="0" applyAlignment="0" applyProtection="0"/>
    <xf numFmtId="178" fontId="49" fillId="55" borderId="0" applyNumberFormat="0" applyBorder="0" applyAlignment="0" applyProtection="0"/>
    <xf numFmtId="0" fontId="49" fillId="55" borderId="0" applyNumberFormat="0" applyBorder="0" applyAlignment="0" applyProtection="0"/>
    <xf numFmtId="178" fontId="53" fillId="39"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49" fillId="57" borderId="0" applyNumberFormat="0" applyBorder="0" applyAlignment="0" applyProtection="0"/>
    <xf numFmtId="0" fontId="49" fillId="57" borderId="0" applyNumberFormat="0" applyBorder="0" applyAlignment="0" applyProtection="0"/>
    <xf numFmtId="178" fontId="49" fillId="58" borderId="0" applyNumberFormat="0" applyBorder="0" applyAlignment="0" applyProtection="0"/>
    <xf numFmtId="0" fontId="49" fillId="58" borderId="0" applyNumberFormat="0" applyBorder="0" applyAlignment="0" applyProtection="0"/>
    <xf numFmtId="178" fontId="53" fillId="59"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179" fontId="54" fillId="61" borderId="0" applyNumberFormat="0" applyBorder="0" applyAlignment="0" applyProtection="0"/>
    <xf numFmtId="205" fontId="55" fillId="0" borderId="8">
      <alignment horizontal="centerContinuous"/>
    </xf>
    <xf numFmtId="206" fontId="56" fillId="63" borderId="18">
      <alignment horizontal="center" vertical="center"/>
    </xf>
    <xf numFmtId="197" fontId="45" fillId="0" borderId="0" applyFont="0" applyFill="0" applyBorder="0" applyAlignment="0" applyProtection="0"/>
    <xf numFmtId="177" fontId="45" fillId="0" borderId="0" applyFont="0" applyFill="0" applyBorder="0" applyAlignment="0" applyProtection="0"/>
    <xf numFmtId="191" fontId="57" fillId="0" borderId="0" applyNumberFormat="0" applyFont="0" applyFill="0" applyBorder="0" applyProtection="0">
      <alignment horizontal="center"/>
    </xf>
    <xf numFmtId="207" fontId="58" fillId="0" borderId="0">
      <alignment horizontal="left"/>
    </xf>
    <xf numFmtId="0" fontId="46" fillId="0" borderId="0"/>
    <xf numFmtId="208" fontId="59" fillId="0" borderId="0" applyFont="0" applyFill="0" applyBorder="0" applyAlignment="0" applyProtection="0"/>
    <xf numFmtId="177" fontId="45" fillId="0" borderId="0" applyFont="0" applyFill="0" applyBorder="0" applyAlignment="0" applyProtection="0"/>
    <xf numFmtId="178" fontId="60" fillId="57"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8" fontId="60" fillId="57"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179" fontId="64" fillId="15" borderId="0" applyNumberFormat="0" applyBorder="0" applyAlignment="0" applyProtection="0"/>
    <xf numFmtId="209" fontId="65" fillId="64" borderId="16" applyNumberFormat="0" applyBorder="0" applyAlignment="0">
      <alignment horizontal="centerContinuous" vertical="center"/>
      <protection hidden="1"/>
    </xf>
    <xf numFmtId="1" fontId="66" fillId="65" borderId="11" applyNumberFormat="0" applyBorder="0" applyAlignment="0">
      <alignment horizontal="center" vertical="top" wrapText="1"/>
      <protection hidden="1"/>
    </xf>
    <xf numFmtId="210" fontId="29" fillId="0" borderId="0" applyFont="0" applyFill="0" applyBorder="0" applyAlignment="0" applyProtection="0"/>
    <xf numFmtId="182" fontId="29" fillId="0" borderId="0" applyNumberFormat="0" applyFont="0" applyAlignment="0" applyProtection="0"/>
    <xf numFmtId="177" fontId="67" fillId="66" borderId="0">
      <alignment horizontal="left"/>
    </xf>
    <xf numFmtId="211" fontId="68" fillId="0" borderId="0" applyFill="0" applyBorder="0" applyAlignment="0" applyProtection="0"/>
    <xf numFmtId="2" fontId="69" fillId="67" borderId="12" applyProtection="0">
      <alignment horizontal="left"/>
      <protection locked="0"/>
    </xf>
    <xf numFmtId="177" fontId="56" fillId="63" borderId="0" applyNumberFormat="0" applyFont="0" applyAlignment="0">
      <alignment horizontal="center"/>
    </xf>
    <xf numFmtId="212" fontId="70" fillId="63" borderId="0" applyFont="0" applyFill="0" applyBorder="0" applyAlignment="0" applyProtection="0"/>
    <xf numFmtId="177" fontId="71" fillId="0" borderId="0" applyNumberFormat="0" applyFill="0" applyBorder="0" applyAlignment="0" applyProtection="0"/>
    <xf numFmtId="177" fontId="72" fillId="0" borderId="8" applyNumberFormat="0" applyFill="0" applyAlignment="0" applyProtection="0"/>
    <xf numFmtId="177" fontId="43" fillId="0" borderId="0"/>
    <xf numFmtId="213" fontId="73" fillId="2" borderId="0" applyFont="0" applyFill="0" applyBorder="0" applyAlignment="0" applyProtection="0"/>
    <xf numFmtId="214" fontId="36" fillId="0" borderId="0" applyAlignment="0" applyProtection="0"/>
    <xf numFmtId="49" fontId="41" fillId="0" borderId="0" applyNumberFormat="0" applyAlignment="0" applyProtection="0">
      <alignment horizontal="left"/>
    </xf>
    <xf numFmtId="49" fontId="74" fillId="0" borderId="19" applyNumberFormat="0" applyAlignment="0" applyProtection="0">
      <alignment horizontal="left" wrapText="1"/>
    </xf>
    <xf numFmtId="49" fontId="75" fillId="0" borderId="0" applyAlignment="0" applyProtection="0">
      <alignment horizontal="left"/>
    </xf>
    <xf numFmtId="215" fontId="32" fillId="0" borderId="0" applyFont="0" applyFill="0" applyBorder="0" applyAlignment="0" applyProtection="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7" fillId="0" borderId="0"/>
    <xf numFmtId="216" fontId="36" fillId="0" borderId="0"/>
    <xf numFmtId="217" fontId="36" fillId="0" borderId="0"/>
    <xf numFmtId="218" fontId="36" fillId="0" borderId="0"/>
    <xf numFmtId="216" fontId="36" fillId="0" borderId="9"/>
    <xf numFmtId="217" fontId="36" fillId="0" borderId="9"/>
    <xf numFmtId="217" fontId="36" fillId="0" borderId="9"/>
    <xf numFmtId="218" fontId="36" fillId="0" borderId="9"/>
    <xf numFmtId="218" fontId="36" fillId="0" borderId="9"/>
    <xf numFmtId="216" fontId="36" fillId="0" borderId="9"/>
    <xf numFmtId="216" fontId="36" fillId="0" borderId="9"/>
    <xf numFmtId="216" fontId="36" fillId="0" borderId="0"/>
    <xf numFmtId="219" fontId="36" fillId="0" borderId="0"/>
    <xf numFmtId="177" fontId="45" fillId="0" borderId="0" applyFill="0" applyBorder="0" applyAlignment="0"/>
    <xf numFmtId="220" fontId="36" fillId="0" borderId="0"/>
    <xf numFmtId="221" fontId="36" fillId="0" borderId="0"/>
    <xf numFmtId="219" fontId="36" fillId="0" borderId="9"/>
    <xf numFmtId="220" fontId="36" fillId="0" borderId="9"/>
    <xf numFmtId="220" fontId="36" fillId="0" borderId="9"/>
    <xf numFmtId="221" fontId="36" fillId="0" borderId="9"/>
    <xf numFmtId="221" fontId="36" fillId="0" borderId="9"/>
    <xf numFmtId="219" fontId="36" fillId="0" borderId="9"/>
    <xf numFmtId="219" fontId="36" fillId="0" borderId="9"/>
    <xf numFmtId="219" fontId="36" fillId="0" borderId="0"/>
    <xf numFmtId="222" fontId="36" fillId="0" borderId="0">
      <alignment horizontal="right"/>
      <protection locked="0"/>
    </xf>
    <xf numFmtId="223" fontId="36" fillId="0" borderId="0">
      <alignment horizontal="right"/>
      <protection locked="0"/>
    </xf>
    <xf numFmtId="224" fontId="36" fillId="0" borderId="0"/>
    <xf numFmtId="225" fontId="36" fillId="0" borderId="0"/>
    <xf numFmtId="226" fontId="36" fillId="0" borderId="0"/>
    <xf numFmtId="224" fontId="36" fillId="0" borderId="9"/>
    <xf numFmtId="225" fontId="36" fillId="0" borderId="9"/>
    <xf numFmtId="225" fontId="36" fillId="0" borderId="9"/>
    <xf numFmtId="226" fontId="36" fillId="0" borderId="9"/>
    <xf numFmtId="226" fontId="36" fillId="0" borderId="9"/>
    <xf numFmtId="224" fontId="36" fillId="0" borderId="9"/>
    <xf numFmtId="224" fontId="36" fillId="0" borderId="9"/>
    <xf numFmtId="224" fontId="36" fillId="0" borderId="0"/>
    <xf numFmtId="227" fontId="29" fillId="68" borderId="0"/>
    <xf numFmtId="177" fontId="29" fillId="0" borderId="0">
      <alignment vertical="center"/>
    </xf>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179" fontId="81" fillId="26" borderId="21" applyNumberFormat="0" applyAlignment="0" applyProtection="0"/>
    <xf numFmtId="179" fontId="81" fillId="26" borderId="21" applyNumberFormat="0" applyAlignment="0" applyProtection="0"/>
    <xf numFmtId="38" fontId="82" fillId="0" borderId="0" applyNumberFormat="0" applyFill="0" applyBorder="0" applyAlignment="0" applyProtection="0"/>
    <xf numFmtId="178" fontId="83" fillId="52"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178" fontId="83" fillId="52"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179" fontId="84" fillId="71" borderId="22" applyNumberFormat="0" applyAlignment="0" applyProtection="0"/>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7" fontId="56" fillId="0" borderId="8">
      <alignment horizontal="center"/>
    </xf>
    <xf numFmtId="37" fontId="56" fillId="0" borderId="0">
      <alignment horizontal="center" vertical="center" wrapText="1"/>
    </xf>
    <xf numFmtId="1" fontId="85" fillId="0" borderId="23">
      <alignment vertical="top"/>
    </xf>
    <xf numFmtId="175" fontId="86" fillId="0" borderId="0" applyBorder="0">
      <alignment horizontal="right"/>
    </xf>
    <xf numFmtId="175" fontId="86" fillId="0" borderId="5" applyAlignment="0">
      <alignment horizontal="right"/>
    </xf>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38" fontId="29" fillId="0" borderId="0" applyFont="0" applyFill="0" applyBorder="0" applyAlignment="0" applyProtection="0"/>
    <xf numFmtId="191" fontId="45" fillId="0" borderId="0" applyFont="0" applyFill="0" applyBorder="0" applyAlignment="0" applyProtection="0">
      <protection locked="0"/>
    </xf>
    <xf numFmtId="40" fontId="45" fillId="0" borderId="0" applyFont="0" applyFill="0" applyBorder="0" applyAlignment="0" applyProtection="0">
      <protection locked="0"/>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94" fontId="43" fillId="0" borderId="0"/>
    <xf numFmtId="229" fontId="46" fillId="0" borderId="0"/>
    <xf numFmtId="177" fontId="87" fillId="0" borderId="0" applyFont="0" applyFill="0" applyBorder="0" applyAlignment="0" applyProtection="0">
      <alignment horizontal="right"/>
    </xf>
    <xf numFmtId="230" fontId="87" fillId="0" borderId="0" applyFont="0" applyFill="0" applyBorder="0" applyAlignment="0" applyProtection="0"/>
    <xf numFmtId="177" fontId="87" fillId="0" borderId="0" applyFont="0" applyFill="0" applyBorder="0" applyAlignment="0" applyProtection="0">
      <alignment horizontal="right"/>
    </xf>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29" fontId="30" fillId="0" borderId="0" applyFont="0" applyFill="0" applyBorder="0" applyAlignment="0" applyProtection="0"/>
    <xf numFmtId="168" fontId="30" fillId="0" borderId="0" applyFont="0" applyFill="0" applyBorder="0" applyAlignment="0" applyProtection="0"/>
    <xf numFmtId="182" fontId="30" fillId="0" borderId="0" applyFont="0" applyFill="0" applyBorder="0" applyAlignment="0" applyProtection="0"/>
    <xf numFmtId="168" fontId="30" fillId="0" borderId="0" applyFont="0" applyFill="0" applyBorder="0" applyAlignment="0" applyProtection="0"/>
    <xf numFmtId="177" fontId="30" fillId="0" borderId="0" applyFont="0" applyFill="0" applyBorder="0" applyAlignment="0" applyProtection="0"/>
    <xf numFmtId="177" fontId="30" fillId="0" borderId="0" applyFont="0" applyFill="0" applyBorder="0" applyAlignment="0" applyProtection="0"/>
    <xf numFmtId="231" fontId="30" fillId="0" borderId="0" applyFont="0" applyFill="0" applyBorder="0" applyAlignment="0" applyProtection="0"/>
    <xf numFmtId="232" fontId="30" fillId="0" borderId="0" applyFont="0" applyFill="0" applyBorder="0" applyAlignment="0" applyProtection="0"/>
    <xf numFmtId="232" fontId="30" fillId="0" borderId="0" applyFont="0" applyFill="0" applyBorder="0" applyAlignment="0" applyProtection="0"/>
    <xf numFmtId="175" fontId="30" fillId="0" borderId="0" applyFont="0" applyFill="0" applyBorder="0" applyAlignment="0" applyProtection="0"/>
    <xf numFmtId="233"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5"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36" fontId="29" fillId="0" borderId="0" applyFont="0" applyFill="0" applyBorder="0" applyAlignment="0" applyProtection="0"/>
    <xf numFmtId="167" fontId="48"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8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7" fontId="29" fillId="0" borderId="0" applyFont="0" applyFill="0" applyBorder="0" applyAlignment="0" applyProtection="0"/>
    <xf numFmtId="38" fontId="32" fillId="0" borderId="0" applyFill="0" applyBorder="0" applyProtection="0">
      <alignment horizontal="center"/>
    </xf>
    <xf numFmtId="177" fontId="89" fillId="0" borderId="0">
      <protection locked="0"/>
    </xf>
    <xf numFmtId="238" fontId="29" fillId="0" borderId="0" applyBorder="0"/>
    <xf numFmtId="239" fontId="41" fillId="0" borderId="0" applyBorder="0"/>
    <xf numFmtId="176" fontId="90" fillId="72" borderId="0" applyBorder="0">
      <alignment vertical="center"/>
    </xf>
    <xf numFmtId="240" fontId="29" fillId="0" borderId="0" applyFill="0" applyBorder="0">
      <alignment horizontal="left"/>
    </xf>
    <xf numFmtId="177" fontId="91" fillId="0" borderId="0" applyNumberFormat="0" applyAlignment="0">
      <alignment horizontal="left"/>
    </xf>
    <xf numFmtId="37" fontId="29" fillId="73" borderId="0" applyFont="0" applyBorder="0" applyAlignment="0" applyProtection="0"/>
    <xf numFmtId="182" fontId="38" fillId="73" borderId="0" applyFont="0" applyBorder="0" applyAlignment="0" applyProtection="0"/>
    <xf numFmtId="39" fontId="38" fillId="73" borderId="0" applyFont="0" applyBorder="0" applyAlignment="0" applyProtection="0"/>
    <xf numFmtId="173" fontId="92" fillId="0" borderId="0"/>
    <xf numFmtId="241" fontId="45" fillId="0" borderId="0" applyFont="0" applyFill="0" applyBorder="0" applyAlignment="0" applyProtection="0">
      <protection locked="0"/>
    </xf>
    <xf numFmtId="242" fontId="45" fillId="0" borderId="0" applyFont="0" applyFill="0" applyBorder="0" applyAlignment="0" applyProtection="0">
      <protection locked="0"/>
    </xf>
    <xf numFmtId="243" fontId="29" fillId="0" borderId="0">
      <alignment horizontal="right"/>
    </xf>
    <xf numFmtId="177" fontId="87" fillId="0" borderId="0" applyFont="0" applyFill="0" applyBorder="0" applyAlignment="0" applyProtection="0">
      <alignment horizontal="right"/>
    </xf>
    <xf numFmtId="166" fontId="28" fillId="0" borderId="0" applyFont="0" applyFill="0" applyBorder="0" applyAlignment="0" applyProtection="0"/>
    <xf numFmtId="244" fontId="29" fillId="0" borderId="0" applyFont="0" applyFill="0" applyBorder="0" applyAlignment="0" applyProtection="0"/>
    <xf numFmtId="177" fontId="87" fillId="0" borderId="0" applyFont="0" applyFill="0" applyBorder="0" applyAlignment="0" applyProtection="0">
      <alignment horizontal="right"/>
    </xf>
    <xf numFmtId="166" fontId="49" fillId="0" borderId="0" applyFont="0" applyFill="0" applyBorder="0" applyAlignment="0" applyProtection="0"/>
    <xf numFmtId="240" fontId="2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45" fontId="29" fillId="0" borderId="0" applyFont="0" applyFill="0" applyBorder="0" applyAlignment="0" applyProtection="0"/>
    <xf numFmtId="177" fontId="29" fillId="0" borderId="0" applyFont="0" applyFill="0" applyBorder="0" applyAlignment="0" applyProtection="0"/>
    <xf numFmtId="49" fontId="93" fillId="74" borderId="0" applyAlignment="0" applyProtection="0">
      <alignment vertical="center"/>
    </xf>
    <xf numFmtId="246" fontId="94" fillId="68" borderId="12">
      <alignment horizontal="right"/>
    </xf>
    <xf numFmtId="247" fontId="32" fillId="0" borderId="0" applyFont="0" applyFill="0" applyBorder="0" applyAlignment="0" applyProtection="0"/>
    <xf numFmtId="216" fontId="36" fillId="2" borderId="24">
      <protection locked="0"/>
    </xf>
    <xf numFmtId="217" fontId="36" fillId="2" borderId="24">
      <protection locked="0"/>
    </xf>
    <xf numFmtId="218" fontId="36" fillId="2" borderId="24">
      <protection locked="0"/>
    </xf>
    <xf numFmtId="216" fontId="36" fillId="2" borderId="24">
      <protection locked="0"/>
    </xf>
    <xf numFmtId="219" fontId="36" fillId="2" borderId="24">
      <protection locked="0"/>
    </xf>
    <xf numFmtId="220" fontId="36" fillId="2" borderId="24">
      <protection locked="0"/>
    </xf>
    <xf numFmtId="221" fontId="36" fillId="2" borderId="24">
      <protection locked="0"/>
    </xf>
    <xf numFmtId="219" fontId="36" fillId="2" borderId="24">
      <protection locked="0"/>
    </xf>
    <xf numFmtId="222" fontId="36" fillId="3" borderId="24">
      <alignment horizontal="right"/>
      <protection locked="0"/>
    </xf>
    <xf numFmtId="223" fontId="36" fillId="3" borderId="24">
      <alignment horizontal="right"/>
      <protection locked="0"/>
    </xf>
    <xf numFmtId="0" fontId="36" fillId="75" borderId="24">
      <alignment horizontal="left"/>
      <protection locked="0"/>
    </xf>
    <xf numFmtId="49" fontId="36" fillId="76" borderId="24">
      <alignment horizontal="left" vertical="top" wrapText="1"/>
      <protection locked="0"/>
    </xf>
    <xf numFmtId="224" fontId="36" fillId="2" borderId="24">
      <protection locked="0"/>
    </xf>
    <xf numFmtId="225" fontId="36" fillId="2" borderId="24">
      <protection locked="0"/>
    </xf>
    <xf numFmtId="226" fontId="36" fillId="2" borderId="24">
      <protection locked="0"/>
    </xf>
    <xf numFmtId="224" fontId="36" fillId="2" borderId="24">
      <protection locked="0"/>
    </xf>
    <xf numFmtId="49" fontId="36" fillId="76" borderId="24">
      <alignment horizontal="left"/>
      <protection locked="0"/>
    </xf>
    <xf numFmtId="248" fontId="36" fillId="2" borderId="24">
      <alignment horizontal="left" indent="1"/>
      <protection locked="0"/>
    </xf>
    <xf numFmtId="249" fontId="29" fillId="2" borderId="25"/>
    <xf numFmtId="249" fontId="29" fillId="2" borderId="25"/>
    <xf numFmtId="249" fontId="29" fillId="2" borderId="25"/>
    <xf numFmtId="249" fontId="29" fillId="2" borderId="25"/>
    <xf numFmtId="249" fontId="29" fillId="2" borderId="25"/>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177" fontId="87" fillId="0" borderId="0" applyFont="0" applyFill="0" applyBorder="0" applyAlignment="0" applyProtection="0"/>
    <xf numFmtId="251" fontId="29" fillId="0" borderId="0" applyFont="0" applyFill="0" applyBorder="0" applyAlignment="0" applyProtection="0"/>
    <xf numFmtId="177" fontId="87" fillId="0" borderId="0" applyFont="0" applyFill="0" applyBorder="0" applyAlignment="0" applyProtection="0"/>
    <xf numFmtId="177" fontId="86" fillId="67" borderId="0">
      <alignment horizontal="left"/>
    </xf>
    <xf numFmtId="250" fontId="29" fillId="0" borderId="0" applyFill="0" applyBorder="0"/>
    <xf numFmtId="14" fontId="29" fillId="0" borderId="0"/>
    <xf numFmtId="252" fontId="29" fillId="0" borderId="0" applyFont="0" applyFill="0" applyBorder="0" applyAlignment="0" applyProtection="0"/>
    <xf numFmtId="253" fontId="29" fillId="0" borderId="0" applyFont="0" applyFill="0" applyBorder="0" applyProtection="0">
      <alignment vertical="top"/>
    </xf>
    <xf numFmtId="253" fontId="29" fillId="0" borderId="0" applyFont="0" applyFill="0" applyBorder="0" applyProtection="0">
      <alignment vertical="top"/>
    </xf>
    <xf numFmtId="253" fontId="29" fillId="0" borderId="0" applyFont="0" applyFill="0" applyBorder="0" applyProtection="0">
      <alignment vertical="top"/>
    </xf>
    <xf numFmtId="254" fontId="29" fillId="0" borderId="0" applyFont="0" applyFill="0" applyBorder="0" applyAlignment="0" applyProtection="0"/>
    <xf numFmtId="253" fontId="29" fillId="0" borderId="0" applyFont="0" applyFill="0" applyBorder="0" applyProtection="0">
      <alignment vertical="top"/>
    </xf>
    <xf numFmtId="254" fontId="29" fillId="0" borderId="0" applyFont="0" applyFill="0" applyBorder="0" applyAlignment="0" applyProtection="0"/>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199" fontId="46" fillId="0" borderId="0">
      <alignment horizontal="right"/>
    </xf>
    <xf numFmtId="194" fontId="46" fillId="0" borderId="0">
      <alignment horizontal="right"/>
      <protection locked="0"/>
    </xf>
    <xf numFmtId="194" fontId="46" fillId="0" borderId="0"/>
    <xf numFmtId="256" fontId="46" fillId="0" borderId="0">
      <alignment horizontal="right"/>
      <protection locked="0"/>
    </xf>
    <xf numFmtId="194" fontId="47" fillId="0" borderId="0"/>
    <xf numFmtId="257" fontId="41" fillId="77" borderId="0" applyAlignment="0" applyProtection="0">
      <alignment horizontal="right"/>
    </xf>
    <xf numFmtId="258" fontId="29" fillId="0" borderId="0" applyFont="0" applyFill="0" applyBorder="0" applyAlignment="0" applyProtection="0"/>
    <xf numFmtId="259" fontId="29" fillId="0" borderId="0" applyFont="0" applyFill="0" applyBorder="0" applyAlignment="0" applyProtection="0"/>
    <xf numFmtId="191" fontId="57" fillId="68" borderId="0" applyNumberFormat="0" applyFont="0" applyBorder="0" applyAlignment="0" applyProtection="0"/>
    <xf numFmtId="242" fontId="32" fillId="0" borderId="0" applyFill="0" applyBorder="0" applyProtection="0">
      <alignment horizontal="center"/>
    </xf>
    <xf numFmtId="241" fontId="32" fillId="0" borderId="0">
      <alignment horizontal="center"/>
    </xf>
    <xf numFmtId="242" fontId="32" fillId="0" borderId="0" applyFill="0" applyBorder="0" applyProtection="0">
      <alignment horizontal="center"/>
    </xf>
    <xf numFmtId="240" fontId="95" fillId="0" borderId="0">
      <alignment horizontal="center"/>
    </xf>
    <xf numFmtId="177" fontId="87" fillId="0" borderId="26" applyNumberFormat="0" applyFont="0" applyFill="0" applyAlignment="0" applyProtection="0"/>
    <xf numFmtId="197" fontId="96" fillId="0" borderId="9"/>
    <xf numFmtId="198" fontId="46" fillId="0" borderId="0"/>
    <xf numFmtId="38" fontId="35" fillId="0" borderId="0" applyFont="0" applyFill="0" applyBorder="0" applyAlignment="0" applyProtection="0"/>
    <xf numFmtId="177" fontId="97" fillId="0" borderId="0" applyFont="0" applyFill="0" applyBorder="0" applyAlignment="0" applyProtection="0"/>
    <xf numFmtId="178" fontId="98" fillId="78" borderId="0" applyNumberFormat="0" applyBorder="0" applyAlignment="0" applyProtection="0"/>
    <xf numFmtId="178" fontId="98" fillId="79" borderId="0" applyNumberFormat="0" applyBorder="0" applyAlignment="0" applyProtection="0"/>
    <xf numFmtId="178" fontId="98" fillId="80" borderId="0" applyNumberFormat="0" applyBorder="0" applyAlignment="0" applyProtection="0"/>
    <xf numFmtId="177" fontId="99" fillId="0" borderId="0" applyNumberFormat="0" applyAlignment="0">
      <alignment horizontal="left"/>
    </xf>
    <xf numFmtId="260" fontId="94" fillId="0" borderId="0"/>
    <xf numFmtId="261" fontId="94" fillId="0" borderId="0"/>
    <xf numFmtId="262" fontId="94" fillId="0" borderId="0"/>
    <xf numFmtId="263" fontId="94" fillId="0" borderId="0"/>
    <xf numFmtId="264" fontId="94" fillId="0" borderId="0"/>
    <xf numFmtId="265" fontId="94" fillId="0" borderId="0"/>
    <xf numFmtId="178" fontId="35" fillId="0" borderId="0" applyFont="0" applyFill="0" applyBorder="0" applyAlignment="0" applyProtection="0"/>
    <xf numFmtId="179" fontId="29" fillId="0" borderId="0" applyFont="0" applyFill="0" applyBorder="0" applyAlignment="0" applyProtection="0"/>
    <xf numFmtId="179" fontId="29" fillId="0" borderId="0" applyFont="0" applyFill="0" applyBorder="0" applyAlignment="0" applyProtection="0"/>
    <xf numFmtId="266" fontId="29" fillId="0" borderId="0" applyFont="0" applyFill="0" applyBorder="0" applyAlignment="0" applyProtection="0"/>
    <xf numFmtId="267" fontId="29" fillId="0" borderId="0" applyFont="0" applyFill="0" applyBorder="0" applyAlignment="0" applyProtection="0"/>
    <xf numFmtId="268" fontId="29" fillId="0" borderId="0" applyFont="0" applyFill="0" applyBorder="0" applyAlignment="0" applyProtection="0"/>
    <xf numFmtId="177" fontId="29" fillId="0" borderId="0" applyFon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9" fontId="103" fillId="0" borderId="0" applyNumberFormat="0" applyFill="0" applyBorder="0" applyAlignment="0" applyProtection="0"/>
    <xf numFmtId="0" fontId="32" fillId="71" borderId="0" applyNumberFormat="0" applyFont="0" applyBorder="0" applyAlignment="0" applyProtection="0"/>
    <xf numFmtId="0" fontId="32" fillId="71" borderId="0" applyNumberFormat="0" applyFont="0" applyBorder="0" applyAlignment="0" applyProtection="0"/>
    <xf numFmtId="0" fontId="104" fillId="0" borderId="0" applyNumberFormat="0" applyFill="0" applyBorder="0" applyAlignment="0" applyProtection="0"/>
    <xf numFmtId="269" fontId="105" fillId="0" borderId="0" applyFill="0" applyBorder="0"/>
    <xf numFmtId="15" fontId="48" fillId="0" borderId="0" applyFill="0" applyBorder="0" applyProtection="0">
      <alignment horizontal="center"/>
    </xf>
    <xf numFmtId="0" fontId="32" fillId="15" borderId="0" applyNumberFormat="0" applyFont="0" applyBorder="0" applyAlignment="0" applyProtection="0"/>
    <xf numFmtId="0" fontId="32" fillId="15" borderId="0" applyNumberFormat="0" applyFont="0" applyBorder="0" applyAlignment="0" applyProtection="0"/>
    <xf numFmtId="270" fontId="106" fillId="0" borderId="0" applyFill="0" applyBorder="0" applyProtection="0"/>
    <xf numFmtId="271" fontId="107" fillId="26" borderId="7" applyAlignment="0" applyProtection="0"/>
    <xf numFmtId="271" fontId="107" fillId="26" borderId="7" applyAlignment="0" applyProtection="0"/>
    <xf numFmtId="272" fontId="108" fillId="0" borderId="0" applyNumberFormat="0" applyFill="0" applyBorder="0" applyAlignment="0" applyProtection="0"/>
    <xf numFmtId="272" fontId="109" fillId="0" borderId="0" applyNumberFormat="0" applyFill="0" applyBorder="0" applyAlignment="0" applyProtection="0"/>
    <xf numFmtId="15" fontId="104" fillId="2" borderId="24">
      <alignment horizontal="center"/>
      <protection locked="0"/>
    </xf>
    <xf numFmtId="273" fontId="104" fillId="2" borderId="24" applyAlignment="0">
      <protection locked="0"/>
    </xf>
    <xf numFmtId="274" fontId="104" fillId="2" borderId="24" applyAlignment="0">
      <protection locked="0"/>
    </xf>
    <xf numFmtId="274"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6" fontId="48" fillId="0" borderId="0" applyFill="0" applyBorder="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29" borderId="0" applyNumberFormat="0" applyFont="0" applyBorder="0" applyAlignment="0" applyProtection="0"/>
    <xf numFmtId="0" fontId="32" fillId="29" borderId="0" applyNumberFormat="0" applyFont="0" applyBorder="0" applyAlignment="0" applyProtection="0"/>
    <xf numFmtId="165" fontId="29" fillId="0" borderId="0" applyFont="0" applyFill="0" applyBorder="0" applyAlignment="0" applyProtection="0"/>
    <xf numFmtId="167" fontId="29" fillId="0" borderId="0" applyFont="0" applyFill="0" applyBorder="0" applyAlignment="0" applyProtection="0"/>
    <xf numFmtId="277" fontId="29" fillId="0" borderId="0" applyFont="0" applyFill="0" applyBorder="0" applyAlignment="0" applyProtection="0"/>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1" fontId="110" fillId="81" borderId="15" applyNumberFormat="0" applyBorder="0" applyAlignment="0">
      <alignment horizontal="centerContinuous" vertical="center"/>
      <protection locked="0"/>
    </xf>
    <xf numFmtId="177" fontId="89" fillId="0" borderId="0">
      <protection locked="0"/>
    </xf>
    <xf numFmtId="240" fontId="111" fillId="0" borderId="0"/>
    <xf numFmtId="240" fontId="111" fillId="0" borderId="0"/>
    <xf numFmtId="177" fontId="112" fillId="0" borderId="0"/>
    <xf numFmtId="177" fontId="113" fillId="0" borderId="0" applyFill="0" applyBorder="0" applyProtection="0">
      <alignment horizontal="left"/>
    </xf>
    <xf numFmtId="4" fontId="114" fillId="0" borderId="0">
      <protection locked="0"/>
    </xf>
    <xf numFmtId="0" fontId="93" fillId="14" borderId="0" applyAlignment="0" applyProtection="0">
      <alignment horizontal="right" vertical="center"/>
    </xf>
    <xf numFmtId="173" fontId="115" fillId="0" borderId="0"/>
    <xf numFmtId="261" fontId="94" fillId="0" borderId="29"/>
    <xf numFmtId="279" fontId="94" fillId="68" borderId="12">
      <alignment horizontal="right"/>
    </xf>
    <xf numFmtId="280" fontId="29" fillId="0" borderId="0" applyFont="0" applyFill="0" applyBorder="0" applyAlignment="0" applyProtection="0"/>
    <xf numFmtId="281" fontId="116" fillId="0" borderId="0" applyFont="0" applyFill="0" applyBorder="0" applyAlignment="0" applyProtection="0"/>
    <xf numFmtId="282" fontId="29" fillId="0" borderId="0" applyFont="0" applyFill="0" applyBorder="0" applyAlignment="0" applyProtection="0"/>
    <xf numFmtId="283" fontId="116"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9" fontId="118" fillId="18" borderId="0" applyNumberFormat="0" applyBorder="0" applyAlignment="0" applyProtection="0"/>
    <xf numFmtId="2" fontId="119" fillId="67" borderId="12" applyProtection="0">
      <alignment horizontal="left"/>
      <protection locked="0"/>
    </xf>
    <xf numFmtId="38" fontId="41" fillId="68" borderId="0" applyNumberForma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284" fontId="86" fillId="11" borderId="1" applyNumberFormat="0" applyFont="0" applyAlignment="0"/>
    <xf numFmtId="177" fontId="87" fillId="0" borderId="0" applyFont="0" applyFill="0" applyBorder="0" applyAlignment="0" applyProtection="0">
      <alignment horizontal="right"/>
    </xf>
    <xf numFmtId="177" fontId="120" fillId="0" borderId="0" applyProtection="0">
      <alignment horizontal="right"/>
    </xf>
    <xf numFmtId="177" fontId="70" fillId="0" borderId="30" applyNumberFormat="0" applyAlignment="0" applyProtection="0">
      <alignment horizontal="left" vertical="center"/>
    </xf>
    <xf numFmtId="177" fontId="70" fillId="0" borderId="7">
      <alignment horizontal="left" vertical="center"/>
    </xf>
    <xf numFmtId="2" fontId="66" fillId="65" borderId="0" applyAlignment="0">
      <alignment horizontal="right"/>
      <protection locked="0"/>
    </xf>
    <xf numFmtId="178"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178"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179" fontId="123" fillId="0" borderId="32"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179" fontId="126" fillId="0" borderId="34"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179" fontId="129" fillId="0" borderId="36" applyNumberFormat="0" applyFill="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9" fontId="129" fillId="0" borderId="0" applyNumberFormat="0" applyFill="0" applyBorder="0" applyAlignment="0" applyProtection="0"/>
    <xf numFmtId="177" fontId="32" fillId="0" borderId="0">
      <protection locked="0"/>
    </xf>
    <xf numFmtId="177" fontId="32" fillId="0" borderId="0">
      <protection locked="0"/>
    </xf>
    <xf numFmtId="285" fontId="130" fillId="0" borderId="0">
      <alignment horizontal="right"/>
    </xf>
    <xf numFmtId="286" fontId="52" fillId="0" borderId="0" applyAlignment="0">
      <alignment horizontal="right"/>
      <protection hidden="1"/>
    </xf>
    <xf numFmtId="177" fontId="104" fillId="0" borderId="37" applyNumberFormat="0" applyFill="0" applyAlignment="0" applyProtection="0"/>
    <xf numFmtId="191" fontId="131" fillId="0" borderId="0" applyNumberFormat="0" applyBorder="0" applyAlignment="0" applyProtection="0">
      <alignment horizontal="right" wrapText="1"/>
    </xf>
    <xf numFmtId="0" fontId="2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79"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79" fontId="139" fillId="0" borderId="0" applyNumberFormat="0" applyFill="0" applyBorder="0" applyAlignment="0" applyProtection="0">
      <alignment vertical="top"/>
      <protection locked="0"/>
    </xf>
    <xf numFmtId="177" fontId="140" fillId="0" borderId="0">
      <alignment wrapText="1"/>
    </xf>
    <xf numFmtId="10" fontId="41" fillId="11" borderId="1" applyNumberFormat="0" applyBorder="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179" fontId="143" fillId="25" borderId="21" applyNumberFormat="0" applyAlignment="0" applyProtection="0"/>
    <xf numFmtId="179" fontId="143" fillId="25" borderId="21" applyNumberFormat="0" applyAlignment="0" applyProtection="0"/>
    <xf numFmtId="0" fontId="41" fillId="0" borderId="0" applyNumberFormat="0" applyFill="0" applyBorder="0" applyAlignment="0">
      <protection locked="0"/>
    </xf>
    <xf numFmtId="178" fontId="144" fillId="19" borderId="0"/>
    <xf numFmtId="227" fontId="56" fillId="83" borderId="0">
      <protection locked="0"/>
    </xf>
    <xf numFmtId="287" fontId="32" fillId="0" borderId="0"/>
    <xf numFmtId="0" fontId="145" fillId="0" borderId="0"/>
    <xf numFmtId="38" fontId="146" fillId="0" borderId="0"/>
    <xf numFmtId="38" fontId="147" fillId="0" borderId="0"/>
    <xf numFmtId="38" fontId="148" fillId="0" borderId="0"/>
    <xf numFmtId="38" fontId="149" fillId="0" borderId="0"/>
    <xf numFmtId="0" fontId="59" fillId="0" borderId="0"/>
    <xf numFmtId="0" fontId="59" fillId="0" borderId="0"/>
    <xf numFmtId="0" fontId="59" fillId="0" borderId="0"/>
    <xf numFmtId="0" fontId="36" fillId="0" borderId="0"/>
    <xf numFmtId="0" fontId="150" fillId="0" borderId="0"/>
    <xf numFmtId="0" fontId="151" fillId="0" borderId="0">
      <alignment horizontal="center"/>
    </xf>
    <xf numFmtId="288" fontId="152" fillId="0" borderId="0" applyFont="0" applyFill="0" applyBorder="0" applyAlignment="0" applyProtection="0"/>
    <xf numFmtId="177" fontId="29" fillId="0" borderId="0" applyNumberFormat="0" applyFont="0" applyFill="0" applyBorder="0" applyProtection="0">
      <alignment horizontal="left" vertical="center"/>
    </xf>
    <xf numFmtId="176" fontId="153" fillId="84" borderId="0"/>
    <xf numFmtId="176" fontId="154" fillId="85" borderId="0"/>
    <xf numFmtId="176" fontId="90" fillId="10" borderId="0"/>
    <xf numFmtId="176" fontId="155" fillId="0" borderId="0" applyFill="0" applyBorder="0">
      <alignment vertical="center"/>
    </xf>
    <xf numFmtId="177" fontId="41" fillId="68" borderId="0"/>
    <xf numFmtId="38" fontId="156" fillId="0" borderId="0" applyNumberFormat="0" applyFill="0" applyBorder="0" applyAlignment="0" applyProtection="0"/>
    <xf numFmtId="178" fontId="117" fillId="0" borderId="38"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178" fontId="117" fillId="0" borderId="38"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179" fontId="159" fillId="0" borderId="39" applyNumberFormat="0" applyFill="0" applyAlignment="0" applyProtection="0"/>
    <xf numFmtId="0" fontId="93" fillId="86" borderId="0" applyAlignment="0" applyProtection="0">
      <alignment horizontal="right" vertical="center"/>
    </xf>
    <xf numFmtId="186" fontId="42" fillId="0" borderId="0" applyFont="0" applyFill="0" applyBorder="0" applyAlignment="0" applyProtection="0">
      <alignment horizontal="right"/>
    </xf>
    <xf numFmtId="289"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290"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40" fontId="160" fillId="0" borderId="0">
      <alignment horizontal="right"/>
    </xf>
    <xf numFmtId="37" fontId="161" fillId="0" borderId="0"/>
    <xf numFmtId="177" fontId="162" fillId="0" borderId="0">
      <alignment vertical="center"/>
    </xf>
    <xf numFmtId="177" fontId="29" fillId="0" borderId="0" applyNumberFormat="0" applyFill="0" applyBorder="0" applyAlignment="0" applyProtection="0"/>
    <xf numFmtId="16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1" fontId="29" fillId="0" borderId="0" applyFont="0" applyFill="0" applyBorder="0" applyAlignment="0" applyProtection="0"/>
    <xf numFmtId="292" fontId="94" fillId="0" borderId="0">
      <alignment horizontal="right"/>
    </xf>
    <xf numFmtId="177" fontId="163" fillId="0" borderId="5"/>
    <xf numFmtId="293" fontId="35" fillId="0" borderId="0" applyFont="0" applyFill="0" applyBorder="0" applyAlignment="0" applyProtection="0"/>
    <xf numFmtId="294" fontId="35"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5" fontId="41" fillId="11" borderId="0">
      <alignment horizontal="center"/>
    </xf>
    <xf numFmtId="296" fontId="32" fillId="0" borderId="0" applyFill="0" applyBorder="0" applyProtection="0">
      <alignment horizontal="center"/>
    </xf>
    <xf numFmtId="297" fontId="32" fillId="0" borderId="0" applyFont="0" applyFill="0" applyBorder="0" applyAlignment="0" applyProtection="0">
      <alignment horizontal="centerContinuous"/>
      <protection locked="0"/>
    </xf>
    <xf numFmtId="49" fontId="164" fillId="74" borderId="0" applyAlignment="0" applyProtection="0">
      <alignment horizontal="centerContinuous" vertical="center"/>
    </xf>
    <xf numFmtId="298" fontId="41" fillId="0" borderId="0" applyFont="0" applyFill="0" applyBorder="0" applyAlignment="0" applyProtection="0">
      <alignment horizontal="right"/>
    </xf>
    <xf numFmtId="0" fontId="73" fillId="0" borderId="0">
      <alignment horizontal="right"/>
    </xf>
    <xf numFmtId="178" fontId="117"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178" fontId="117"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179" fontId="166" fillId="87" borderId="0" applyNumberFormat="0" applyBorder="0" applyAlignment="0" applyProtection="0"/>
    <xf numFmtId="37" fontId="167" fillId="0" borderId="0"/>
    <xf numFmtId="285" fontId="168" fillId="0" borderId="0"/>
    <xf numFmtId="0" fontId="29" fillId="0" borderId="0"/>
    <xf numFmtId="299" fontId="45" fillId="0" borderId="0"/>
    <xf numFmtId="299" fontId="45" fillId="0" borderId="8"/>
    <xf numFmtId="299" fontId="45" fillId="0" borderId="41"/>
    <xf numFmtId="299" fontId="45" fillId="0" borderId="0"/>
    <xf numFmtId="300" fontId="46" fillId="0" borderId="0"/>
    <xf numFmtId="301" fontId="46" fillId="0" borderId="0"/>
    <xf numFmtId="302" fontId="46" fillId="0" borderId="0"/>
    <xf numFmtId="303" fontId="41" fillId="0" borderId="0"/>
    <xf numFmtId="304" fontId="41" fillId="0" borderId="0"/>
    <xf numFmtId="38" fontId="29" fillId="0" borderId="0" applyFont="0" applyFill="0" applyBorder="0" applyAlignment="0" applyProtection="0"/>
    <xf numFmtId="0" fontId="18" fillId="0" borderId="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28"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178" fontId="49" fillId="0" borderId="0" applyFill="0" applyBorder="0" applyAlignment="0" applyProtection="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30" fillId="0" borderId="0" applyFont="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30" fillId="0" borderId="0"/>
    <xf numFmtId="178" fontId="49"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18" fillId="0" borderId="0"/>
    <xf numFmtId="178" fontId="18" fillId="0" borderId="0"/>
    <xf numFmtId="178"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xf numFmtId="178" fontId="4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49" fillId="0" borderId="0"/>
    <xf numFmtId="0" fontId="49" fillId="0" borderId="0"/>
    <xf numFmtId="0" fontId="49" fillId="0" borderId="0"/>
    <xf numFmtId="0" fontId="4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29" fillId="0" borderId="0"/>
    <xf numFmtId="177"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18" fillId="0" borderId="0"/>
    <xf numFmtId="0" fontId="2"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0" fontId="29" fillId="0" borderId="0"/>
    <xf numFmtId="0" fontId="30" fillId="0" borderId="0" applyFont="0" applyFill="0" applyBorder="0" applyAlignment="0" applyProtection="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30" fillId="0" borderId="0"/>
    <xf numFmtId="0" fontId="30" fillId="0" borderId="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30"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8"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88" fillId="0" borderId="0"/>
    <xf numFmtId="178" fontId="88"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88" fillId="0" borderId="0"/>
    <xf numFmtId="178" fontId="88" fillId="0" borderId="0"/>
    <xf numFmtId="178" fontId="88" fillId="0" borderId="0"/>
    <xf numFmtId="178" fontId="88" fillId="0" borderId="0"/>
    <xf numFmtId="178" fontId="88" fillId="0" borderId="0"/>
    <xf numFmtId="0" fontId="29" fillId="0" borderId="0"/>
    <xf numFmtId="0" fontId="29" fillId="0" borderId="0"/>
    <xf numFmtId="0" fontId="29" fillId="0" borderId="0"/>
    <xf numFmtId="178" fontId="88" fillId="0" borderId="0"/>
    <xf numFmtId="178" fontId="49" fillId="0" borderId="0" applyFill="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alignment vertical="top"/>
    </xf>
    <xf numFmtId="178" fontId="29"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179" fontId="4"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30"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18" fillId="0" borderId="0"/>
    <xf numFmtId="0" fontId="18" fillId="0" borderId="0"/>
    <xf numFmtId="0" fontId="4" fillId="0" borderId="0"/>
    <xf numFmtId="179" fontId="4"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88" fillId="0" borderId="0"/>
    <xf numFmtId="0" fontId="29" fillId="0" borderId="0"/>
    <xf numFmtId="177" fontId="2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68" fontId="18" fillId="0" borderId="0"/>
    <xf numFmtId="168" fontId="2" fillId="0" borderId="0"/>
    <xf numFmtId="168" fontId="2" fillId="0" borderId="0"/>
    <xf numFmtId="168" fontId="2" fillId="0" borderId="0"/>
    <xf numFmtId="168" fontId="2" fillId="0" borderId="0"/>
    <xf numFmtId="168" fontId="2"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18" fillId="0" borderId="0"/>
    <xf numFmtId="0" fontId="28" fillId="0" borderId="0" applyFill="0" applyBorder="0" applyAlignment="0" applyProtection="0"/>
    <xf numFmtId="0" fontId="28"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 fillId="0" borderId="0"/>
    <xf numFmtId="0" fontId="29" fillId="0" borderId="0"/>
    <xf numFmtId="0" fontId="29" fillId="0" borderId="0"/>
    <xf numFmtId="0" fontId="18" fillId="0" borderId="0"/>
    <xf numFmtId="0" fontId="29"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8" fillId="0" borderId="0"/>
    <xf numFmtId="0" fontId="29" fillId="0" borderId="0" applyNumberFormat="0" applyFont="0" applyFill="0" applyBorder="0" applyAlignment="0" applyProtection="0"/>
    <xf numFmtId="0" fontId="48" fillId="0" borderId="0"/>
    <xf numFmtId="0" fontId="48" fillId="0" borderId="0"/>
    <xf numFmtId="0" fontId="48" fillId="0" borderId="0"/>
    <xf numFmtId="0" fontId="88" fillId="0" borderId="0"/>
    <xf numFmtId="0" fontId="28" fillId="0" borderId="0"/>
    <xf numFmtId="0" fontId="29" fillId="0" borderId="0" applyNumberFormat="0" applyFont="0" applyFill="0" applyBorder="0" applyAlignment="0" applyProtection="0"/>
    <xf numFmtId="0" fontId="28" fillId="0" borderId="0"/>
    <xf numFmtId="0" fontId="30" fillId="0" borderId="0"/>
    <xf numFmtId="0" fontId="30" fillId="0" borderId="0"/>
    <xf numFmtId="0" fontId="30" fillId="0" borderId="0"/>
    <xf numFmtId="0" fontId="30" fillId="0" borderId="0"/>
    <xf numFmtId="0" fontId="30" fillId="0" borderId="0"/>
    <xf numFmtId="0" fontId="18" fillId="0" borderId="0"/>
    <xf numFmtId="0" fontId="18" fillId="0" borderId="0"/>
    <xf numFmtId="0" fontId="18" fillId="0" borderId="0"/>
    <xf numFmtId="0" fontId="18" fillId="0" borderId="0"/>
    <xf numFmtId="0" fontId="29" fillId="0" borderId="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178"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8"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30" fillId="0" borderId="0">
      <alignment vertical="top"/>
    </xf>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305" fontId="43" fillId="0" borderId="41"/>
    <xf numFmtId="178" fontId="104" fillId="0" borderId="0" applyFill="0" applyBorder="0">
      <protection locked="0"/>
    </xf>
    <xf numFmtId="177" fontId="29" fillId="0" borderId="0"/>
    <xf numFmtId="177" fontId="170" fillId="0" borderId="0"/>
    <xf numFmtId="177" fontId="171" fillId="0" borderId="0"/>
    <xf numFmtId="177" fontId="172" fillId="0" borderId="0"/>
    <xf numFmtId="177" fontId="173" fillId="0" borderId="0"/>
    <xf numFmtId="177" fontId="38" fillId="0" borderId="0"/>
    <xf numFmtId="38" fontId="174" fillId="0" borderId="0"/>
    <xf numFmtId="178" fontId="41" fillId="57" borderId="20"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179" fontId="29" fillId="19" borderId="42" applyNumberFormat="0" applyFont="0" applyAlignment="0" applyProtection="0"/>
    <xf numFmtId="179" fontId="29" fillId="19" borderId="42" applyNumberFormat="0" applyFont="0" applyAlignment="0" applyProtection="0"/>
    <xf numFmtId="0" fontId="175" fillId="77" borderId="0" applyAlignment="0" applyProtection="0">
      <alignment horizontal="left" vertical="top" wrapText="1"/>
    </xf>
    <xf numFmtId="272" fontId="29" fillId="2" borderId="43" applyFont="0" applyFill="0" applyBorder="0" applyAlignment="0" applyProtection="0">
      <protection locked="0"/>
    </xf>
    <xf numFmtId="37" fontId="29" fillId="0" borderId="0"/>
    <xf numFmtId="306" fontId="37" fillId="67" borderId="44" applyNumberFormat="0">
      <alignment vertical="center"/>
    </xf>
    <xf numFmtId="306" fontId="37" fillId="88" borderId="44" applyNumberFormat="0">
      <alignment vertical="center"/>
    </xf>
    <xf numFmtId="306" fontId="37" fillId="63" borderId="44" applyNumberFormat="0">
      <alignment vertical="center"/>
    </xf>
    <xf numFmtId="306" fontId="37" fillId="76" borderId="44" applyNumberFormat="0">
      <alignment vertical="center"/>
    </xf>
    <xf numFmtId="306" fontId="37" fillId="89" borderId="44" applyNumberFormat="0">
      <alignment vertical="center"/>
    </xf>
    <xf numFmtId="306" fontId="37" fillId="68" borderId="44" applyNumberFormat="0">
      <alignment vertical="center"/>
    </xf>
    <xf numFmtId="306" fontId="37" fillId="90" borderId="44" applyNumberFormat="0">
      <alignment vertical="center"/>
    </xf>
    <xf numFmtId="306" fontId="37" fillId="73" borderId="44" applyNumberFormat="0">
      <alignment vertical="center"/>
    </xf>
    <xf numFmtId="306" fontId="37" fillId="91" borderId="44" applyNumberFormat="0">
      <alignment vertical="center"/>
    </xf>
    <xf numFmtId="306" fontId="37" fillId="92" borderId="44" applyNumberFormat="0">
      <alignment vertical="center"/>
    </xf>
    <xf numFmtId="306" fontId="176" fillId="2" borderId="44">
      <protection locked="0"/>
    </xf>
    <xf numFmtId="306" fontId="176" fillId="3" borderId="44">
      <protection locked="0"/>
    </xf>
    <xf numFmtId="306" fontId="177" fillId="3" borderId="45" applyNumberFormat="0" applyFont="0" applyFill="0" applyAlignment="0" applyProtection="0">
      <protection locked="0"/>
    </xf>
    <xf numFmtId="306" fontId="73" fillId="0" borderId="0" applyNumberFormat="0" applyFill="0">
      <alignment horizontal="left" vertical="top"/>
    </xf>
    <xf numFmtId="0" fontId="178" fillId="93" borderId="0" applyNumberFormat="0">
      <alignment horizontal="left" vertical="center" indent="1"/>
    </xf>
    <xf numFmtId="0" fontId="179" fillId="94" borderId="0" applyNumberFormat="0">
      <alignment vertical="center"/>
    </xf>
    <xf numFmtId="0" fontId="70" fillId="68" borderId="0">
      <alignment vertical="center"/>
    </xf>
    <xf numFmtId="0" fontId="180" fillId="0" borderId="46">
      <alignment vertical="center"/>
    </xf>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95" borderId="0">
      <alignment horizontal="right"/>
    </xf>
    <xf numFmtId="0" fontId="181" fillId="0" borderId="0">
      <alignment horizontal="left"/>
    </xf>
    <xf numFmtId="3" fontId="182" fillId="0" borderId="0" applyFill="0" applyBorder="0" applyAlignment="0" applyProtection="0"/>
    <xf numFmtId="177" fontId="183" fillId="38" borderId="47" applyNumberFormat="0" applyBorder="0" applyAlignment="0">
      <alignment horizontal="center"/>
      <protection hidden="1"/>
    </xf>
    <xf numFmtId="177" fontId="184" fillId="0" borderId="47" applyNumberFormat="0" applyBorder="0" applyAlignment="0">
      <alignment horizontal="center"/>
      <protection locked="0"/>
    </xf>
    <xf numFmtId="2" fontId="185" fillId="67" borderId="12">
      <alignment horizontal="left"/>
    </xf>
    <xf numFmtId="178" fontId="186" fillId="69"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179" fontId="187" fillId="26" borderId="48" applyNumberFormat="0" applyAlignment="0" applyProtection="0"/>
    <xf numFmtId="179" fontId="187" fillId="26" borderId="48" applyNumberFormat="0" applyAlignment="0" applyProtection="0"/>
    <xf numFmtId="40" fontId="48" fillId="22" borderId="0">
      <alignment horizontal="right"/>
    </xf>
    <xf numFmtId="177" fontId="188" fillId="96" borderId="0">
      <alignment horizontal="center"/>
    </xf>
    <xf numFmtId="177" fontId="189" fillId="97" borderId="0"/>
    <xf numFmtId="177" fontId="190" fillId="22" borderId="0" applyBorder="0">
      <alignment horizontal="centerContinuous"/>
    </xf>
    <xf numFmtId="177" fontId="191" fillId="97" borderId="0" applyBorder="0">
      <alignment horizontal="centerContinuous"/>
    </xf>
    <xf numFmtId="307" fontId="29" fillId="0" borderId="0"/>
    <xf numFmtId="307" fontId="29" fillId="0" borderId="0"/>
    <xf numFmtId="307" fontId="29" fillId="0" borderId="0"/>
    <xf numFmtId="307" fontId="29" fillId="0" borderId="0"/>
    <xf numFmtId="308" fontId="29" fillId="0" borderId="0"/>
    <xf numFmtId="308" fontId="29" fillId="0" borderId="0"/>
    <xf numFmtId="308" fontId="29" fillId="0" borderId="0"/>
    <xf numFmtId="308" fontId="29" fillId="0" borderId="0"/>
    <xf numFmtId="308" fontId="29" fillId="0" borderId="0"/>
    <xf numFmtId="307" fontId="29" fillId="0" borderId="0"/>
    <xf numFmtId="177" fontId="32" fillId="98" borderId="0" applyNumberFormat="0" applyFont="0" applyBorder="0" applyAlignment="0"/>
    <xf numFmtId="1" fontId="192" fillId="0" borderId="0" applyProtection="0">
      <alignment horizontal="right" vertical="center"/>
    </xf>
    <xf numFmtId="182" fontId="193" fillId="0" borderId="0">
      <alignment horizontal="left"/>
    </xf>
    <xf numFmtId="309" fontId="94" fillId="0" borderId="0"/>
    <xf numFmtId="310" fontId="94" fillId="0" borderId="0"/>
    <xf numFmtId="243" fontId="29" fillId="0" borderId="0" applyFont="0" applyFill="0" applyBorder="0" applyAlignment="0" applyProtection="0"/>
    <xf numFmtId="311" fontId="2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29" fillId="0" borderId="0" applyFont="0" applyFill="0" applyBorder="0" applyAlignment="0" applyProtection="0"/>
    <xf numFmtId="9" fontId="2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10" fontId="154" fillId="0" borderId="0" applyFont="0" applyFill="0" applyBorder="0" applyAlignment="0" applyProtection="0">
      <alignment vertical="center"/>
    </xf>
    <xf numFmtId="9" fontId="88"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0" fontId="154" fillId="0" borderId="0" applyFont="0" applyFill="0" applyBorder="0" applyAlignment="0" applyProtection="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2" fontId="46"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13" fontId="56" fillId="73" borderId="0" applyBorder="0" applyAlignment="0">
      <protection locked="0"/>
    </xf>
    <xf numFmtId="9" fontId="46" fillId="0" borderId="0"/>
    <xf numFmtId="170" fontId="46" fillId="0" borderId="0"/>
    <xf numFmtId="10" fontId="46" fillId="0" borderId="0"/>
    <xf numFmtId="314" fontId="29" fillId="0" borderId="0" applyFont="0" applyFill="0" applyBorder="0" applyAlignment="0" applyProtection="0"/>
    <xf numFmtId="315" fontId="43" fillId="0" borderId="0"/>
    <xf numFmtId="316" fontId="43" fillId="0" borderId="0"/>
    <xf numFmtId="316" fontId="46" fillId="0" borderId="0"/>
    <xf numFmtId="317" fontId="29" fillId="0" borderId="0" applyBorder="0">
      <alignment horizontal="right"/>
    </xf>
    <xf numFmtId="318" fontId="41" fillId="0" borderId="0" applyBorder="0"/>
    <xf numFmtId="10" fontId="29" fillId="67" borderId="0"/>
    <xf numFmtId="177" fontId="29" fillId="0" borderId="0">
      <protection locked="0"/>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19"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308" fontId="18" fillId="99" borderId="1">
      <alignment vertical="center"/>
    </xf>
    <xf numFmtId="32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0" fontId="29" fillId="24" borderId="49" applyNumberFormat="0" applyProtection="0">
      <alignment horizontal="left" vertical="center" indent="1"/>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20" fontId="2" fillId="90" borderId="1">
      <alignment vertical="center"/>
    </xf>
    <xf numFmtId="308"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99" borderId="1">
      <alignment vertical="center"/>
    </xf>
    <xf numFmtId="321"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2" fillId="99" borderId="1">
      <alignment vertical="center"/>
    </xf>
    <xf numFmtId="321" fontId="2"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2" fontId="94" fillId="0" borderId="0">
      <alignment horizontal="right"/>
    </xf>
    <xf numFmtId="40" fontId="29" fillId="0" borderId="0"/>
    <xf numFmtId="1" fontId="194" fillId="68" borderId="0">
      <alignment horizontal="center"/>
    </xf>
    <xf numFmtId="177"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77" fontId="195" fillId="0" borderId="5">
      <alignment horizontal="center"/>
    </xf>
    <xf numFmtId="3" fontId="35" fillId="0" borderId="0" applyFont="0" applyFill="0" applyBorder="0" applyAlignment="0" applyProtection="0"/>
    <xf numFmtId="177" fontId="35" fillId="100" borderId="0" applyNumberFormat="0" applyFont="0" applyBorder="0" applyAlignment="0" applyProtection="0"/>
    <xf numFmtId="323" fontId="94" fillId="68" borderId="0"/>
    <xf numFmtId="324" fontId="196" fillId="68" borderId="0" applyFill="0"/>
    <xf numFmtId="177" fontId="197" fillId="0" borderId="0">
      <alignment horizontal="left" indent="7"/>
    </xf>
    <xf numFmtId="177" fontId="196" fillId="0" borderId="0" applyFill="0">
      <alignment horizontal="left" indent="7"/>
    </xf>
    <xf numFmtId="324" fontId="56" fillId="0" borderId="50">
      <alignment horizontal="right"/>
    </xf>
    <xf numFmtId="177" fontId="56" fillId="0" borderId="51" applyNumberFormat="0" applyFont="0" applyBorder="0">
      <alignment horizontal="right"/>
    </xf>
    <xf numFmtId="177" fontId="198" fillId="0" borderId="0" applyFill="0"/>
    <xf numFmtId="177" fontId="56" fillId="0" borderId="0" applyFill="0"/>
    <xf numFmtId="324" fontId="199" fillId="0" borderId="50" applyFill="0"/>
    <xf numFmtId="177" fontId="29" fillId="0" borderId="0" applyNumberFormat="0" applyFont="0" applyBorder="0" applyAlignment="0"/>
    <xf numFmtId="177" fontId="200" fillId="0" borderId="0" applyFill="0">
      <alignment horizontal="left" indent="1"/>
    </xf>
    <xf numFmtId="177" fontId="199" fillId="0" borderId="0">
      <alignment horizontal="left" indent="1"/>
    </xf>
    <xf numFmtId="324" fontId="56" fillId="0" borderId="50" applyFill="0"/>
    <xf numFmtId="177" fontId="29" fillId="0" borderId="0" applyNumberFormat="0" applyFont="0" applyFill="0" applyBorder="0" applyAlignment="0"/>
    <xf numFmtId="177" fontId="198" fillId="0" borderId="0" applyFill="0">
      <alignment horizontal="left" indent="2"/>
    </xf>
    <xf numFmtId="177" fontId="56" fillId="0" borderId="0" applyFill="0">
      <alignment horizontal="left" indent="2"/>
    </xf>
    <xf numFmtId="324" fontId="199" fillId="0" borderId="50" applyFill="0"/>
    <xf numFmtId="177" fontId="29" fillId="0" borderId="0" applyNumberFormat="0" applyFont="0" applyBorder="0" applyAlignment="0"/>
    <xf numFmtId="177" fontId="200" fillId="0" borderId="0">
      <alignment horizontal="left" indent="3"/>
    </xf>
    <xf numFmtId="177" fontId="199" fillId="0" borderId="0" applyFill="0">
      <alignment horizontal="left" indent="3"/>
    </xf>
    <xf numFmtId="324" fontId="56" fillId="0" borderId="50" applyFill="0"/>
    <xf numFmtId="177" fontId="29" fillId="0" borderId="0" applyNumberFormat="0" applyFont="0" applyBorder="0" applyAlignment="0"/>
    <xf numFmtId="177" fontId="198" fillId="0" borderId="0">
      <alignment horizontal="left" indent="4"/>
    </xf>
    <xf numFmtId="177" fontId="56" fillId="0" borderId="0" applyFill="0">
      <alignment horizontal="left" indent="4"/>
    </xf>
    <xf numFmtId="324" fontId="199" fillId="0" borderId="50" applyFill="0"/>
    <xf numFmtId="177" fontId="29" fillId="0" borderId="0" applyNumberFormat="0" applyFont="0" applyBorder="0" applyAlignment="0"/>
    <xf numFmtId="177" fontId="200" fillId="0" borderId="0">
      <alignment horizontal="left" indent="5"/>
    </xf>
    <xf numFmtId="177" fontId="199" fillId="0" borderId="0" applyFill="0">
      <alignment horizontal="left" indent="5"/>
    </xf>
    <xf numFmtId="324" fontId="56" fillId="0" borderId="50" applyFill="0"/>
    <xf numFmtId="177" fontId="29" fillId="0" borderId="0" applyNumberFormat="0" applyFont="0" applyFill="0" applyBorder="0" applyAlignment="0"/>
    <xf numFmtId="177" fontId="56" fillId="0" borderId="0" applyFill="0">
      <alignment horizontal="left" indent="6"/>
    </xf>
    <xf numFmtId="325" fontId="94" fillId="68" borderId="12">
      <alignment horizontal="right"/>
    </xf>
    <xf numFmtId="178" fontId="201" fillId="0" borderId="0"/>
    <xf numFmtId="14" fontId="202" fillId="0" borderId="0" applyNumberFormat="0" applyFill="0" applyBorder="0" applyAlignment="0" applyProtection="0">
      <alignment horizontal="left"/>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2" borderId="51">
      <alignment vertical="center"/>
    </xf>
    <xf numFmtId="321" fontId="2"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102" borderId="51">
      <alignment vertical="center"/>
    </xf>
    <xf numFmtId="321" fontId="2"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6" fontId="2" fillId="0" borderId="0">
      <protection locked="0"/>
    </xf>
    <xf numFmtId="328" fontId="203"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5" fillId="0" borderId="53">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107" fillId="2"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107" fillId="2"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208" fillId="2"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8" fillId="2" borderId="49" applyNumberFormat="0" applyProtection="0">
      <alignment vertical="center"/>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9" fillId="2"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9" fillId="2" borderId="49" applyNumberFormat="0" applyProtection="0">
      <alignment horizontal="left" vertical="center"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209" fillId="105" borderId="0" applyNumberFormat="0" applyProtection="0">
      <alignment horizontal="left" vertical="center" indent="1"/>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209" fillId="106"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209" fillId="10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209" fillId="89"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209" fillId="89"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209" fillId="83"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209" fillId="83"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209" fillId="76"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209" fillId="7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209" fillId="90"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209" fillId="90"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209" fillId="3"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209" fillId="3"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209" fillId="91"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209" fillId="91"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209" fillId="108"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209" fillId="108"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209" fillId="95"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209" fillId="95" borderId="49" applyNumberFormat="0" applyProtection="0">
      <alignment horizontal="right" vertical="center"/>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107" fillId="110" borderId="55"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63" borderId="0"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105" borderId="0" applyNumberFormat="0" applyProtection="0">
      <alignment horizontal="left" vertical="center" indent="1"/>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209" fillId="63"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209" fillId="63" borderId="49" applyNumberFormat="0" applyProtection="0">
      <alignment horizontal="right" vertical="center"/>
    </xf>
    <xf numFmtId="4" fontId="41" fillId="12" borderId="54" applyNumberFormat="0" applyProtection="0">
      <alignment horizontal="left" vertical="center" indent="1"/>
    </xf>
    <xf numFmtId="4" fontId="48" fillId="12" borderId="0"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4" borderId="54" applyNumberFormat="0" applyProtection="0">
      <alignment horizontal="left" vertical="center" indent="1"/>
    </xf>
    <xf numFmtId="4" fontId="48" fillId="14" borderId="0"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209" fillId="111"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09" fillId="111" borderId="49" applyNumberFormat="0" applyProtection="0">
      <alignment vertical="center"/>
    </xf>
    <xf numFmtId="4" fontId="207" fillId="11" borderId="1"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2" fillId="111"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107" fillId="63" borderId="58"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107" fillId="63" borderId="58" applyNumberFormat="0" applyProtection="0">
      <alignment horizontal="left" vertical="center"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209" fillId="111"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209" fillId="111"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212" fillId="111"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12" fillId="111" borderId="49" applyNumberFormat="0" applyProtection="0">
      <alignment horizontal="right" vertical="center"/>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107" fillId="63"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107" fillId="63" borderId="49" applyNumberFormat="0" applyProtection="0">
      <alignment horizontal="left" vertical="center"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4" fillId="113" borderId="58" applyNumberFormat="0" applyProtection="0">
      <alignment horizontal="left" vertical="center" indent="1"/>
    </xf>
    <xf numFmtId="178"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177" fontId="41" fillId="114" borderId="1"/>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7" fillId="111" borderId="49" applyNumberFormat="0" applyProtection="0">
      <alignment horizontal="right" vertical="center"/>
    </xf>
    <xf numFmtId="38" fontId="218" fillId="0" borderId="59">
      <alignment horizontal="center"/>
    </xf>
    <xf numFmtId="177" fontId="219" fillId="115" borderId="0"/>
    <xf numFmtId="177" fontId="70" fillId="0" borderId="0"/>
    <xf numFmtId="38" fontId="35" fillId="0" borderId="0" applyFont="0" applyFill="0" applyBorder="0" applyAlignment="0" applyProtection="0"/>
    <xf numFmtId="40" fontId="145" fillId="0" borderId="0" applyFont="0" applyFill="0" applyBorder="0" applyAlignment="0" applyProtection="0"/>
    <xf numFmtId="305" fontId="43" fillId="116" borderId="0" applyFont="0"/>
    <xf numFmtId="177" fontId="220" fillId="0" borderId="0"/>
    <xf numFmtId="178"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 fontId="29" fillId="0" borderId="0"/>
    <xf numFmtId="177" fontId="35" fillId="0" borderId="0">
      <alignment textRotation="90"/>
    </xf>
    <xf numFmtId="0" fontId="93" fillId="74" borderId="0" applyAlignment="0" applyProtection="0">
      <alignment horizontal="right" vertical="center"/>
    </xf>
    <xf numFmtId="180" fontId="47" fillId="0" borderId="0">
      <alignment vertical="center"/>
    </xf>
    <xf numFmtId="178" fontId="29" fillId="117" borderId="0"/>
    <xf numFmtId="329" fontId="48" fillId="0" borderId="0" applyFill="0" applyBorder="0" applyAlignment="0"/>
    <xf numFmtId="178"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29" fillId="0" borderId="0" applyFont="0" applyFill="0" applyBorder="0" applyAlignment="0" applyProtection="0"/>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38" fontId="29" fillId="0" borderId="0" applyFont="0" applyFill="0" applyBorder="0" applyAlignment="0" applyProtection="0"/>
    <xf numFmtId="177" fontId="29" fillId="0" borderId="0">
      <alignment vertical="top"/>
    </xf>
    <xf numFmtId="177" fontId="223" fillId="67" borderId="0" applyNumberFormat="0" applyProtection="0">
      <alignment horizontal="center" vertical="center"/>
    </xf>
    <xf numFmtId="4" fontId="48" fillId="67" borderId="0" applyProtection="0">
      <alignment horizontal="center" vertical="center"/>
    </xf>
    <xf numFmtId="177" fontId="224" fillId="67" borderId="0" applyNumberFormat="0" applyProtection="0">
      <alignment horizontal="center" vertical="center"/>
    </xf>
    <xf numFmtId="4" fontId="196" fillId="67" borderId="0" applyProtection="0">
      <alignment horizontal="center" vertical="center"/>
    </xf>
    <xf numFmtId="177" fontId="225" fillId="118" borderId="0" applyNumberFormat="0" applyProtection="0">
      <alignment horizontal="center" vertical="center"/>
    </xf>
    <xf numFmtId="4" fontId="216" fillId="118" borderId="0" applyProtection="0">
      <alignment horizontal="center" vertical="center"/>
    </xf>
    <xf numFmtId="177" fontId="222" fillId="67" borderId="0" applyNumberFormat="0" applyProtection="0">
      <alignment horizontal="center" vertical="center"/>
    </xf>
    <xf numFmtId="4" fontId="226" fillId="67" borderId="0" applyProtection="0">
      <alignment horizontal="center" vertical="center"/>
    </xf>
    <xf numFmtId="177" fontId="227" fillId="119" borderId="0" applyNumberFormat="0" applyProtection="0">
      <alignment horizontal="center" vertical="center"/>
    </xf>
    <xf numFmtId="4" fontId="52" fillId="119" borderId="0" applyProtection="0">
      <alignment horizontal="center" vertical="center"/>
    </xf>
    <xf numFmtId="177" fontId="206" fillId="67" borderId="0" applyNumberFormat="0" applyProtection="0">
      <alignment horizontal="center" vertical="center" wrapText="1"/>
    </xf>
    <xf numFmtId="177" fontId="199" fillId="67" borderId="0" applyNumberFormat="0" applyProtection="0">
      <alignment horizontal="center" vertical="center" wrapText="1"/>
    </xf>
    <xf numFmtId="177" fontId="140" fillId="118" borderId="0" applyNumberFormat="0" applyProtection="0">
      <alignment horizontal="center" vertical="center" wrapText="1"/>
    </xf>
    <xf numFmtId="177" fontId="228" fillId="67" borderId="0" applyNumberFormat="0" applyProtection="0">
      <alignment horizontal="center" vertical="center" wrapText="1"/>
    </xf>
    <xf numFmtId="177" fontId="206" fillId="67" borderId="0" applyNumberFormat="0" applyProtection="0">
      <alignment horizontal="center" vertical="center" wrapText="1"/>
    </xf>
    <xf numFmtId="4" fontId="229" fillId="67" borderId="0" applyProtection="0">
      <alignment horizontal="center" vertical="top" wrapText="1"/>
    </xf>
    <xf numFmtId="177" fontId="199" fillId="67" borderId="0" applyNumberFormat="0" applyProtection="0">
      <alignment horizontal="center" vertical="center" wrapText="1"/>
    </xf>
    <xf numFmtId="4" fontId="230" fillId="67" borderId="0" applyProtection="0">
      <alignment horizontal="center" vertical="top" wrapText="1"/>
    </xf>
    <xf numFmtId="177" fontId="140" fillId="118" borderId="0" applyNumberFormat="0" applyProtection="0">
      <alignment horizontal="center" vertical="center" wrapText="1"/>
    </xf>
    <xf numFmtId="4" fontId="231" fillId="118" borderId="0" applyProtection="0">
      <alignment horizontal="center" vertical="top" wrapText="1"/>
    </xf>
    <xf numFmtId="177" fontId="228" fillId="67" borderId="0" applyNumberFormat="0" applyProtection="0">
      <alignment horizontal="center" vertical="center" wrapText="1"/>
    </xf>
    <xf numFmtId="4" fontId="232" fillId="67" borderId="0" applyProtection="0">
      <alignment horizontal="center" vertical="top" wrapText="1"/>
    </xf>
    <xf numFmtId="177" fontId="189" fillId="119" borderId="0" applyNumberFormat="0" applyProtection="0">
      <alignment horizontal="center" vertical="center" wrapText="1"/>
    </xf>
    <xf numFmtId="4" fontId="233" fillId="119" borderId="0" applyProtection="0">
      <alignment horizontal="center" vertical="top" wrapText="1"/>
    </xf>
    <xf numFmtId="177" fontId="206" fillId="106" borderId="0" applyNumberFormat="0" applyProtection="0">
      <alignment horizontal="center" vertical="center" wrapText="1"/>
    </xf>
    <xf numFmtId="4" fontId="229" fillId="106" borderId="0" applyProtection="0">
      <alignment horizontal="center" vertical="top" wrapText="1"/>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7" fontId="234" fillId="0" borderId="0"/>
    <xf numFmtId="177" fontId="235" fillId="63" borderId="0"/>
    <xf numFmtId="177" fontId="236" fillId="0" borderId="0">
      <alignment horizontal="left" vertical="center"/>
    </xf>
    <xf numFmtId="173" fontId="70" fillId="0" borderId="0"/>
    <xf numFmtId="177" fontId="105" fillId="0" borderId="0"/>
    <xf numFmtId="177" fontId="70" fillId="0" borderId="0">
      <alignment horizontal="center"/>
    </xf>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40" fontId="29" fillId="0" borderId="0" applyBorder="0">
      <alignment horizontal="right"/>
    </xf>
    <xf numFmtId="37" fontId="56" fillId="0" borderId="9" applyNumberFormat="0"/>
    <xf numFmtId="40" fontId="237" fillId="0" borderId="0" applyBorder="0">
      <alignment horizontal="right"/>
    </xf>
    <xf numFmtId="178" fontId="238" fillId="0" borderId="60"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29" fillId="68" borderId="1">
      <protection locked="0"/>
    </xf>
    <xf numFmtId="0" fontId="229" fillId="68" borderId="1">
      <protection locked="0"/>
    </xf>
    <xf numFmtId="177" fontId="239" fillId="0" borderId="0" applyBorder="0" applyProtection="0">
      <alignment vertical="center"/>
    </xf>
    <xf numFmtId="177" fontId="239" fillId="0" borderId="8" applyBorder="0" applyProtection="0">
      <alignment horizontal="right" vertical="center"/>
    </xf>
    <xf numFmtId="177" fontId="240" fillId="120" borderId="0" applyBorder="0" applyProtection="0">
      <alignment horizontal="centerContinuous" vertical="center"/>
    </xf>
    <xf numFmtId="177" fontId="240" fillId="119" borderId="8" applyBorder="0" applyProtection="0">
      <alignment horizontal="centerContinuous" vertical="center"/>
    </xf>
    <xf numFmtId="177" fontId="241" fillId="0" borderId="0"/>
    <xf numFmtId="177" fontId="171" fillId="0" borderId="0"/>
    <xf numFmtId="177" fontId="242" fillId="0" borderId="0" applyFill="0" applyBorder="0" applyProtection="0">
      <alignment horizontal="left"/>
    </xf>
    <xf numFmtId="177" fontId="113" fillId="0" borderId="11" applyFill="0" applyBorder="0" applyProtection="0">
      <alignment horizontal="left" vertical="top"/>
    </xf>
    <xf numFmtId="177" fontId="243" fillId="0" borderId="0">
      <alignment horizontal="centerContinuous"/>
    </xf>
    <xf numFmtId="49" fontId="244" fillId="0" borderId="0"/>
    <xf numFmtId="49" fontId="32" fillId="0" borderId="0" applyFont="0" applyFill="0" applyBorder="0" applyAlignment="0" applyProtection="0"/>
    <xf numFmtId="177" fontId="245" fillId="0" borderId="0"/>
    <xf numFmtId="49" fontId="32" fillId="0" borderId="0" applyFont="0" applyFill="0" applyBorder="0" applyAlignment="0" applyProtection="0"/>
    <xf numFmtId="177" fontId="246" fillId="0" borderId="0"/>
    <xf numFmtId="0" fontId="86" fillId="77" borderId="0" applyAlignment="0" applyProtection="0"/>
    <xf numFmtId="0" fontId="41" fillId="77" borderId="0" applyAlignment="0" applyProtection="0">
      <alignment horizontal="left"/>
    </xf>
    <xf numFmtId="0" fontId="41" fillId="77" borderId="0" applyAlignment="0" applyProtection="0">
      <alignment horizontal="left" indent="1"/>
    </xf>
    <xf numFmtId="0" fontId="41" fillId="77" borderId="0" applyAlignment="0" applyProtection="0">
      <alignment horizontal="left" vertical="center" indent="2"/>
    </xf>
    <xf numFmtId="330" fontId="70" fillId="0" borderId="0" applyFont="0" applyFill="0" applyBorder="0" applyAlignment="0" applyProtection="0"/>
    <xf numFmtId="0" fontId="247" fillId="0" borderId="0">
      <alignment horizontal="center"/>
    </xf>
    <xf numFmtId="15" fontId="247" fillId="0" borderId="0">
      <alignment horizontal="center"/>
    </xf>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48" fillId="0" borderId="0" applyNumberFormat="0" applyFill="0" applyBorder="0" applyAlignment="0" applyProtection="0"/>
    <xf numFmtId="0" fontId="29" fillId="0" borderId="0" applyNumberFormat="0" applyFont="0" applyFill="0" applyBorder="0" applyAlignment="0" applyProtection="0"/>
    <xf numFmtId="177" fontId="249" fillId="11" borderId="0">
      <alignment horizontal="right"/>
    </xf>
    <xf numFmtId="175" fontId="184" fillId="0" borderId="0"/>
    <xf numFmtId="177" fontId="250" fillId="0" borderId="0"/>
    <xf numFmtId="331" fontId="251" fillId="0" borderId="0"/>
    <xf numFmtId="182" fontId="29" fillId="0" borderId="9" applyNumberFormat="0" applyFont="0" applyFill="0" applyAlignment="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52" fillId="0" borderId="62" applyNumberFormat="0" applyFill="0" applyAlignment="0" applyProtection="0"/>
    <xf numFmtId="179" fontId="252" fillId="0" borderId="62" applyNumberFormat="0" applyFill="0" applyAlignment="0" applyProtection="0"/>
    <xf numFmtId="0" fontId="29" fillId="0" borderId="0" applyNumberFormat="0" applyFont="0" applyFill="0" applyBorder="0" applyAlignment="0" applyProtection="0"/>
    <xf numFmtId="37" fontId="56" fillId="0" borderId="63" applyNumberFormat="0" applyFill="0"/>
    <xf numFmtId="303" fontId="85" fillId="0" borderId="64" applyAlignment="0"/>
    <xf numFmtId="304" fontId="85" fillId="0" borderId="64" applyAlignment="0"/>
    <xf numFmtId="175" fontId="39" fillId="0" borderId="64"/>
    <xf numFmtId="332" fontId="42" fillId="0" borderId="0" applyFont="0" applyFill="0" applyBorder="0" applyAlignment="0" applyProtection="0">
      <alignment horizontal="right"/>
    </xf>
    <xf numFmtId="177" fontId="253" fillId="0" borderId="0">
      <alignment horizontal="fill"/>
    </xf>
    <xf numFmtId="37" fontId="41" fillId="2" borderId="0" applyNumberFormat="0" applyBorder="0" applyAlignment="0" applyProtection="0"/>
    <xf numFmtId="37" fontId="41" fillId="0" borderId="0"/>
    <xf numFmtId="37" fontId="41" fillId="68" borderId="0" applyNumberFormat="0" applyBorder="0" applyAlignment="0" applyProtection="0"/>
    <xf numFmtId="3" fontId="131" fillId="0" borderId="37" applyProtection="0"/>
    <xf numFmtId="4" fontId="39" fillId="0" borderId="0">
      <protection locked="0"/>
    </xf>
    <xf numFmtId="333" fontId="194" fillId="68" borderId="11" applyBorder="0">
      <alignment horizontal="right" vertical="center"/>
      <protection locked="0"/>
    </xf>
    <xf numFmtId="177" fontId="29" fillId="0" borderId="0">
      <alignment vertical="top"/>
    </xf>
    <xf numFmtId="177" fontId="254" fillId="0" borderId="0" applyFont="0" applyFill="0" applyBorder="0" applyAlignment="0" applyProtection="0"/>
    <xf numFmtId="232" fontId="116" fillId="0" borderId="0" applyFont="0" applyFill="0" applyBorder="0" applyAlignment="0" applyProtection="0"/>
    <xf numFmtId="334" fontId="116" fillId="0" borderId="0" applyFont="0" applyFill="0" applyBorder="0" applyAlignment="0" applyProtection="0"/>
    <xf numFmtId="335" fontId="116" fillId="0" borderId="0" applyFont="0" applyFill="0" applyBorder="0" applyAlignment="0" applyProtection="0"/>
    <xf numFmtId="191" fontId="41" fillId="0" borderId="0"/>
    <xf numFmtId="177" fontId="255" fillId="0" borderId="0"/>
    <xf numFmtId="164" fontId="29" fillId="0" borderId="0" applyFont="0" applyFill="0" applyBorder="0" applyAlignment="0" applyProtection="0"/>
    <xf numFmtId="166" fontId="29" fillId="0" borderId="0" applyFont="0" applyFill="0" applyBorder="0" applyAlignment="0" applyProtection="0"/>
    <xf numFmtId="178" fontId="256"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56" fillId="0" borderId="0" applyNumberFormat="0" applyFill="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9" fontId="18" fillId="0" borderId="0" applyFont="0" applyFill="0" applyBorder="0" applyAlignment="0" applyProtection="0"/>
    <xf numFmtId="167" fontId="18" fillId="0" borderId="0" applyFont="0" applyFill="0" applyBorder="0" applyAlignment="0" applyProtection="0"/>
    <xf numFmtId="171" fontId="18" fillId="122" borderId="1"/>
    <xf numFmtId="0" fontId="277" fillId="0" borderId="0"/>
    <xf numFmtId="0" fontId="277" fillId="0" borderId="0"/>
    <xf numFmtId="0" fontId="277" fillId="0" borderId="0"/>
  </cellStyleXfs>
  <cellXfs count="342">
    <xf numFmtId="0" fontId="0" fillId="0" borderId="0" xfId="0"/>
    <xf numFmtId="0" fontId="3" fillId="6" borderId="2" xfId="0" applyFont="1" applyFill="1" applyBorder="1" applyAlignment="1">
      <alignment vertical="center"/>
    </xf>
    <xf numFmtId="0" fontId="8" fillId="6" borderId="2" xfId="0" applyFont="1" applyFill="1" applyBorder="1" applyAlignment="1">
      <alignment vertical="center"/>
    </xf>
    <xf numFmtId="0" fontId="7" fillId="6" borderId="0" xfId="0" applyFont="1" applyFill="1" applyBorder="1" applyAlignment="1">
      <alignment vertical="center"/>
    </xf>
    <xf numFmtId="0" fontId="7" fillId="6" borderId="3" xfId="0" applyFont="1" applyFill="1" applyBorder="1" applyAlignment="1">
      <alignment vertical="center"/>
    </xf>
    <xf numFmtId="0" fontId="6" fillId="6" borderId="0" xfId="0" applyFont="1" applyFill="1" applyBorder="1" applyAlignment="1">
      <alignment vertical="center"/>
    </xf>
    <xf numFmtId="0" fontId="4" fillId="6" borderId="0" xfId="0" applyFont="1" applyFill="1" applyBorder="1" applyAlignment="1">
      <alignment vertical="center"/>
    </xf>
    <xf numFmtId="0" fontId="6" fillId="6" borderId="3" xfId="0" applyFont="1" applyFill="1" applyBorder="1" applyAlignment="1">
      <alignment vertical="center"/>
    </xf>
    <xf numFmtId="0" fontId="7" fillId="6" borderId="2" xfId="0" applyFont="1" applyFill="1" applyBorder="1" applyAlignment="1">
      <alignment vertical="center"/>
    </xf>
    <xf numFmtId="0" fontId="0" fillId="6" borderId="0" xfId="0" applyFont="1" applyFill="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6" xfId="0" applyFont="1" applyFill="1" applyBorder="1" applyAlignment="1">
      <alignment vertical="center"/>
    </xf>
    <xf numFmtId="0" fontId="0" fillId="6" borderId="0" xfId="0" applyFill="1"/>
    <xf numFmtId="0" fontId="19" fillId="0" borderId="0" xfId="0" applyFont="1"/>
    <xf numFmtId="0" fontId="0" fillId="0" borderId="0" xfId="0" applyFont="1"/>
    <xf numFmtId="0" fontId="0" fillId="0" borderId="0" xfId="0" applyAlignment="1">
      <alignment horizontal="center"/>
    </xf>
    <xf numFmtId="0" fontId="20" fillId="9" borderId="7" xfId="0" applyFont="1" applyFill="1" applyBorder="1"/>
    <xf numFmtId="0" fontId="20" fillId="0" borderId="8" xfId="0" applyFont="1" applyBorder="1"/>
    <xf numFmtId="0" fontId="0" fillId="0" borderId="8" xfId="0" applyBorder="1"/>
    <xf numFmtId="0" fontId="0" fillId="0" borderId="0" xfId="0"/>
    <xf numFmtId="0" fontId="0" fillId="0" borderId="0" xfId="0" applyFill="1"/>
    <xf numFmtId="0" fontId="0" fillId="0" borderId="0" xfId="0" applyAlignment="1">
      <alignment horizontal="left" indent="1"/>
    </xf>
    <xf numFmtId="0" fontId="6" fillId="2" borderId="1" xfId="2">
      <alignment vertical="center"/>
    </xf>
    <xf numFmtId="14" fontId="4" fillId="2" borderId="1" xfId="2" applyNumberFormat="1" applyFont="1" applyAlignment="1">
      <alignment horizontal="center"/>
    </xf>
    <xf numFmtId="14" fontId="4" fillId="2" borderId="1" xfId="2" applyNumberFormat="1" applyFont="1" applyAlignment="1"/>
    <xf numFmtId="0" fontId="18" fillId="4" borderId="1" xfId="4" applyFont="1" applyAlignment="1"/>
    <xf numFmtId="0" fontId="21" fillId="0" borderId="0" xfId="0" applyFont="1"/>
    <xf numFmtId="169" fontId="4" fillId="2" borderId="1" xfId="2" applyNumberFormat="1" applyFont="1" applyAlignment="1">
      <alignment vertical="center"/>
    </xf>
    <xf numFmtId="169" fontId="4" fillId="4" borderId="1" xfId="4" applyNumberFormat="1" applyFont="1" applyAlignment="1">
      <alignment vertical="center"/>
    </xf>
    <xf numFmtId="169" fontId="4" fillId="2" borderId="1" xfId="2" applyNumberFormat="1" applyFont="1" applyAlignment="1">
      <alignment horizontal="left" vertical="center" indent="1"/>
    </xf>
    <xf numFmtId="0" fontId="20" fillId="0" borderId="0" xfId="0" applyFont="1" applyBorder="1"/>
    <xf numFmtId="0" fontId="0" fillId="0" borderId="0" xfId="0" applyFont="1" applyAlignment="1">
      <alignment horizontal="left" indent="1"/>
    </xf>
    <xf numFmtId="0" fontId="20" fillId="0" borderId="0" xfId="0" applyFont="1" applyFill="1" applyBorder="1"/>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horizontal="center" vertical="center"/>
    </xf>
    <xf numFmtId="0" fontId="19" fillId="6" borderId="0" xfId="0" applyFont="1" applyFill="1" applyAlignment="1">
      <alignment vertical="center"/>
    </xf>
    <xf numFmtId="0" fontId="0" fillId="6" borderId="0" xfId="0" applyFill="1" applyAlignment="1">
      <alignment vertical="center" wrapText="1"/>
    </xf>
    <xf numFmtId="0" fontId="19" fillId="6" borderId="0" xfId="0" applyFont="1" applyFill="1" applyAlignment="1">
      <alignment vertical="center" wrapText="1"/>
    </xf>
    <xf numFmtId="0" fontId="0" fillId="0" borderId="0" xfId="0"/>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9" fontId="4" fillId="2" borderId="1" xfId="2" applyNumberFormat="1" applyFont="1" applyAlignment="1">
      <alignment horizontal="left" vertical="center"/>
    </xf>
    <xf numFmtId="0" fontId="18" fillId="2" borderId="1" xfId="2" applyFont="1" applyAlignment="1"/>
    <xf numFmtId="0" fontId="0" fillId="0" borderId="0" xfId="0" applyAlignment="1">
      <alignment horizontal="left"/>
    </xf>
    <xf numFmtId="0" fontId="0" fillId="0" borderId="0" xfId="0" applyFont="1" applyAlignment="1">
      <alignment horizontal="left"/>
    </xf>
    <xf numFmtId="0" fontId="19" fillId="6" borderId="0" xfId="0" applyFont="1" applyFill="1"/>
    <xf numFmtId="0" fontId="0" fillId="0" borderId="0" xfId="0" applyAlignment="1">
      <alignment horizontal="right"/>
    </xf>
    <xf numFmtId="0" fontId="0" fillId="6" borderId="0" xfId="0" applyFill="1" applyAlignment="1">
      <alignment horizontal="center"/>
    </xf>
    <xf numFmtId="0" fontId="22" fillId="0" borderId="0" xfId="0" applyFont="1"/>
    <xf numFmtId="169" fontId="5" fillId="2" borderId="1" xfId="2" applyNumberFormat="1" applyFont="1" applyAlignment="1">
      <alignment horizontal="left" vertical="center"/>
    </xf>
    <xf numFmtId="169" fontId="4" fillId="2" borderId="1" xfId="2" applyNumberFormat="1" applyFont="1" applyAlignment="1">
      <alignment horizontal="center" vertical="center"/>
    </xf>
    <xf numFmtId="0" fontId="0" fillId="6" borderId="0" xfId="0" applyFill="1" applyAlignment="1">
      <alignment vertical="top"/>
    </xf>
    <xf numFmtId="0" fontId="0" fillId="10" borderId="1" xfId="0" applyFill="1" applyBorder="1" applyAlignment="1">
      <alignment horizontal="center"/>
    </xf>
    <xf numFmtId="0" fontId="0" fillId="6" borderId="0" xfId="0" applyFill="1" applyBorder="1" applyAlignment="1">
      <alignment horizontal="center" vertical="center" wrapText="1"/>
    </xf>
    <xf numFmtId="0" fontId="19" fillId="6" borderId="8" xfId="0" applyFont="1" applyFill="1" applyBorder="1" applyAlignment="1">
      <alignment horizontal="center" vertical="center" wrapText="1"/>
    </xf>
    <xf numFmtId="0" fontId="20" fillId="6" borderId="0" xfId="0" applyFont="1" applyFill="1"/>
    <xf numFmtId="0" fontId="19" fillId="0" borderId="8" xfId="0" applyFont="1" applyBorder="1"/>
    <xf numFmtId="0" fontId="0" fillId="0" borderId="9" xfId="0" applyBorder="1"/>
    <xf numFmtId="0" fontId="0" fillId="0" borderId="0" xfId="0" applyBorder="1"/>
    <xf numFmtId="0" fontId="19" fillId="0" borderId="0" xfId="0" applyFont="1" applyBorder="1"/>
    <xf numFmtId="0" fontId="18" fillId="10" borderId="1" xfId="2" applyFont="1" applyFill="1" applyAlignment="1"/>
    <xf numFmtId="0" fontId="18" fillId="10" borderId="1" xfId="1" applyFont="1" applyFill="1" applyAlignment="1"/>
    <xf numFmtId="169" fontId="18"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4" fillId="2"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0" fillId="0" borderId="0" xfId="0"/>
    <xf numFmtId="169" fontId="4" fillId="6" borderId="0" xfId="2" applyNumberFormat="1" applyFont="1" applyFill="1" applyBorder="1" applyAlignment="1">
      <alignment horizontal="left" vertical="center"/>
    </xf>
    <xf numFmtId="0" fontId="0" fillId="6" borderId="0" xfId="0" applyFont="1" applyFill="1"/>
    <xf numFmtId="0" fontId="23"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9" fillId="6" borderId="0" xfId="0" applyFont="1" applyFill="1" applyAlignment="1">
      <alignment horizontal="left"/>
    </xf>
    <xf numFmtId="0" fontId="18" fillId="5" borderId="1" xfId="1" applyFont="1" applyAlignment="1">
      <alignment horizontal="center"/>
    </xf>
    <xf numFmtId="0" fontId="18" fillId="5" borderId="1" xfId="1" applyFont="1" applyAlignment="1"/>
    <xf numFmtId="0" fontId="18" fillId="5" borderId="1" xfId="1" applyFont="1" applyAlignment="1">
      <alignment horizontal="right"/>
    </xf>
    <xf numFmtId="0" fontId="6" fillId="5" borderId="1" xfId="1" applyFont="1" applyAlignment="1">
      <alignment vertical="center"/>
    </xf>
    <xf numFmtId="167" fontId="6" fillId="4" borderId="1" xfId="4" applyNumberFormat="1" applyFont="1" applyAlignment="1">
      <alignment vertical="center"/>
    </xf>
    <xf numFmtId="0" fontId="6" fillId="3" borderId="1" xfId="3" applyFont="1" applyAlignment="1">
      <alignment vertical="center"/>
    </xf>
    <xf numFmtId="0" fontId="2" fillId="0" borderId="0" xfId="0" applyFont="1"/>
    <xf numFmtId="10" fontId="18" fillId="4" borderId="1" xfId="4" applyNumberFormat="1" applyFont="1" applyAlignment="1"/>
    <xf numFmtId="0" fontId="19" fillId="0" borderId="0" xfId="0" applyFont="1" applyFill="1"/>
    <xf numFmtId="0" fontId="19" fillId="0" borderId="0" xfId="0" applyFont="1" applyAlignment="1">
      <alignment horizontal="left"/>
    </xf>
    <xf numFmtId="169" fontId="4" fillId="0" borderId="0" xfId="2" applyNumberFormat="1" applyFont="1" applyFill="1" applyBorder="1" applyAlignment="1">
      <alignment horizontal="left" vertical="center" indent="1"/>
    </xf>
    <xf numFmtId="0" fontId="20" fillId="0" borderId="0" xfId="0" applyFont="1" applyAlignment="1">
      <alignment horizontal="center"/>
    </xf>
    <xf numFmtId="171" fontId="18" fillId="10" borderId="1" xfId="1" applyNumberFormat="1" applyFont="1" applyFill="1" applyAlignment="1"/>
    <xf numFmtId="171" fontId="0" fillId="0" borderId="0" xfId="0" applyNumberFormat="1"/>
    <xf numFmtId="171" fontId="4" fillId="10" borderId="1" xfId="1" applyNumberFormat="1" applyFont="1" applyFill="1" applyAlignment="1">
      <alignment vertical="center"/>
    </xf>
    <xf numFmtId="171" fontId="4" fillId="2" borderId="1" xfId="2" applyNumberFormat="1" applyFont="1" applyAlignment="1">
      <alignment vertical="center"/>
    </xf>
    <xf numFmtId="171" fontId="4" fillId="4" borderId="1" xfId="4" applyNumberFormat="1" applyFont="1" applyAlignment="1">
      <alignment vertical="center"/>
    </xf>
    <xf numFmtId="171" fontId="18" fillId="3" borderId="1" xfId="3" applyNumberFormat="1" applyFont="1" applyAlignment="1"/>
    <xf numFmtId="171" fontId="18" fillId="4" borderId="1" xfId="4" applyNumberFormat="1" applyFont="1" applyAlignment="1"/>
    <xf numFmtId="171" fontId="4" fillId="5" borderId="1" xfId="1" applyNumberFormat="1" applyFont="1" applyAlignment="1">
      <alignment vertical="center"/>
    </xf>
    <xf numFmtId="171" fontId="4" fillId="2" borderId="1" xfId="2" applyNumberFormat="1" applyFont="1" applyAlignment="1">
      <alignment horizontal="right" vertical="center"/>
    </xf>
    <xf numFmtId="171" fontId="18" fillId="10" borderId="1" xfId="1" applyNumberFormat="1" applyFont="1" applyFill="1" applyAlignment="1">
      <alignment vertical="center"/>
    </xf>
    <xf numFmtId="171" fontId="0" fillId="6" borderId="0" xfId="0" applyNumberFormat="1" applyFill="1" applyAlignment="1">
      <alignment vertical="center"/>
    </xf>
    <xf numFmtId="171" fontId="19" fillId="6" borderId="0" xfId="0" applyNumberFormat="1" applyFont="1" applyFill="1" applyAlignment="1">
      <alignment vertical="center"/>
    </xf>
    <xf numFmtId="171" fontId="4" fillId="6" borderId="0" xfId="0" applyNumberFormat="1" applyFont="1" applyFill="1" applyBorder="1" applyAlignment="1">
      <alignment vertical="center"/>
    </xf>
    <xf numFmtId="171" fontId="18" fillId="5" borderId="1" xfId="1" applyNumberFormat="1" applyFont="1" applyAlignment="1">
      <alignment vertical="center"/>
    </xf>
    <xf numFmtId="171" fontId="0" fillId="6" borderId="0" xfId="0" applyNumberFormat="1" applyFill="1"/>
    <xf numFmtId="172" fontId="4" fillId="10" borderId="1" xfId="1" applyNumberFormat="1" applyFont="1" applyFill="1" applyAlignment="1">
      <alignment vertical="center"/>
    </xf>
    <xf numFmtId="172" fontId="0" fillId="6" borderId="0" xfId="0" applyNumberFormat="1" applyFill="1"/>
    <xf numFmtId="172" fontId="4" fillId="2" borderId="1" xfId="2" applyNumberFormat="1" applyFont="1" applyAlignment="1">
      <alignment vertical="center"/>
    </xf>
    <xf numFmtId="171" fontId="4" fillId="2" borderId="1" xfId="2" applyNumberFormat="1" applyFont="1" applyBorder="1" applyAlignment="1">
      <alignment vertical="center"/>
    </xf>
    <xf numFmtId="171" fontId="18" fillId="2" borderId="1" xfId="2" applyNumberFormat="1" applyFont="1" applyBorder="1" applyAlignment="1"/>
    <xf numFmtId="171" fontId="0" fillId="0" borderId="0" xfId="0" applyNumberFormat="1" applyFont="1"/>
    <xf numFmtId="171" fontId="0" fillId="0" borderId="0" xfId="0" applyNumberFormat="1" applyAlignment="1">
      <alignment horizontal="center"/>
    </xf>
    <xf numFmtId="171" fontId="0" fillId="0" borderId="8" xfId="0" applyNumberFormat="1" applyBorder="1"/>
    <xf numFmtId="171" fontId="0" fillId="0" borderId="0" xfId="0" applyNumberFormat="1" applyBorder="1"/>
    <xf numFmtId="171" fontId="0" fillId="0" borderId="9" xfId="0" applyNumberFormat="1" applyBorder="1"/>
    <xf numFmtId="0" fontId="24" fillId="0" borderId="0" xfId="0" applyFont="1"/>
    <xf numFmtId="0" fontId="4" fillId="0" borderId="0" xfId="0" applyFont="1"/>
    <xf numFmtId="0" fontId="5" fillId="0" borderId="0" xfId="0" applyFont="1"/>
    <xf numFmtId="171" fontId="18" fillId="2" borderId="1" xfId="2" applyNumberFormat="1" applyFont="1" applyAlignment="1"/>
    <xf numFmtId="0" fontId="4" fillId="0" borderId="8" xfId="0" applyFont="1" applyBorder="1"/>
    <xf numFmtId="0" fontId="4" fillId="0" borderId="0" xfId="0" applyFont="1" applyBorder="1"/>
    <xf numFmtId="0" fontId="4" fillId="0" borderId="0" xfId="0" applyFont="1" applyAlignment="1">
      <alignment horizontal="center"/>
    </xf>
    <xf numFmtId="0" fontId="4" fillId="0" borderId="0" xfId="0" applyFont="1" applyFill="1"/>
    <xf numFmtId="170" fontId="18" fillId="3" borderId="1" xfId="3" applyNumberFormat="1" applyFont="1" applyAlignment="1"/>
    <xf numFmtId="0" fontId="0" fillId="0" borderId="0" xfId="0" applyFill="1" applyAlignment="1">
      <alignment vertical="top"/>
    </xf>
    <xf numFmtId="0" fontId="0" fillId="0" borderId="0" xfId="0"/>
    <xf numFmtId="171" fontId="18"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9" fillId="6" borderId="0" xfId="0" applyFont="1" applyFill="1" applyAlignment="1">
      <alignment horizontal="left" indent="1"/>
    </xf>
    <xf numFmtId="0" fontId="19" fillId="0" borderId="0" xfId="0" applyFont="1" applyAlignment="1">
      <alignment horizontal="left" indent="1"/>
    </xf>
    <xf numFmtId="0" fontId="0" fillId="0" borderId="0" xfId="0"/>
    <xf numFmtId="171" fontId="5" fillId="10" borderId="1" xfId="1" applyNumberFormat="1" applyFont="1" applyFill="1" applyAlignment="1">
      <alignment vertical="center"/>
    </xf>
    <xf numFmtId="171" fontId="5" fillId="5" borderId="1" xfId="1" applyNumberFormat="1" applyFont="1" applyAlignment="1">
      <alignment vertical="center"/>
    </xf>
    <xf numFmtId="0" fontId="0" fillId="0" borderId="0" xfId="0"/>
    <xf numFmtId="0" fontId="18" fillId="3" borderId="1" xfId="3" applyFont="1" applyAlignment="1"/>
    <xf numFmtId="0" fontId="18" fillId="3" borderId="1" xfId="3" applyFont="1" applyAlignment="1">
      <alignment horizontal="right"/>
    </xf>
    <xf numFmtId="0" fontId="4" fillId="2" borderId="1" xfId="2" applyFont="1" applyAlignment="1">
      <alignment horizontal="center" vertical="center"/>
    </xf>
    <xf numFmtId="168" fontId="4" fillId="2" borderId="1" xfId="2" applyNumberFormat="1" applyFont="1" applyAlignment="1">
      <alignment horizontal="center" vertical="center"/>
    </xf>
    <xf numFmtId="173" fontId="18" fillId="2" borderId="1" xfId="2" applyNumberFormat="1" applyFont="1" applyAlignment="1"/>
    <xf numFmtId="173" fontId="18" fillId="10" borderId="1" xfId="1" applyNumberFormat="1" applyFont="1" applyFill="1" applyAlignment="1"/>
    <xf numFmtId="0" fontId="0" fillId="0" borderId="0" xfId="0" applyFont="1" applyFill="1"/>
    <xf numFmtId="171" fontId="4" fillId="5" borderId="1" xfId="1" applyNumberFormat="1" applyFont="1" applyAlignment="1">
      <alignment vertical="top"/>
    </xf>
    <xf numFmtId="0" fontId="19" fillId="0" borderId="0" xfId="0" applyFont="1" applyFill="1" applyBorder="1"/>
    <xf numFmtId="0" fontId="0" fillId="0" borderId="0" xfId="0"/>
    <xf numFmtId="0" fontId="19" fillId="0" borderId="0" xfId="0" applyFont="1" applyFill="1" applyAlignment="1">
      <alignment horizontal="left"/>
    </xf>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169" fontId="4" fillId="2" borderId="1" xfId="2" applyNumberFormat="1" applyFont="1" applyBorder="1" applyAlignment="1">
      <alignment horizontal="left" vertical="center" indent="1"/>
    </xf>
    <xf numFmtId="0" fontId="0" fillId="0" borderId="13" xfId="0" applyBorder="1"/>
    <xf numFmtId="0" fontId="0" fillId="0" borderId="14" xfId="0" applyBorder="1"/>
    <xf numFmtId="0" fontId="19" fillId="0" borderId="15" xfId="0" applyFont="1" applyBorder="1"/>
    <xf numFmtId="0" fontId="0" fillId="0" borderId="0" xfId="0"/>
    <xf numFmtId="0" fontId="0" fillId="0" borderId="0" xfId="0"/>
    <xf numFmtId="171" fontId="0" fillId="5" borderId="1" xfId="1" applyNumberFormat="1" applyFont="1" applyAlignment="1"/>
    <xf numFmtId="0" fontId="25" fillId="2" borderId="1" xfId="5" quotePrefix="1" applyFill="1" applyBorder="1" applyAlignment="1">
      <alignment horizontal="center" vertical="center"/>
    </xf>
    <xf numFmtId="0" fontId="0" fillId="0" borderId="0" xfId="0" applyFill="1" applyBorder="1"/>
    <xf numFmtId="168" fontId="25" fillId="2" borderId="1" xfId="5" quotePrefix="1" applyNumberFormat="1" applyFill="1" applyBorder="1" applyAlignment="1">
      <alignment horizontal="center" vertical="center"/>
    </xf>
    <xf numFmtId="0" fontId="27" fillId="0" borderId="0" xfId="0" applyFont="1" applyFill="1"/>
    <xf numFmtId="174" fontId="4" fillId="3" borderId="1" xfId="3" applyNumberFormat="1" applyFont="1" applyAlignment="1">
      <alignment vertical="center"/>
    </xf>
    <xf numFmtId="174" fontId="4" fillId="10" borderId="1" xfId="1" applyNumberFormat="1" applyFont="1" applyFill="1" applyAlignment="1">
      <alignment vertical="center"/>
    </xf>
    <xf numFmtId="0" fontId="20" fillId="0" borderId="0" xfId="0" applyFont="1"/>
    <xf numFmtId="0" fontId="28" fillId="6" borderId="0" xfId="6" applyFill="1"/>
    <xf numFmtId="0" fontId="5" fillId="6" borderId="1" xfId="6" applyFont="1" applyFill="1" applyBorder="1" applyAlignment="1" applyProtection="1">
      <alignment horizontal="center"/>
    </xf>
    <xf numFmtId="171" fontId="4" fillId="2" borderId="1" xfId="2" applyNumberFormat="1" applyFont="1" applyAlignment="1">
      <alignment horizontal="center" vertical="center"/>
    </xf>
    <xf numFmtId="171" fontId="0" fillId="2" borderId="1" xfId="2" applyNumberFormat="1" applyFont="1" applyAlignment="1">
      <alignment horizontal="center"/>
    </xf>
    <xf numFmtId="171" fontId="4" fillId="121" borderId="1" xfId="2" applyNumberFormat="1" applyFont="1" applyFill="1" applyBorder="1" applyAlignment="1">
      <alignment vertical="center"/>
    </xf>
    <xf numFmtId="170" fontId="4" fillId="2" borderId="1" xfId="48782" applyNumberFormat="1" applyFont="1" applyFill="1" applyBorder="1" applyAlignment="1">
      <alignment vertical="center"/>
    </xf>
    <xf numFmtId="167" fontId="4" fillId="10" borderId="1" xfId="48783" applyFont="1" applyFill="1" applyBorder="1" applyAlignment="1">
      <alignment vertical="center"/>
    </xf>
    <xf numFmtId="167" fontId="0" fillId="6" borderId="0" xfId="48783" applyFont="1" applyFill="1"/>
    <xf numFmtId="167" fontId="4" fillId="2" borderId="1" xfId="48783" applyFont="1" applyFill="1" applyBorder="1" applyAlignment="1">
      <alignment vertical="center"/>
    </xf>
    <xf numFmtId="336" fontId="0" fillId="0" borderId="0" xfId="0" applyNumberFormat="1"/>
    <xf numFmtId="0" fontId="267" fillId="0" borderId="0" xfId="0" applyFont="1"/>
    <xf numFmtId="336" fontId="267" fillId="0" borderId="0" xfId="0" applyNumberFormat="1" applyFont="1"/>
    <xf numFmtId="171" fontId="20" fillId="0" borderId="0" xfId="0" applyNumberFormat="1" applyFont="1"/>
    <xf numFmtId="0" fontId="22" fillId="6" borderId="0" xfId="0" applyFont="1" applyFill="1"/>
    <xf numFmtId="171" fontId="0" fillId="0" borderId="0" xfId="0" applyNumberFormat="1" applyFill="1"/>
    <xf numFmtId="0" fontId="0" fillId="6" borderId="0" xfId="0" applyFill="1" applyAlignment="1">
      <alignment wrapText="1"/>
    </xf>
    <xf numFmtId="0" fontId="19" fillId="6" borderId="0" xfId="0" applyFont="1" applyFill="1" applyAlignment="1"/>
    <xf numFmtId="0" fontId="19" fillId="6" borderId="65" xfId="0" applyFont="1" applyFill="1" applyBorder="1"/>
    <xf numFmtId="175" fontId="19" fillId="6" borderId="65" xfId="0" applyNumberFormat="1" applyFont="1" applyFill="1" applyBorder="1"/>
    <xf numFmtId="0" fontId="28" fillId="6" borderId="0" xfId="5087" applyFill="1"/>
    <xf numFmtId="0" fontId="259" fillId="6" borderId="0" xfId="0" applyFont="1" applyFill="1"/>
    <xf numFmtId="0" fontId="0" fillId="6" borderId="5" xfId="0" applyFill="1" applyBorder="1"/>
    <xf numFmtId="0" fontId="258" fillId="6" borderId="0" xfId="0" applyFont="1" applyFill="1" applyAlignment="1">
      <alignment horizontal="right" wrapText="1"/>
    </xf>
    <xf numFmtId="0" fontId="258" fillId="6" borderId="5" xfId="0" applyFont="1" applyFill="1" applyBorder="1" applyAlignment="1">
      <alignment horizontal="right" wrapText="1"/>
    </xf>
    <xf numFmtId="0" fontId="258" fillId="6" borderId="5" xfId="0" applyFont="1" applyFill="1" applyBorder="1" applyAlignment="1">
      <alignment horizontal="right"/>
    </xf>
    <xf numFmtId="0" fontId="0" fillId="6" borderId="5" xfId="0" applyFont="1" applyFill="1" applyBorder="1" applyAlignment="1">
      <alignment horizontal="right"/>
    </xf>
    <xf numFmtId="0" fontId="258" fillId="6" borderId="0" xfId="0" applyFont="1" applyFill="1" applyBorder="1"/>
    <xf numFmtId="0" fontId="258" fillId="6" borderId="0" xfId="0" applyFont="1" applyFill="1"/>
    <xf numFmtId="0" fontId="258" fillId="6" borderId="0" xfId="0" applyFont="1" applyFill="1" applyAlignment="1">
      <alignment horizontal="center"/>
    </xf>
    <xf numFmtId="0" fontId="260" fillId="6" borderId="0" xfId="0" applyFont="1" applyFill="1"/>
    <xf numFmtId="0" fontId="260" fillId="6" borderId="0" xfId="0" applyFont="1" applyFill="1" applyAlignment="1">
      <alignment horizontal="center"/>
    </xf>
    <xf numFmtId="0" fontId="257" fillId="6" borderId="0" xfId="4496" applyFont="1" applyFill="1" applyAlignment="1" applyProtection="1"/>
    <xf numFmtId="0" fontId="258" fillId="6" borderId="0" xfId="4496" applyFont="1" applyFill="1" applyAlignment="1" applyProtection="1"/>
    <xf numFmtId="0" fontId="259" fillId="6" borderId="0" xfId="0" applyFont="1" applyFill="1" applyAlignment="1">
      <alignment horizontal="left"/>
    </xf>
    <xf numFmtId="0" fontId="20" fillId="9" borderId="7" xfId="0" applyFont="1" applyFill="1" applyBorder="1" applyAlignment="1">
      <alignment wrapText="1"/>
    </xf>
    <xf numFmtId="0" fontId="0" fillId="0" borderId="0" xfId="0" applyFont="1" applyFill="1" applyBorder="1" applyAlignment="1">
      <alignment wrapText="1"/>
    </xf>
    <xf numFmtId="0" fontId="19" fillId="0" borderId="0" xfId="0" applyFont="1" applyAlignment="1"/>
    <xf numFmtId="0" fontId="3"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169" fontId="270" fillId="0" borderId="0" xfId="2" applyNumberFormat="1" applyFont="1" applyFill="1" applyBorder="1" applyAlignment="1">
      <alignment horizontal="left" vertical="center" indent="1"/>
    </xf>
    <xf numFmtId="0" fontId="270" fillId="0" borderId="0" xfId="0" applyFont="1" applyAlignment="1">
      <alignment horizontal="center"/>
    </xf>
    <xf numFmtId="0" fontId="270" fillId="0" borderId="0" xfId="0" applyFont="1"/>
    <xf numFmtId="0" fontId="27" fillId="0" borderId="0" xfId="0" applyFont="1"/>
    <xf numFmtId="171" fontId="270" fillId="2" borderId="1" xfId="2" applyNumberFormat="1" applyFont="1" applyAlignment="1">
      <alignment vertical="center"/>
    </xf>
    <xf numFmtId="0" fontId="0" fillId="0" borderId="0" xfId="0" applyFill="1" applyAlignment="1">
      <alignment horizontal="left" indent="1"/>
    </xf>
    <xf numFmtId="0" fontId="7" fillId="6" borderId="66" xfId="0" applyFont="1" applyFill="1" applyBorder="1" applyAlignment="1">
      <alignment vertical="center"/>
    </xf>
    <xf numFmtId="0" fontId="7" fillId="6" borderId="67" xfId="0" applyFont="1" applyFill="1" applyBorder="1" applyAlignment="1">
      <alignment vertical="center"/>
    </xf>
    <xf numFmtId="0" fontId="7" fillId="6" borderId="68" xfId="0" applyFont="1" applyFill="1" applyBorder="1" applyAlignment="1">
      <alignment vertical="center"/>
    </xf>
    <xf numFmtId="169" fontId="4" fillId="2" borderId="1" xfId="2" applyNumberFormat="1" applyFont="1" applyBorder="1" applyAlignment="1">
      <alignment horizontal="center" vertical="center"/>
    </xf>
    <xf numFmtId="0" fontId="4" fillId="0" borderId="0" xfId="0" applyFont="1" applyAlignment="1">
      <alignment horizontal="left"/>
    </xf>
    <xf numFmtId="0" fontId="0" fillId="0" borderId="69" xfId="0" applyBorder="1"/>
    <xf numFmtId="169" fontId="4" fillId="2" borderId="1" xfId="2" applyNumberFormat="1" applyFont="1" applyBorder="1" applyAlignment="1">
      <alignment horizontal="left" vertical="center"/>
    </xf>
    <xf numFmtId="0" fontId="0" fillId="0" borderId="0" xfId="0" applyBorder="1" applyAlignment="1">
      <alignment horizontal="center"/>
    </xf>
    <xf numFmtId="171" fontId="0" fillId="0" borderId="69" xfId="0" applyNumberFormat="1" applyBorder="1"/>
    <xf numFmtId="0" fontId="0" fillId="0" borderId="0" xfId="0" applyAlignment="1">
      <alignment horizontal="center" vertical="center"/>
    </xf>
    <xf numFmtId="0" fontId="271" fillId="0" borderId="0" xfId="0" applyFont="1"/>
    <xf numFmtId="0" fontId="4" fillId="0" borderId="0" xfId="0" applyFont="1" applyAlignment="1">
      <alignment horizontal="left" indent="1"/>
    </xf>
    <xf numFmtId="0" fontId="0" fillId="0" borderId="0" xfId="0" applyFont="1" applyFill="1" applyBorder="1" applyAlignment="1">
      <alignment horizontal="left" indent="1"/>
    </xf>
    <xf numFmtId="0" fontId="0" fillId="6" borderId="0" xfId="0" applyFill="1" applyAlignment="1">
      <alignment horizontal="left"/>
    </xf>
    <xf numFmtId="0" fontId="0" fillId="0" borderId="8" xfId="0" applyBorder="1" applyAlignment="1">
      <alignment horizontal="left"/>
    </xf>
    <xf numFmtId="0" fontId="0" fillId="0" borderId="0" xfId="0" applyBorder="1" applyAlignment="1">
      <alignment horizontal="left"/>
    </xf>
    <xf numFmtId="169" fontId="4" fillId="0" borderId="0" xfId="2" applyNumberFormat="1" applyFont="1" applyFill="1" applyBorder="1" applyAlignment="1">
      <alignment horizontal="left" vertical="center"/>
    </xf>
    <xf numFmtId="0" fontId="0" fillId="0" borderId="9" xfId="0" applyBorder="1" applyAlignment="1">
      <alignment horizontal="left"/>
    </xf>
    <xf numFmtId="169" fontId="4" fillId="0" borderId="69" xfId="2" applyNumberFormat="1" applyFont="1" applyFill="1" applyBorder="1" applyAlignment="1">
      <alignment horizontal="left" vertical="center"/>
    </xf>
    <xf numFmtId="0" fontId="4" fillId="0" borderId="12" xfId="0" applyFont="1" applyBorder="1" applyAlignment="1">
      <alignment horizontal="center"/>
    </xf>
    <xf numFmtId="0" fontId="4" fillId="0" borderId="0" xfId="0" applyFont="1" applyBorder="1" applyAlignment="1">
      <alignment horizontal="center"/>
    </xf>
    <xf numFmtId="0" fontId="272" fillId="123" borderId="1" xfId="0" applyFont="1" applyFill="1" applyBorder="1" applyAlignment="1">
      <alignment vertical="center"/>
    </xf>
    <xf numFmtId="0" fontId="6" fillId="99" borderId="1" xfId="0" applyFont="1" applyFill="1" applyBorder="1" applyAlignment="1">
      <alignment vertical="center"/>
    </xf>
    <xf numFmtId="0" fontId="6" fillId="124" borderId="1" xfId="0" applyFont="1" applyFill="1" applyBorder="1" applyAlignment="1">
      <alignment vertical="center"/>
    </xf>
    <xf numFmtId="0" fontId="6" fillId="125" borderId="1" xfId="0" applyFont="1" applyFill="1" applyBorder="1" applyAlignment="1">
      <alignment vertical="center"/>
    </xf>
    <xf numFmtId="0" fontId="6" fillId="126" borderId="1" xfId="0" applyFont="1" applyFill="1" applyBorder="1" applyAlignment="1">
      <alignment vertical="center"/>
    </xf>
    <xf numFmtId="0" fontId="0" fillId="0" borderId="0" xfId="0" applyFont="1" applyAlignment="1">
      <alignment vertical="top"/>
    </xf>
    <xf numFmtId="0" fontId="273" fillId="0" borderId="0" xfId="0" applyFont="1"/>
    <xf numFmtId="171" fontId="273" fillId="0" borderId="0" xfId="0" applyNumberFormat="1" applyFont="1"/>
    <xf numFmtId="171" fontId="4" fillId="10" borderId="17" xfId="1" applyNumberFormat="1" applyFont="1" applyFill="1" applyBorder="1" applyAlignment="1">
      <alignment vertical="center"/>
    </xf>
    <xf numFmtId="0" fontId="10" fillId="9" borderId="7" xfId="0" quotePrefix="1" applyFont="1" applyFill="1" applyBorder="1"/>
    <xf numFmtId="171" fontId="18" fillId="10" borderId="1" xfId="2" applyNumberFormat="1" applyFont="1" applyFill="1" applyAlignment="1"/>
    <xf numFmtId="0" fontId="0" fillId="0" borderId="0" xfId="0" applyFont="1" applyBorder="1" applyAlignment="1">
      <alignment horizontal="center"/>
    </xf>
    <xf numFmtId="171" fontId="4" fillId="127" borderId="1" xfId="2" applyNumberFormat="1" applyFont="1" applyFill="1" applyAlignment="1">
      <alignment vertical="center"/>
    </xf>
    <xf numFmtId="337" fontId="18" fillId="10" borderId="1" xfId="2" applyNumberFormat="1" applyFont="1" applyFill="1" applyAlignment="1"/>
    <xf numFmtId="171" fontId="4" fillId="10" borderId="1" xfId="2" applyNumberFormat="1" applyFont="1" applyFill="1" applyAlignment="1">
      <alignment vertical="center"/>
    </xf>
    <xf numFmtId="169" fontId="19" fillId="0" borderId="0" xfId="0" applyNumberFormat="1" applyFont="1"/>
    <xf numFmtId="0" fontId="20" fillId="9" borderId="8" xfId="0" applyFont="1" applyFill="1" applyBorder="1"/>
    <xf numFmtId="0" fontId="20" fillId="9" borderId="69" xfId="0" applyFont="1" applyFill="1" applyBorder="1"/>
    <xf numFmtId="0" fontId="3" fillId="6" borderId="0" xfId="0" applyFont="1" applyFill="1" applyBorder="1" applyAlignment="1">
      <alignment horizontal="left" vertical="center" wrapText="1"/>
    </xf>
    <xf numFmtId="0" fontId="4" fillId="6" borderId="0" xfId="0" applyFont="1" applyFill="1"/>
    <xf numFmtId="0" fontId="27" fillId="6" borderId="0" xfId="0" applyFont="1" applyFill="1"/>
    <xf numFmtId="0" fontId="4" fillId="6" borderId="1" xfId="2" applyFont="1" applyFill="1" applyAlignment="1">
      <alignment horizontal="center" vertical="center"/>
    </xf>
    <xf numFmtId="0" fontId="25" fillId="6" borderId="1" xfId="5" quotePrefix="1" applyFill="1" applyBorder="1" applyAlignment="1">
      <alignment horizontal="center" vertical="center"/>
    </xf>
    <xf numFmtId="0" fontId="4" fillId="6" borderId="1" xfId="0" applyFont="1" applyFill="1" applyBorder="1" applyAlignment="1" applyProtection="1">
      <alignment horizontal="center"/>
    </xf>
    <xf numFmtId="0" fontId="275" fillId="6" borderId="0" xfId="0" applyFont="1" applyFill="1"/>
    <xf numFmtId="0" fontId="6" fillId="6" borderId="0" xfId="0" applyFont="1" applyFill="1"/>
    <xf numFmtId="0" fontId="276" fillId="6" borderId="0" xfId="0" applyFont="1" applyFill="1"/>
    <xf numFmtId="0" fontId="3" fillId="6" borderId="0" xfId="0" applyFont="1" applyFill="1"/>
    <xf numFmtId="0" fontId="4" fillId="6" borderId="0" xfId="0" applyFont="1" applyFill="1" applyAlignment="1">
      <alignment horizontal="left"/>
    </xf>
    <xf numFmtId="0" fontId="275" fillId="6" borderId="0" xfId="0" applyFont="1" applyFill="1" applyAlignment="1">
      <alignment horizontal="left"/>
    </xf>
    <xf numFmtId="0" fontId="3" fillId="6" borderId="0" xfId="0" applyFont="1" applyFill="1" applyAlignment="1">
      <alignment horizontal="left"/>
    </xf>
    <xf numFmtId="0" fontId="0" fillId="0" borderId="0" xfId="0" applyAlignment="1">
      <alignment horizontal="center"/>
    </xf>
    <xf numFmtId="0" fontId="0" fillId="0" borderId="0" xfId="0" applyAlignment="1">
      <alignment horizontal="center"/>
    </xf>
    <xf numFmtId="0" fontId="0" fillId="128" borderId="0" xfId="0" applyFill="1" applyBorder="1" applyAlignment="1">
      <alignment horizontal="right"/>
    </xf>
    <xf numFmtId="175" fontId="0" fillId="128" borderId="0" xfId="0" applyNumberFormat="1" applyFill="1" applyBorder="1" applyAlignment="1">
      <alignment horizontal="right"/>
    </xf>
    <xf numFmtId="0" fontId="0" fillId="128" borderId="8" xfId="0" applyFill="1" applyBorder="1" applyAlignment="1">
      <alignment horizontal="right"/>
    </xf>
    <xf numFmtId="10" fontId="19" fillId="10" borderId="65" xfId="48782" applyNumberFormat="1" applyFont="1" applyFill="1" applyBorder="1"/>
    <xf numFmtId="175" fontId="0" fillId="10" borderId="0" xfId="0" applyNumberFormat="1" applyFill="1"/>
    <xf numFmtId="175" fontId="19" fillId="10" borderId="65" xfId="0" applyNumberFormat="1" applyFont="1" applyFill="1" applyBorder="1"/>
    <xf numFmtId="0" fontId="19" fillId="6" borderId="8" xfId="0" applyFont="1" applyFill="1" applyBorder="1"/>
    <xf numFmtId="0" fontId="0" fillId="6" borderId="8" xfId="0" applyFill="1" applyBorder="1"/>
    <xf numFmtId="0" fontId="25" fillId="0" borderId="0" xfId="5"/>
    <xf numFmtId="0" fontId="1" fillId="6" borderId="0" xfId="5087" applyFont="1" applyFill="1"/>
    <xf numFmtId="0" fontId="0" fillId="0" borderId="0" xfId="0" applyAlignment="1">
      <alignment horizontal="center"/>
    </xf>
    <xf numFmtId="0" fontId="0" fillId="0" borderId="0" xfId="0" applyAlignment="1">
      <alignment horizontal="center"/>
    </xf>
    <xf numFmtId="14" fontId="4" fillId="2" borderId="1" xfId="2" applyNumberFormat="1" applyFont="1" applyAlignment="1">
      <alignment horizontal="center" wrapText="1"/>
    </xf>
    <xf numFmtId="171" fontId="0" fillId="0" borderId="0" xfId="0" applyNumberFormat="1" applyFont="1" applyFill="1"/>
    <xf numFmtId="0" fontId="0" fillId="0" borderId="0" xfId="0" applyFont="1" applyFill="1" applyAlignment="1">
      <alignment horizontal="left" indent="1"/>
    </xf>
    <xf numFmtId="0" fontId="0" fillId="0" borderId="0" xfId="0" applyAlignment="1">
      <alignment horizontal="center"/>
    </xf>
    <xf numFmtId="0" fontId="0" fillId="0" borderId="0" xfId="0" applyAlignment="1">
      <alignment horizontal="center"/>
    </xf>
    <xf numFmtId="0" fontId="3" fillId="6" borderId="66" xfId="0" applyFont="1" applyFill="1" applyBorder="1" applyAlignment="1">
      <alignment horizontal="left" vertical="center" wrapText="1"/>
    </xf>
    <xf numFmtId="0" fontId="3" fillId="6" borderId="67" xfId="0" applyFont="1" applyFill="1" applyBorder="1" applyAlignment="1">
      <alignment horizontal="left" vertical="center" wrapText="1"/>
    </xf>
    <xf numFmtId="0" fontId="3" fillId="6" borderId="68"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6" xfId="0" applyFont="1" applyFill="1" applyBorder="1" applyAlignment="1">
      <alignment horizontal="left" vertical="center" wrapText="1"/>
    </xf>
    <xf numFmtId="0" fontId="0" fillId="0" borderId="0" xfId="0" applyAlignment="1">
      <alignment horizontal="center"/>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4" fillId="2" borderId="16" xfId="2" applyFont="1" applyBorder="1" applyAlignment="1">
      <alignment horizontal="center"/>
    </xf>
    <xf numFmtId="0" fontId="4" fillId="2" borderId="7" xfId="2" applyFont="1" applyBorder="1" applyAlignment="1">
      <alignment horizontal="center"/>
    </xf>
    <xf numFmtId="0" fontId="4" fillId="2" borderId="17" xfId="2" applyFont="1" applyBorder="1" applyAlignment="1">
      <alignment horizontal="center"/>
    </xf>
    <xf numFmtId="0" fontId="4" fillId="2" borderId="1" xfId="2" applyFont="1" applyAlignment="1">
      <alignment horizontal="center"/>
    </xf>
    <xf numFmtId="0" fontId="4" fillId="2" borderId="1" xfId="2" quotePrefix="1"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4" fillId="6" borderId="1" xfId="0" applyFont="1" applyFill="1" applyBorder="1" applyAlignment="1" applyProtection="1">
      <alignment horizontal="center"/>
    </xf>
    <xf numFmtId="0" fontId="26" fillId="2" borderId="1" xfId="5" applyFont="1" applyFill="1" applyBorder="1" applyAlignment="1">
      <alignment horizontal="center"/>
    </xf>
    <xf numFmtId="175" fontId="4" fillId="2" borderId="1" xfId="2" applyNumberFormat="1" applyFont="1" applyAlignment="1">
      <alignment horizontal="center"/>
    </xf>
    <xf numFmtId="14" fontId="4" fillId="2" borderId="16" xfId="2" applyNumberFormat="1" applyFont="1" applyBorder="1" applyAlignment="1">
      <alignment horizontal="center"/>
    </xf>
    <xf numFmtId="14" fontId="4" fillId="2" borderId="17" xfId="2" applyNumberFormat="1" applyFont="1" applyBorder="1" applyAlignment="1">
      <alignment horizontal="center"/>
    </xf>
    <xf numFmtId="0" fontId="5" fillId="6" borderId="16" xfId="6" applyFont="1" applyFill="1" applyBorder="1" applyAlignment="1" applyProtection="1">
      <alignment horizontal="center" vertical="center"/>
    </xf>
    <xf numFmtId="0" fontId="5" fillId="6" borderId="17" xfId="6" applyFont="1" applyFill="1" applyBorder="1" applyAlignment="1" applyProtection="1">
      <alignment horizontal="center" vertical="center"/>
    </xf>
    <xf numFmtId="14" fontId="4" fillId="2" borderId="16" xfId="2" quotePrefix="1" applyNumberFormat="1" applyFont="1" applyBorder="1" applyAlignment="1">
      <alignment horizontal="center" vertical="top"/>
    </xf>
    <xf numFmtId="14" fontId="4" fillId="2" borderId="17" xfId="2" applyNumberFormat="1" applyFont="1" applyBorder="1" applyAlignment="1">
      <alignment horizontal="center" vertical="top"/>
    </xf>
    <xf numFmtId="14" fontId="4" fillId="2" borderId="16" xfId="2" quotePrefix="1" applyNumberFormat="1" applyFont="1" applyBorder="1" applyAlignment="1">
      <alignment horizontal="center"/>
    </xf>
    <xf numFmtId="0" fontId="18" fillId="2" borderId="16" xfId="2" applyFont="1" applyBorder="1" applyAlignment="1">
      <alignment vertical="center" wrapText="1"/>
    </xf>
    <xf numFmtId="0" fontId="18" fillId="2" borderId="7" xfId="2" applyFont="1" applyBorder="1" applyAlignment="1">
      <alignment vertical="center" wrapText="1"/>
    </xf>
    <xf numFmtId="0" fontId="18" fillId="2" borderId="17" xfId="2" applyFont="1" applyBorder="1" applyAlignment="1">
      <alignment vertical="center" wrapText="1"/>
    </xf>
    <xf numFmtId="0" fontId="14" fillId="2" borderId="16" xfId="2" applyFont="1" applyBorder="1" applyAlignment="1">
      <alignment vertical="center" wrapText="1"/>
    </xf>
    <xf numFmtId="169" fontId="4" fillId="2" borderId="16" xfId="2" applyNumberFormat="1" applyFont="1" applyBorder="1" applyAlignment="1">
      <alignment horizontal="left" vertical="center" wrapText="1"/>
    </xf>
    <xf numFmtId="169" fontId="4" fillId="2" borderId="7" xfId="2" applyNumberFormat="1" applyFont="1" applyBorder="1" applyAlignment="1">
      <alignment horizontal="left" vertical="center" wrapText="1"/>
    </xf>
    <xf numFmtId="169" fontId="4" fillId="2" borderId="17" xfId="2" applyNumberFormat="1" applyFont="1" applyBorder="1" applyAlignment="1">
      <alignment horizontal="left" vertical="center" wrapText="1"/>
    </xf>
    <xf numFmtId="169" fontId="4" fillId="2" borderId="1" xfId="2" applyNumberFormat="1" applyFont="1" applyBorder="1" applyAlignment="1">
      <alignment horizontal="left" vertical="top"/>
    </xf>
    <xf numFmtId="169" fontId="5" fillId="2" borderId="16" xfId="2" applyNumberFormat="1" applyFont="1" applyBorder="1" applyAlignment="1">
      <alignment horizontal="left" vertical="center"/>
    </xf>
    <xf numFmtId="169" fontId="5" fillId="2" borderId="7" xfId="2" applyNumberFormat="1" applyFont="1" applyBorder="1" applyAlignment="1">
      <alignment horizontal="left" vertical="center"/>
    </xf>
    <xf numFmtId="169" fontId="5" fillId="2" borderId="17" xfId="2" applyNumberFormat="1" applyFont="1" applyBorder="1" applyAlignment="1">
      <alignment horizontal="left" vertical="center"/>
    </xf>
    <xf numFmtId="169" fontId="5" fillId="2" borderId="16" xfId="2" applyNumberFormat="1" applyFont="1" applyBorder="1" applyAlignment="1">
      <alignment vertical="center"/>
    </xf>
    <xf numFmtId="169" fontId="5" fillId="2" borderId="7" xfId="2" applyNumberFormat="1" applyFont="1" applyBorder="1" applyAlignment="1">
      <alignment vertical="center"/>
    </xf>
    <xf numFmtId="169" fontId="5" fillId="2" borderId="17"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4" fillId="6" borderId="0" xfId="0" applyFont="1" applyFill="1" applyAlignment="1">
      <alignment horizontal="center"/>
    </xf>
  </cellXfs>
  <cellStyles count="48788">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0191-43AF-A05C-4058DA89CDF2}"/>
            </c:ext>
          </c:extLst>
        </c:ser>
        <c:ser>
          <c:idx val="1"/>
          <c:order val="12"/>
          <c:tx>
            <c:strRef>
              <c:f>'2'!$C$31</c:f>
              <c:strCache>
                <c:ptCount val="1"/>
                <c:pt idx="0">
                  <c:v>ECOS application build/IT solution</c:v>
                </c:pt>
              </c:strCache>
            </c:strRef>
          </c:tx>
          <c:spPr>
            <a:ln w="25400">
              <a:noFill/>
            </a:ln>
          </c:spPr>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2E4-444E-9549-F17E138EC15E}"/>
            </c:ext>
          </c:extLst>
        </c:ser>
        <c:ser>
          <c:idx val="13"/>
          <c:order val="13"/>
          <c:tx>
            <c:strRef>
              <c:f>'2'!$C$32</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0191-43AF-A05C-4058DA89CDF2}"/>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7783867609485885"/>
          <c:h val="0.1231713188726065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'2'!$C$35</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'2'!$C$36</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'2'!$H$36:$T$36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'2'!$C$37</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'2'!$C$39</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'2'!$C$40</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'2'!$C$41</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'2'!$C$42</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'2'!$C$44</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'2'!$H$44:$T$44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'2'!$C$46</c:f>
              <c:strCache>
                <c:ptCount val="1"/>
                <c:pt idx="0">
                  <c:v>Shared service cost (excl CRS)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'2'!$H$46:$T$46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'2'!$C$38</c:f>
              <c:strCache>
                <c:ptCount val="1"/>
                <c:pt idx="0">
                  <c:v>Commercial</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'2'!$H$38:$T$38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ser>
          <c:idx val="10"/>
          <c:order val="10"/>
          <c:tx>
            <c:strRef>
              <c:f>'2'!$C$43</c:f>
              <c:strCache>
                <c:ptCount val="1"/>
                <c:pt idx="0">
                  <c:v>Additional Baseline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'2'!$H$43:$T$43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'2'!$C$58</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'2'!$H$59:$T$59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'2'!$C$60</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'2'!$H$60:$T$60</c:f>
              <c:numCache>
                <c:formatCode>#,##0.000;\-#,##0.000;"-"</c:formatCode>
                <c:ptCount val="13"/>
                <c:pt idx="0">
                  <c:v>0</c:v>
                </c:pt>
                <c:pt idx="1">
                  <c:v>1.7689999999999999</c:v>
                </c:pt>
                <c:pt idx="2">
                  <c:v>4.9630000000000001</c:v>
                </c:pt>
                <c:pt idx="3">
                  <c:v>7.6870000000000003</c:v>
                </c:pt>
                <c:pt idx="4">
                  <c:v>9.7279999999999998</c:v>
                </c:pt>
                <c:pt idx="5">
                  <c:v>11.736000000000001</c:v>
                </c:pt>
                <c:pt idx="6">
                  <c:v>13.795000000000002</c:v>
                </c:pt>
                <c:pt idx="7">
                  <c:v>16.238000000000003</c:v>
                </c:pt>
                <c:pt idx="8">
                  <c:v>18.197000000000003</c:v>
                </c:pt>
                <c:pt idx="9">
                  <c:v>20.066000000000003</c:v>
                </c:pt>
                <c:pt idx="10">
                  <c:v>0</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'2'!$C$34</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'2'!$H$34:$T$34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'2'!$C$50</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'2'!$H$50:$T$50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'2'!$C$52</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'2'!$H$52:$T$52</c:f>
              <c:numCache>
                <c:formatCode>#,##0.000;\-#,##0.000;"-"</c:formatCode>
                <c:ptCount val="13"/>
                <c:pt idx="0">
                  <c:v>1.7689999999999999</c:v>
                </c:pt>
                <c:pt idx="1">
                  <c:v>3.194</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numCache>
            </c:numRef>
          </c:val>
          <c:extLst>
            <c:ext xmlns:c16="http://schemas.microsoft.com/office/drawing/2014/chart" uri="{C3380CC4-5D6E-409C-BE32-E72D297353CC}">
              <c16:uniqueId val="{00000003-8801-42C4-AA7A-8B8A551E46AB}"/>
            </c:ext>
          </c:extLst>
        </c:ser>
        <c:ser>
          <c:idx val="4"/>
          <c:order val="6"/>
          <c:tx>
            <c:strRef>
              <c:f>'2'!$C$54</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'2'!$H$54:$T$54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'2'!$C$56</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'2'!$H$56:$T$56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'2'!$C$48</c:f>
              <c:strCache>
                <c:ptCount val="1"/>
                <c:pt idx="0">
                  <c:v>Centralised Registration Services Revenue</c:v>
                </c:pt>
              </c:strCache>
            </c:strRef>
          </c:tx>
          <c:val>
            <c:numRef>
              <c:f>'2'!$H$48:$T$48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1.7689999999999999</c:v>
                </c:pt>
                <c:pt idx="1">
                  <c:v>4.9630000000000001</c:v>
                </c:pt>
                <c:pt idx="2">
                  <c:v>7.6870000000000003</c:v>
                </c:pt>
                <c:pt idx="3">
                  <c:v>9.7279999999999998</c:v>
                </c:pt>
                <c:pt idx="4">
                  <c:v>11.736000000000001</c:v>
                </c:pt>
                <c:pt idx="5">
                  <c:v>13.795000000000002</c:v>
                </c:pt>
                <c:pt idx="6">
                  <c:v>16.238000000000003</c:v>
                </c:pt>
                <c:pt idx="7">
                  <c:v>18.197000000000003</c:v>
                </c:pt>
                <c:pt idx="8">
                  <c:v>20.066000000000003</c:v>
                </c:pt>
                <c:pt idx="9">
                  <c:v>21.941000000000003</c:v>
                </c:pt>
                <c:pt idx="10">
                  <c:v>2.0350000000000001</c:v>
                </c:pt>
                <c:pt idx="11">
                  <c:v>1.84</c:v>
                </c:pt>
                <c:pt idx="12">
                  <c:v>0.76200000000000001</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'5'!$C$175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'5'!$H$175:$T$175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'5'!$C$176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'5'!$H$176:$T$176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'5'!$C$177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'5'!$H$177:$T$177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'5'!$C$178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'5'!$H$178:$T$178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'5'!$C$179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'5'!$H$179:$T$179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'5'!$C$180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'5'!$H$180:$T$180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'5'!$C$181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'5'!$H$181:$T$181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'5'!$C$182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'5'!$H$182:$T$182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'5'!$C$190</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'5'!$H$190:$T$190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'5'!$C$191</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'5'!$H$191:$T$191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'5'!$C$192</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'5'!$H$192:$T$192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'5'!$C$193</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'5'!$H$193:$T$193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'5'!$C$194</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'5'!$H$194:$T$194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'5'!$C$195</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'5'!$H$195:$T$195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'5'!$C$196</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'5'!$H$196:$T$196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'5'!$C$197</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'5'!$H$197:$T$197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'5'!$C$205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'5'!$H$205:$T$205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'5'!$C$206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'5'!$H$206:$T$206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'5'!$C$207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'5'!$H$207:$T$207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'5'!$C$208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'5'!$H$208:$T$208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'5'!$C$209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'5'!$H$209:$T$209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'5'!$C$210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'5'!$H$210:$T$210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'5'!$C$211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'5'!$H$211:$T$211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'5'!$C$212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'5'!$H$212:$T$212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2559595</xdr:colOff>
      <xdr:row>0</xdr:row>
      <xdr:rowOff>713010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153637</xdr:colOff>
      <xdr:row>9</xdr:row>
      <xdr:rowOff>66098</xdr:rowOff>
    </xdr:from>
    <xdr:to>
      <xdr:col>22</xdr:col>
      <xdr:colOff>392742</xdr:colOff>
      <xdr:row>32</xdr:row>
      <xdr:rowOff>49266</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144112</xdr:colOff>
      <xdr:row>31</xdr:row>
      <xdr:rowOff>106651</xdr:rowOff>
    </xdr:from>
    <xdr:to>
      <xdr:col>22</xdr:col>
      <xdr:colOff>389567</xdr:colOff>
      <xdr:row>54</xdr:row>
      <xdr:rowOff>80294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140937</xdr:colOff>
      <xdr:row>53</xdr:row>
      <xdr:rowOff>144030</xdr:rowOff>
    </xdr:from>
    <xdr:to>
      <xdr:col>22</xdr:col>
      <xdr:colOff>392742</xdr:colOff>
      <xdr:row>76</xdr:row>
      <xdr:rowOff>120848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2570274</xdr:colOff>
      <xdr:row>0</xdr:row>
      <xdr:rowOff>713010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2560786</xdr:colOff>
      <xdr:row>0</xdr:row>
      <xdr:rowOff>716185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713010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713010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64498</xdr:colOff>
      <xdr:row>0</xdr:row>
      <xdr:rowOff>713010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10444</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1017452</xdr:colOff>
      <xdr:row>0</xdr:row>
      <xdr:rowOff>713010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2601776</xdr:colOff>
      <xdr:row>0</xdr:row>
      <xdr:rowOff>713010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64</xdr:row>
      <xdr:rowOff>138545</xdr:rowOff>
    </xdr:from>
    <xdr:to>
      <xdr:col>15</xdr:col>
      <xdr:colOff>640773</xdr:colOff>
      <xdr:row>92</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65</xdr:row>
      <xdr:rowOff>37359</xdr:rowOff>
    </xdr:from>
    <xdr:to>
      <xdr:col>21</xdr:col>
      <xdr:colOff>623455</xdr:colOff>
      <xdr:row>91</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64</xdr:row>
      <xdr:rowOff>132360</xdr:rowOff>
    </xdr:from>
    <xdr:to>
      <xdr:col>7</xdr:col>
      <xdr:colOff>78550</xdr:colOff>
      <xdr:row>94</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2540998</xdr:colOff>
      <xdr:row>0</xdr:row>
      <xdr:rowOff>713010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home\robertsan\2019.04%20RIGs%20Update%20Annex%203%20External%20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Formula Change Log"/>
      <sheetName val="Data Change Log"/>
      <sheetName val="Index"/>
      <sheetName val="Universal data"/>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ix."/>
      <sheetName val="xx."/>
      <sheetName val="11b"/>
      <sheetName val="11c"/>
      <sheetName val="11d"/>
      <sheetName val="11e"/>
      <sheetName val="RPI"/>
    </sheetNames>
    <sheetDataSet>
      <sheetData sheetId="0"/>
      <sheetData sheetId="1"/>
      <sheetData sheetId="2"/>
      <sheetData sheetId="3"/>
      <sheetData sheetId="4"/>
      <sheetData sheetId="5">
        <row r="11">
          <cell r="F11">
            <v>2014</v>
          </cell>
        </row>
      </sheetData>
      <sheetData sheetId="6">
        <row r="10">
          <cell r="H10">
            <v>1</v>
          </cell>
        </row>
      </sheetData>
      <sheetData sheetId="7"/>
      <sheetData sheetId="8">
        <row r="16">
          <cell r="H16">
            <v>0</v>
          </cell>
        </row>
      </sheetData>
      <sheetData sheetId="9">
        <row r="16">
          <cell r="H16">
            <v>0</v>
          </cell>
        </row>
      </sheetData>
      <sheetData sheetId="10">
        <row r="16">
          <cell r="H16">
            <v>0</v>
          </cell>
        </row>
      </sheetData>
      <sheetData sheetId="11">
        <row r="16">
          <cell r="H16">
            <v>0</v>
          </cell>
        </row>
      </sheetData>
      <sheetData sheetId="12"/>
      <sheetData sheetId="13"/>
      <sheetData sheetId="14"/>
      <sheetData sheetId="15"/>
      <sheetData sheetId="16"/>
      <sheetData sheetId="17"/>
      <sheetData sheetId="18"/>
      <sheetData sheetId="19"/>
      <sheetData sheetId="20"/>
      <sheetData sheetId="21"/>
      <sheetData sheetId="22"/>
      <sheetData sheetId="23">
        <row r="16">
          <cell r="H16">
            <v>0</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www.ons.gov.uk/"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tabSelected="1" zoomScale="70" zoomScaleNormal="70" workbookViewId="0">
      <selection activeCell="F4" sqref="F4"/>
    </sheetView>
  </sheetViews>
  <sheetFormatPr defaultColWidth="0" defaultRowHeight="13.5" zeroHeight="1"/>
  <cols>
    <col min="1" max="1" width="2.4609375" customWidth="1"/>
    <col min="2" max="2" width="9" customWidth="1"/>
    <col min="3" max="3" width="21.3828125" customWidth="1"/>
    <col min="4" max="4" width="9" customWidth="1"/>
    <col min="5" max="5" width="45.23046875" customWidth="1"/>
    <col min="6" max="8" width="9" customWidth="1"/>
    <col min="9" max="9" width="22.765625" customWidth="1"/>
    <col min="10" max="10" width="3.23046875" customWidth="1"/>
    <col min="11" max="11" width="2.765625" customWidth="1"/>
  </cols>
  <sheetData>
    <row r="1" spans="2:10" s="298" customFormat="1" ht="56.9" customHeight="1"/>
    <row r="2" spans="2:10" s="258" customFormat="1"/>
    <row r="3" spans="2:10" s="258" customFormat="1" ht="19.5">
      <c r="D3" s="263" t="s">
        <v>0</v>
      </c>
    </row>
    <row r="4" spans="2:10" s="258" customFormat="1"/>
    <row r="5" spans="2:10" s="258" customFormat="1" ht="17.5">
      <c r="D5" s="264" t="s">
        <v>1</v>
      </c>
    </row>
    <row r="6" spans="2:10" s="258" customFormat="1" ht="18.75" customHeight="1"/>
    <row r="7" spans="2:10" s="15" customFormat="1" ht="14" thickBot="1"/>
    <row r="8" spans="2:10" s="15" customFormat="1" ht="17.5">
      <c r="B8" s="289" t="s">
        <v>2</v>
      </c>
      <c r="C8" s="290"/>
      <c r="D8" s="290"/>
      <c r="E8" s="290"/>
      <c r="F8" s="290"/>
      <c r="G8" s="290"/>
      <c r="H8" s="290"/>
      <c r="I8" s="291"/>
      <c r="J8" s="257"/>
    </row>
    <row r="9" spans="2:10" s="15" customFormat="1" ht="17.5">
      <c r="B9" s="292"/>
      <c r="C9" s="293"/>
      <c r="D9" s="293"/>
      <c r="E9" s="293"/>
      <c r="F9" s="293"/>
      <c r="G9" s="293"/>
      <c r="H9" s="293"/>
      <c r="I9" s="294"/>
      <c r="J9" s="207"/>
    </row>
    <row r="10" spans="2:10" s="15" customFormat="1" ht="17.5">
      <c r="B10" s="292"/>
      <c r="C10" s="293"/>
      <c r="D10" s="293"/>
      <c r="E10" s="293"/>
      <c r="F10" s="293"/>
      <c r="G10" s="293"/>
      <c r="H10" s="293"/>
      <c r="I10" s="294"/>
      <c r="J10" s="207"/>
    </row>
    <row r="11" spans="2:10" s="15" customFormat="1" ht="17.5">
      <c r="B11" s="292"/>
      <c r="C11" s="293"/>
      <c r="D11" s="293"/>
      <c r="E11" s="293"/>
      <c r="F11" s="293"/>
      <c r="G11" s="293"/>
      <c r="H11" s="293"/>
      <c r="I11" s="294"/>
      <c r="J11" s="207"/>
    </row>
    <row r="12" spans="2:10" s="15" customFormat="1" ht="17.5">
      <c r="B12" s="292"/>
      <c r="C12" s="293"/>
      <c r="D12" s="293"/>
      <c r="E12" s="293"/>
      <c r="F12" s="293"/>
      <c r="G12" s="293"/>
      <c r="H12" s="293"/>
      <c r="I12" s="294"/>
      <c r="J12" s="207"/>
    </row>
    <row r="13" spans="2:10" s="15" customFormat="1" ht="17.5">
      <c r="B13" s="292"/>
      <c r="C13" s="293"/>
      <c r="D13" s="293"/>
      <c r="E13" s="293"/>
      <c r="F13" s="293"/>
      <c r="G13" s="293"/>
      <c r="H13" s="293"/>
      <c r="I13" s="294"/>
      <c r="J13" s="207"/>
    </row>
    <row r="14" spans="2:10" s="15" customFormat="1" ht="17.5">
      <c r="B14" s="292"/>
      <c r="C14" s="293"/>
      <c r="D14" s="293"/>
      <c r="E14" s="293"/>
      <c r="F14" s="293"/>
      <c r="G14" s="293"/>
      <c r="H14" s="293"/>
      <c r="I14" s="294"/>
      <c r="J14" s="207"/>
    </row>
    <row r="15" spans="2:10" s="15" customFormat="1" ht="17.5">
      <c r="B15" s="292"/>
      <c r="C15" s="293"/>
      <c r="D15" s="293"/>
      <c r="E15" s="293"/>
      <c r="F15" s="293"/>
      <c r="G15" s="293"/>
      <c r="H15" s="293"/>
      <c r="I15" s="294"/>
      <c r="J15" s="207"/>
    </row>
    <row r="16" spans="2:10" s="15" customFormat="1" ht="17.5">
      <c r="B16" s="292"/>
      <c r="C16" s="293"/>
      <c r="D16" s="293"/>
      <c r="E16" s="293"/>
      <c r="F16" s="293"/>
      <c r="G16" s="293"/>
      <c r="H16" s="293"/>
      <c r="I16" s="294"/>
      <c r="J16" s="207"/>
    </row>
    <row r="17" spans="2:10" s="15" customFormat="1" ht="17.5">
      <c r="B17" s="292"/>
      <c r="C17" s="293"/>
      <c r="D17" s="293"/>
      <c r="E17" s="293"/>
      <c r="F17" s="293"/>
      <c r="G17" s="293"/>
      <c r="H17" s="293"/>
      <c r="I17" s="294"/>
      <c r="J17" s="207"/>
    </row>
    <row r="18" spans="2:10" s="15" customFormat="1" ht="18" thickBot="1">
      <c r="B18" s="295"/>
      <c r="C18" s="296"/>
      <c r="D18" s="296"/>
      <c r="E18" s="296"/>
      <c r="F18" s="296"/>
      <c r="G18" s="296"/>
      <c r="H18" s="296"/>
      <c r="I18" s="297"/>
      <c r="J18" s="207"/>
    </row>
    <row r="19" spans="2:10" s="15" customFormat="1" ht="14" thickBot="1"/>
    <row r="20" spans="2:10" s="15" customFormat="1" ht="17.5">
      <c r="B20" s="289" t="s">
        <v>659</v>
      </c>
      <c r="C20" s="290"/>
      <c r="D20" s="290"/>
      <c r="E20" s="290"/>
      <c r="F20" s="290"/>
      <c r="G20" s="290"/>
      <c r="H20" s="290"/>
      <c r="I20" s="291"/>
      <c r="J20" s="207"/>
    </row>
    <row r="21" spans="2:10" s="15" customFormat="1" ht="17.5">
      <c r="B21" s="292"/>
      <c r="C21" s="293"/>
      <c r="D21" s="293"/>
      <c r="E21" s="293"/>
      <c r="F21" s="293"/>
      <c r="G21" s="293"/>
      <c r="H21" s="293"/>
      <c r="I21" s="294"/>
      <c r="J21" s="207"/>
    </row>
    <row r="22" spans="2:10" s="15" customFormat="1" ht="17.5">
      <c r="B22" s="292"/>
      <c r="C22" s="293"/>
      <c r="D22" s="293"/>
      <c r="E22" s="293"/>
      <c r="F22" s="293"/>
      <c r="G22" s="293"/>
      <c r="H22" s="293"/>
      <c r="I22" s="294"/>
      <c r="J22" s="207"/>
    </row>
    <row r="23" spans="2:10" s="15" customFormat="1" ht="17.5">
      <c r="B23" s="292"/>
      <c r="C23" s="293"/>
      <c r="D23" s="293"/>
      <c r="E23" s="293"/>
      <c r="F23" s="293"/>
      <c r="G23" s="293"/>
      <c r="H23" s="293"/>
      <c r="I23" s="294"/>
      <c r="J23" s="207"/>
    </row>
    <row r="24" spans="2:10" s="15" customFormat="1" ht="17.5">
      <c r="B24" s="292"/>
      <c r="C24" s="293"/>
      <c r="D24" s="293"/>
      <c r="E24" s="293"/>
      <c r="F24" s="293"/>
      <c r="G24" s="293"/>
      <c r="H24" s="293"/>
      <c r="I24" s="294"/>
      <c r="J24" s="207"/>
    </row>
    <row r="25" spans="2:10" s="15" customFormat="1" ht="17.5">
      <c r="B25" s="292"/>
      <c r="C25" s="293"/>
      <c r="D25" s="293"/>
      <c r="E25" s="293"/>
      <c r="F25" s="293"/>
      <c r="G25" s="293"/>
      <c r="H25" s="293"/>
      <c r="I25" s="294"/>
      <c r="J25" s="207"/>
    </row>
    <row r="26" spans="2:10" s="15" customFormat="1" ht="17.5">
      <c r="B26" s="292"/>
      <c r="C26" s="293"/>
      <c r="D26" s="293"/>
      <c r="E26" s="293"/>
      <c r="F26" s="293"/>
      <c r="G26" s="293"/>
      <c r="H26" s="293"/>
      <c r="I26" s="294"/>
      <c r="J26" s="207"/>
    </row>
    <row r="27" spans="2:10" s="15" customFormat="1" ht="18" thickBot="1">
      <c r="B27" s="295"/>
      <c r="C27" s="296"/>
      <c r="D27" s="296"/>
      <c r="E27" s="296"/>
      <c r="F27" s="296"/>
      <c r="G27" s="296"/>
      <c r="H27" s="296"/>
      <c r="I27" s="297"/>
      <c r="J27" s="207"/>
    </row>
    <row r="28" spans="2:10" s="15" customFormat="1" ht="14" thickBot="1"/>
    <row r="29" spans="2:10" s="15" customFormat="1" ht="17.5">
      <c r="B29" s="289" t="s">
        <v>3</v>
      </c>
      <c r="C29" s="290"/>
      <c r="D29" s="290"/>
      <c r="E29" s="290"/>
      <c r="F29" s="290"/>
      <c r="G29" s="290"/>
      <c r="H29" s="290"/>
      <c r="I29" s="291"/>
      <c r="J29" s="207"/>
    </row>
    <row r="30" spans="2:10" s="15" customFormat="1" ht="17.5">
      <c r="B30" s="292"/>
      <c r="C30" s="293"/>
      <c r="D30" s="293"/>
      <c r="E30" s="293"/>
      <c r="F30" s="293"/>
      <c r="G30" s="293"/>
      <c r="H30" s="293"/>
      <c r="I30" s="294"/>
      <c r="J30" s="207"/>
    </row>
    <row r="31" spans="2:10" s="15" customFormat="1" ht="17.5">
      <c r="B31" s="292"/>
      <c r="C31" s="293"/>
      <c r="D31" s="293"/>
      <c r="E31" s="293"/>
      <c r="F31" s="293"/>
      <c r="G31" s="293"/>
      <c r="H31" s="293"/>
      <c r="I31" s="294"/>
      <c r="J31" s="207"/>
    </row>
    <row r="32" spans="2:10" s="15" customFormat="1" ht="17.5">
      <c r="B32" s="292"/>
      <c r="C32" s="293"/>
      <c r="D32" s="293"/>
      <c r="E32" s="293"/>
      <c r="F32" s="293"/>
      <c r="G32" s="293"/>
      <c r="H32" s="293"/>
      <c r="I32" s="294"/>
      <c r="J32" s="207"/>
    </row>
    <row r="33" spans="1:11" s="15" customFormat="1" ht="17.5">
      <c r="B33" s="292"/>
      <c r="C33" s="293"/>
      <c r="D33" s="293"/>
      <c r="E33" s="293"/>
      <c r="F33" s="293"/>
      <c r="G33" s="293"/>
      <c r="H33" s="293"/>
      <c r="I33" s="294"/>
      <c r="J33" s="207"/>
    </row>
    <row r="34" spans="1:11" s="15" customFormat="1" ht="17.5">
      <c r="B34" s="292"/>
      <c r="C34" s="293"/>
      <c r="D34" s="293"/>
      <c r="E34" s="293"/>
      <c r="F34" s="293"/>
      <c r="G34" s="293"/>
      <c r="H34" s="293"/>
      <c r="I34" s="294"/>
      <c r="J34" s="207"/>
    </row>
    <row r="35" spans="1:11" s="15" customFormat="1" ht="18" thickBot="1">
      <c r="B35" s="295"/>
      <c r="C35" s="296"/>
      <c r="D35" s="296"/>
      <c r="E35" s="296"/>
      <c r="F35" s="296"/>
      <c r="G35" s="296"/>
      <c r="H35" s="296"/>
      <c r="I35" s="297"/>
      <c r="J35" s="207"/>
    </row>
    <row r="36" spans="1:11" s="15" customFormat="1" ht="14" thickBot="1"/>
    <row r="37" spans="1:11">
      <c r="A37" s="15"/>
      <c r="B37" s="218"/>
      <c r="C37" s="219"/>
      <c r="D37" s="219"/>
      <c r="E37" s="219"/>
      <c r="F37" s="219"/>
      <c r="G37" s="219"/>
      <c r="H37" s="219"/>
      <c r="I37" s="220"/>
      <c r="J37" s="3"/>
      <c r="K37" s="15"/>
    </row>
    <row r="38" spans="1:11" ht="17.5">
      <c r="A38" s="15"/>
      <c r="B38" s="1" t="s">
        <v>4</v>
      </c>
      <c r="C38" s="6" t="s">
        <v>457</v>
      </c>
      <c r="D38" s="3"/>
      <c r="E38" s="3"/>
      <c r="F38" s="3"/>
      <c r="G38" s="3"/>
      <c r="H38" s="3"/>
      <c r="I38" s="4"/>
      <c r="J38" s="3"/>
      <c r="K38" s="15"/>
    </row>
    <row r="39" spans="1:11" ht="17.5">
      <c r="A39" s="15"/>
      <c r="B39" s="2"/>
      <c r="C39" s="25"/>
      <c r="D39" s="5"/>
      <c r="E39" s="6" t="s">
        <v>5</v>
      </c>
      <c r="F39" s="5"/>
      <c r="G39" s="5"/>
      <c r="H39" s="3"/>
      <c r="I39" s="7"/>
      <c r="J39" s="5"/>
      <c r="K39" s="15"/>
    </row>
    <row r="40" spans="1:11" ht="17.5">
      <c r="A40" s="15"/>
      <c r="B40" s="8"/>
      <c r="C40" s="87"/>
      <c r="D40" s="5"/>
      <c r="E40" s="6" t="s">
        <v>462</v>
      </c>
      <c r="F40" s="6"/>
      <c r="G40" s="6"/>
      <c r="H40" s="6"/>
      <c r="I40" s="7"/>
      <c r="J40" s="5"/>
      <c r="K40" s="15"/>
    </row>
    <row r="41" spans="1:11" ht="17.5">
      <c r="A41" s="15"/>
      <c r="B41" s="8"/>
      <c r="C41" s="88"/>
      <c r="D41" s="5"/>
      <c r="E41" s="6" t="s">
        <v>6</v>
      </c>
      <c r="F41" s="5"/>
      <c r="G41" s="5"/>
      <c r="H41" s="3"/>
      <c r="I41" s="4"/>
      <c r="J41" s="3"/>
      <c r="K41" s="15"/>
    </row>
    <row r="42" spans="1:11" ht="17.5">
      <c r="A42" s="15"/>
      <c r="B42" s="8"/>
      <c r="C42" s="89"/>
      <c r="D42" s="5"/>
      <c r="E42" s="45" t="s">
        <v>7</v>
      </c>
      <c r="F42" s="9"/>
      <c r="G42" s="9"/>
      <c r="H42" s="9"/>
      <c r="I42" s="4"/>
      <c r="J42" s="3"/>
      <c r="K42" s="15"/>
    </row>
    <row r="43" spans="1:11" ht="17.5">
      <c r="A43" s="15"/>
      <c r="B43" s="8"/>
      <c r="C43" s="10"/>
      <c r="D43" s="5"/>
      <c r="E43" s="9" t="s">
        <v>8</v>
      </c>
      <c r="F43" s="9"/>
      <c r="G43" s="9"/>
      <c r="H43" s="9"/>
      <c r="I43" s="4"/>
      <c r="J43" s="3"/>
      <c r="K43" s="15"/>
    </row>
    <row r="44" spans="1:11" ht="17.5">
      <c r="A44" s="15"/>
      <c r="B44" s="8"/>
      <c r="C44" s="11"/>
      <c r="D44" s="5"/>
      <c r="E44" s="9" t="s">
        <v>9</v>
      </c>
      <c r="F44" s="9"/>
      <c r="G44" s="9"/>
      <c r="H44" s="9"/>
      <c r="I44" s="4"/>
      <c r="J44" s="3"/>
      <c r="K44" s="15"/>
    </row>
    <row r="45" spans="1:11" s="161" customFormat="1" ht="17.5">
      <c r="A45" s="15"/>
      <c r="B45" s="8"/>
      <c r="C45" s="5"/>
      <c r="D45" s="5"/>
      <c r="E45" s="9"/>
      <c r="F45" s="9"/>
      <c r="G45" s="9"/>
      <c r="H45" s="9"/>
      <c r="I45" s="4"/>
      <c r="J45" s="3"/>
      <c r="K45" s="15"/>
    </row>
    <row r="46" spans="1:11" s="161" customFormat="1" ht="17.5">
      <c r="A46" s="15"/>
      <c r="B46" s="8"/>
      <c r="C46" s="6" t="s">
        <v>459</v>
      </c>
      <c r="D46" s="5"/>
      <c r="E46" s="9"/>
      <c r="F46" s="9"/>
      <c r="G46" s="9"/>
      <c r="H46" s="9"/>
      <c r="I46" s="4"/>
      <c r="J46" s="3"/>
      <c r="K46" s="15"/>
    </row>
    <row r="47" spans="1:11" s="161" customFormat="1" ht="17.5">
      <c r="A47" s="15"/>
      <c r="B47" s="8"/>
      <c r="C47" s="239"/>
      <c r="D47" s="5"/>
      <c r="E47" s="9" t="s">
        <v>458</v>
      </c>
      <c r="F47" s="9"/>
      <c r="G47" s="9"/>
      <c r="H47" s="9"/>
      <c r="I47" s="4"/>
      <c r="J47" s="3"/>
      <c r="K47" s="15"/>
    </row>
    <row r="48" spans="1:11" s="161" customFormat="1" ht="17.5">
      <c r="A48" s="15"/>
      <c r="B48" s="8"/>
      <c r="C48" s="240"/>
      <c r="D48" s="5"/>
      <c r="E48" s="9" t="s">
        <v>34</v>
      </c>
      <c r="F48" s="9"/>
      <c r="G48" s="9"/>
      <c r="H48" s="9"/>
      <c r="I48" s="4"/>
      <c r="J48" s="3"/>
      <c r="K48" s="15"/>
    </row>
    <row r="49" spans="1:11" s="161" customFormat="1" ht="17.5">
      <c r="A49" s="15"/>
      <c r="B49" s="8"/>
      <c r="C49" s="241"/>
      <c r="D49" s="5"/>
      <c r="E49" s="9" t="s">
        <v>461</v>
      </c>
      <c r="F49" s="9"/>
      <c r="G49" s="9"/>
      <c r="H49" s="9"/>
      <c r="I49" s="4"/>
      <c r="J49" s="3"/>
      <c r="K49" s="15"/>
    </row>
    <row r="50" spans="1:11" s="161" customFormat="1" ht="17.5">
      <c r="A50" s="15"/>
      <c r="B50" s="8"/>
      <c r="C50" s="242"/>
      <c r="D50" s="5"/>
      <c r="E50" s="9" t="s">
        <v>464</v>
      </c>
      <c r="F50" s="9"/>
      <c r="G50" s="9"/>
      <c r="H50" s="9"/>
      <c r="I50" s="4"/>
      <c r="J50" s="3"/>
      <c r="K50" s="15"/>
    </row>
    <row r="51" spans="1:11" s="161" customFormat="1" ht="17.5">
      <c r="A51" s="15"/>
      <c r="B51" s="8"/>
      <c r="C51" s="243"/>
      <c r="D51" s="5"/>
      <c r="E51" s="9" t="s">
        <v>460</v>
      </c>
      <c r="F51" s="9"/>
      <c r="G51" s="9"/>
      <c r="H51" s="9"/>
      <c r="I51" s="4"/>
      <c r="J51" s="3"/>
      <c r="K51" s="15"/>
    </row>
    <row r="52" spans="1:11" ht="14" thickBot="1">
      <c r="A52" s="15"/>
      <c r="B52" s="12"/>
      <c r="C52" s="13"/>
      <c r="D52" s="13"/>
      <c r="E52" s="13"/>
      <c r="F52" s="13"/>
      <c r="G52" s="13"/>
      <c r="H52" s="13"/>
      <c r="I52" s="14"/>
      <c r="J52" s="3"/>
      <c r="K52" s="15"/>
    </row>
    <row r="53" spans="1:11" s="15" customFormat="1"/>
    <row r="54" spans="1:11" s="15" customFormat="1"/>
    <row r="66"/>
  </sheetData>
  <mergeCells count="4">
    <mergeCell ref="B20:I27"/>
    <mergeCell ref="B29:I35"/>
    <mergeCell ref="B8:I18"/>
    <mergeCell ref="A1:XFD1"/>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D244"/>
  <sheetViews>
    <sheetView showGridLines="0" topLeftCell="A121" zoomScale="70" zoomScaleNormal="70" workbookViewId="0">
      <selection activeCell="H15" sqref="H15"/>
    </sheetView>
  </sheetViews>
  <sheetFormatPr defaultColWidth="0" defaultRowHeight="12.75" customHeight="1"/>
  <cols>
    <col min="1" max="1" width="2.3828125" style="161" customWidth="1"/>
    <col min="2" max="2" width="3.15234375" style="161" customWidth="1"/>
    <col min="3" max="3" width="48.84375" style="161" customWidth="1"/>
    <col min="4" max="4" width="8.84375" style="161" customWidth="1"/>
    <col min="5" max="5" width="11.84375" style="161" customWidth="1"/>
    <col min="6" max="6" width="1.765625" style="161" customWidth="1"/>
    <col min="7" max="7" width="1.4609375" style="161" customWidth="1"/>
    <col min="8" max="20" width="10.61328125" style="161" customWidth="1"/>
    <col min="21" max="21" width="10.61328125" style="215" customWidth="1"/>
    <col min="22" max="22" width="26" style="161" customWidth="1"/>
    <col min="23" max="30" width="10.61328125" style="161" hidden="1" customWidth="1"/>
    <col min="31" max="16384" width="0" style="161" hidden="1"/>
  </cols>
  <sheetData>
    <row r="1" spans="2:21" s="258" customFormat="1" ht="57" customHeight="1"/>
    <row r="2" spans="2:21" s="258" customFormat="1" ht="13.5"/>
    <row r="3" spans="2:21" s="258" customFormat="1" ht="19.5">
      <c r="D3" s="263" t="s">
        <v>0</v>
      </c>
    </row>
    <row r="4" spans="2:21" s="258" customFormat="1" ht="13.5"/>
    <row r="5" spans="2:21" s="258" customFormat="1" ht="17.5">
      <c r="D5" s="266" t="s">
        <v>586</v>
      </c>
    </row>
    <row r="6" spans="2:21" s="258" customFormat="1" ht="18" customHeight="1"/>
    <row r="7" spans="2:21" s="15" customFormat="1" ht="12.75" customHeight="1">
      <c r="U7" s="259"/>
    </row>
    <row r="8" spans="2:21" s="15" customFormat="1" ht="13.5">
      <c r="B8" s="51" t="s">
        <v>666</v>
      </c>
      <c r="U8" s="259"/>
    </row>
    <row r="9" spans="2:21" ht="13.5">
      <c r="B9" s="16"/>
    </row>
    <row r="10" spans="2:21" ht="13.5">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2" spans="2:21"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5" spans="2:21" ht="13.5">
      <c r="C15" s="16" t="s">
        <v>370</v>
      </c>
      <c r="D15" s="18"/>
      <c r="E15" s="18" t="s">
        <v>649</v>
      </c>
      <c r="H15" s="98">
        <f>SUM(H20,H36,H54,H72,H90,H105,H120,H135,H150,H165,H180,H195,H210,H225,H240)</f>
        <v>0</v>
      </c>
      <c r="I15" s="98">
        <f t="shared" ref="I15:T15" si="0">SUM(I20,I36,I54,I72,I90,I105,I120,I135,I150,I165,I180,I195,I210,I225,I240)</f>
        <v>0</v>
      </c>
      <c r="J15" s="98">
        <f t="shared" si="0"/>
        <v>0</v>
      </c>
      <c r="K15" s="98">
        <f t="shared" si="0"/>
        <v>0</v>
      </c>
      <c r="L15" s="98">
        <f t="shared" si="0"/>
        <v>0</v>
      </c>
      <c r="M15" s="98">
        <f t="shared" si="0"/>
        <v>0</v>
      </c>
      <c r="N15" s="98">
        <f t="shared" si="0"/>
        <v>0</v>
      </c>
      <c r="O15" s="98">
        <f t="shared" si="0"/>
        <v>0</v>
      </c>
      <c r="P15" s="98">
        <f>SUM(P20,P36,P54,P72,P90,P105,P120,P135,P150,P165,P180,P195,P210,P225,P240)</f>
        <v>0</v>
      </c>
      <c r="Q15" s="98">
        <f t="shared" si="0"/>
        <v>0</v>
      </c>
      <c r="R15" s="98">
        <f t="shared" si="0"/>
        <v>0</v>
      </c>
      <c r="S15" s="98">
        <f t="shared" si="0"/>
        <v>0</v>
      </c>
      <c r="T15" s="98">
        <f t="shared" si="0"/>
        <v>0</v>
      </c>
      <c r="U15" s="228"/>
    </row>
    <row r="16" spans="2:21" ht="13.5">
      <c r="D16" s="18"/>
      <c r="E16" s="18"/>
      <c r="H16" s="97"/>
      <c r="I16" s="97"/>
      <c r="J16" s="97"/>
      <c r="K16" s="97"/>
      <c r="L16" s="97"/>
      <c r="M16" s="97"/>
      <c r="N16" s="97"/>
      <c r="O16" s="97"/>
      <c r="P16" s="97"/>
      <c r="Q16" s="97"/>
      <c r="R16" s="97"/>
      <c r="S16" s="97"/>
      <c r="T16" s="97"/>
      <c r="U16" s="122"/>
    </row>
    <row r="17" spans="3:21" ht="13.5">
      <c r="C17" s="17" t="s">
        <v>379</v>
      </c>
      <c r="D17" s="18"/>
      <c r="E17" s="18" t="s">
        <v>649</v>
      </c>
      <c r="H17" s="99"/>
      <c r="I17" s="99"/>
      <c r="J17" s="99"/>
      <c r="K17" s="99"/>
      <c r="L17" s="99"/>
      <c r="M17" s="99"/>
      <c r="N17" s="99"/>
      <c r="O17" s="99"/>
      <c r="P17" s="99"/>
      <c r="Q17" s="99"/>
      <c r="R17" s="99"/>
      <c r="S17" s="99"/>
      <c r="T17" s="99"/>
      <c r="U17" s="122"/>
    </row>
    <row r="18" spans="3:21" ht="13.5">
      <c r="C18" s="161" t="s">
        <v>113</v>
      </c>
      <c r="D18" s="161" t="s">
        <v>114</v>
      </c>
      <c r="E18" s="18" t="s">
        <v>649</v>
      </c>
      <c r="H18" s="99"/>
      <c r="I18" s="99"/>
      <c r="J18" s="99"/>
      <c r="K18" s="99"/>
      <c r="L18" s="99"/>
      <c r="M18" s="99"/>
      <c r="N18" s="99"/>
      <c r="O18" s="99"/>
      <c r="P18" s="99"/>
      <c r="Q18" s="99"/>
      <c r="R18" s="99"/>
      <c r="S18" s="99"/>
      <c r="T18" s="99"/>
      <c r="U18" s="122"/>
    </row>
    <row r="19" spans="3:21" ht="13.5">
      <c r="D19" s="18"/>
      <c r="E19" s="18"/>
      <c r="H19" s="97"/>
      <c r="I19" s="97"/>
      <c r="J19" s="97"/>
      <c r="K19" s="97"/>
      <c r="L19" s="97"/>
      <c r="M19" s="97"/>
      <c r="N19" s="97"/>
      <c r="O19" s="97"/>
      <c r="P19" s="97"/>
      <c r="Q19" s="97"/>
      <c r="R19" s="97"/>
      <c r="S19" s="97"/>
      <c r="T19" s="97"/>
      <c r="U19" s="122"/>
    </row>
    <row r="20" spans="3:21" ht="13.5">
      <c r="C20" s="16" t="s">
        <v>371</v>
      </c>
      <c r="D20" s="18"/>
      <c r="E20" s="18" t="s">
        <v>649</v>
      </c>
      <c r="H20" s="138">
        <f t="shared" ref="H20:T20" si="1">SUM(H21,H34)</f>
        <v>0</v>
      </c>
      <c r="I20" s="138">
        <f t="shared" si="1"/>
        <v>0</v>
      </c>
      <c r="J20" s="138">
        <f t="shared" si="1"/>
        <v>0</v>
      </c>
      <c r="K20" s="138">
        <f t="shared" si="1"/>
        <v>0</v>
      </c>
      <c r="L20" s="138">
        <f t="shared" si="1"/>
        <v>0</v>
      </c>
      <c r="M20" s="138">
        <f t="shared" si="1"/>
        <v>0</v>
      </c>
      <c r="N20" s="138">
        <f t="shared" si="1"/>
        <v>0</v>
      </c>
      <c r="O20" s="138">
        <f t="shared" si="1"/>
        <v>0</v>
      </c>
      <c r="P20" s="138">
        <f t="shared" si="1"/>
        <v>0</v>
      </c>
      <c r="Q20" s="138">
        <f t="shared" si="1"/>
        <v>0</v>
      </c>
      <c r="R20" s="138">
        <f t="shared" si="1"/>
        <v>0</v>
      </c>
      <c r="S20" s="138">
        <f t="shared" si="1"/>
        <v>0</v>
      </c>
      <c r="T20" s="138">
        <f t="shared" si="1"/>
        <v>0</v>
      </c>
      <c r="U20" s="228"/>
    </row>
    <row r="21" spans="3:21" ht="13.5">
      <c r="C21" s="16" t="s">
        <v>376</v>
      </c>
      <c r="E21" s="18" t="s">
        <v>649</v>
      </c>
      <c r="H21" s="139">
        <f t="shared" ref="H21:T21" si="2">SUM(H22,H29,H33)</f>
        <v>0</v>
      </c>
      <c r="I21" s="139">
        <f t="shared" si="2"/>
        <v>0</v>
      </c>
      <c r="J21" s="139">
        <f t="shared" si="2"/>
        <v>0</v>
      </c>
      <c r="K21" s="139">
        <f t="shared" si="2"/>
        <v>0</v>
      </c>
      <c r="L21" s="139">
        <f t="shared" si="2"/>
        <v>0</v>
      </c>
      <c r="M21" s="139">
        <f t="shared" si="2"/>
        <v>0</v>
      </c>
      <c r="N21" s="139">
        <f t="shared" si="2"/>
        <v>0</v>
      </c>
      <c r="O21" s="139">
        <f t="shared" si="2"/>
        <v>0</v>
      </c>
      <c r="P21" s="139">
        <f t="shared" si="2"/>
        <v>0</v>
      </c>
      <c r="Q21" s="139">
        <f t="shared" si="2"/>
        <v>0</v>
      </c>
      <c r="R21" s="139">
        <f t="shared" si="2"/>
        <v>0</v>
      </c>
      <c r="S21" s="139">
        <f t="shared" si="2"/>
        <v>0</v>
      </c>
      <c r="T21" s="139">
        <f t="shared" si="2"/>
        <v>0</v>
      </c>
      <c r="U21" s="122"/>
    </row>
    <row r="22" spans="3:21" s="24" customFormat="1" ht="13.5">
      <c r="C22" s="135" t="s">
        <v>330</v>
      </c>
      <c r="E22" s="18" t="s">
        <v>649</v>
      </c>
      <c r="H22" s="139">
        <f t="shared" ref="H22:T22" si="3">SUM(H23:H28)</f>
        <v>0</v>
      </c>
      <c r="I22" s="139">
        <f t="shared" si="3"/>
        <v>0</v>
      </c>
      <c r="J22" s="139">
        <f t="shared" si="3"/>
        <v>0</v>
      </c>
      <c r="K22" s="139">
        <f t="shared" si="3"/>
        <v>0</v>
      </c>
      <c r="L22" s="139">
        <f t="shared" si="3"/>
        <v>0</v>
      </c>
      <c r="M22" s="139">
        <f t="shared" si="3"/>
        <v>0</v>
      </c>
      <c r="N22" s="139">
        <f t="shared" si="3"/>
        <v>0</v>
      </c>
      <c r="O22" s="139">
        <f t="shared" si="3"/>
        <v>0</v>
      </c>
      <c r="P22" s="139">
        <f t="shared" si="3"/>
        <v>0</v>
      </c>
      <c r="Q22" s="139">
        <f t="shared" si="3"/>
        <v>0</v>
      </c>
      <c r="R22" s="139">
        <f t="shared" si="3"/>
        <v>0</v>
      </c>
      <c r="S22" s="139">
        <f t="shared" si="3"/>
        <v>0</v>
      </c>
      <c r="T22" s="139">
        <f t="shared" si="3"/>
        <v>0</v>
      </c>
      <c r="U22" s="229"/>
    </row>
    <row r="23" spans="3:21" ht="13.5">
      <c r="C23" s="24" t="s">
        <v>331</v>
      </c>
      <c r="E23" s="18" t="s">
        <v>649</v>
      </c>
      <c r="H23" s="99"/>
      <c r="I23" s="99"/>
      <c r="J23" s="99"/>
      <c r="K23" s="99"/>
      <c r="L23" s="99"/>
      <c r="M23" s="99"/>
      <c r="N23" s="99"/>
      <c r="O23" s="99"/>
      <c r="P23" s="99"/>
      <c r="Q23" s="99"/>
      <c r="R23" s="99"/>
      <c r="S23" s="99"/>
      <c r="T23" s="99"/>
      <c r="U23" s="122"/>
    </row>
    <row r="24" spans="3:21" ht="13.5">
      <c r="C24" s="24" t="s">
        <v>332</v>
      </c>
      <c r="E24" s="18" t="s">
        <v>649</v>
      </c>
      <c r="H24" s="99"/>
      <c r="I24" s="99"/>
      <c r="J24" s="99"/>
      <c r="K24" s="99"/>
      <c r="L24" s="99"/>
      <c r="M24" s="99"/>
      <c r="N24" s="99"/>
      <c r="O24" s="99"/>
      <c r="P24" s="99"/>
      <c r="Q24" s="99"/>
      <c r="R24" s="99"/>
      <c r="S24" s="99"/>
      <c r="T24" s="99"/>
      <c r="U24" s="122"/>
    </row>
    <row r="25" spans="3:21" ht="13.5">
      <c r="C25" s="133" t="s">
        <v>333</v>
      </c>
      <c r="E25" s="18" t="s">
        <v>649</v>
      </c>
      <c r="H25" s="99"/>
      <c r="I25" s="99"/>
      <c r="J25" s="99"/>
      <c r="K25" s="99"/>
      <c r="L25" s="99"/>
      <c r="M25" s="99"/>
      <c r="N25" s="99"/>
      <c r="O25" s="99"/>
      <c r="P25" s="99"/>
      <c r="Q25" s="99"/>
      <c r="R25" s="99"/>
      <c r="S25" s="99"/>
      <c r="T25" s="99"/>
      <c r="U25" s="122"/>
    </row>
    <row r="26" spans="3:21" ht="13.5">
      <c r="C26" s="133" t="s">
        <v>334</v>
      </c>
      <c r="E26" s="18" t="s">
        <v>649</v>
      </c>
      <c r="H26" s="99"/>
      <c r="I26" s="99"/>
      <c r="J26" s="99"/>
      <c r="K26" s="99"/>
      <c r="L26" s="99"/>
      <c r="M26" s="99"/>
      <c r="N26" s="99"/>
      <c r="O26" s="99"/>
      <c r="P26" s="99"/>
      <c r="Q26" s="99"/>
      <c r="R26" s="99"/>
      <c r="S26" s="99"/>
      <c r="T26" s="99"/>
      <c r="U26" s="122"/>
    </row>
    <row r="27" spans="3:21" ht="13.5">
      <c r="C27" s="24" t="s">
        <v>335</v>
      </c>
      <c r="E27" s="18" t="s">
        <v>649</v>
      </c>
      <c r="H27" s="99"/>
      <c r="I27" s="99"/>
      <c r="J27" s="99"/>
      <c r="K27" s="99"/>
      <c r="L27" s="99"/>
      <c r="M27" s="99"/>
      <c r="N27" s="99"/>
      <c r="O27" s="99"/>
      <c r="P27" s="99"/>
      <c r="Q27" s="99"/>
      <c r="R27" s="99"/>
      <c r="S27" s="99"/>
      <c r="T27" s="99"/>
      <c r="U27" s="122"/>
    </row>
    <row r="28" spans="3:21" ht="13.5">
      <c r="C28" s="24" t="s">
        <v>336</v>
      </c>
      <c r="E28" s="18" t="s">
        <v>649</v>
      </c>
      <c r="H28" s="99"/>
      <c r="I28" s="99"/>
      <c r="J28" s="99"/>
      <c r="K28" s="99"/>
      <c r="L28" s="99"/>
      <c r="M28" s="99"/>
      <c r="N28" s="99"/>
      <c r="O28" s="99"/>
      <c r="P28" s="99"/>
      <c r="Q28" s="99"/>
      <c r="R28" s="99"/>
      <c r="S28" s="99"/>
      <c r="T28" s="99"/>
      <c r="U28" s="122"/>
    </row>
    <row r="29" spans="3:21" ht="13.5">
      <c r="C29" s="136" t="s">
        <v>337</v>
      </c>
      <c r="E29" s="18" t="s">
        <v>649</v>
      </c>
      <c r="H29" s="139">
        <f t="shared" ref="H29:T29" si="4">SUM(H30:H32)</f>
        <v>0</v>
      </c>
      <c r="I29" s="139">
        <f t="shared" si="4"/>
        <v>0</v>
      </c>
      <c r="J29" s="139">
        <f t="shared" si="4"/>
        <v>0</v>
      </c>
      <c r="K29" s="139">
        <f t="shared" si="4"/>
        <v>0</v>
      </c>
      <c r="L29" s="139">
        <f t="shared" si="4"/>
        <v>0</v>
      </c>
      <c r="M29" s="139">
        <f t="shared" si="4"/>
        <v>0</v>
      </c>
      <c r="N29" s="139">
        <f t="shared" si="4"/>
        <v>0</v>
      </c>
      <c r="O29" s="139">
        <f t="shared" si="4"/>
        <v>0</v>
      </c>
      <c r="P29" s="139">
        <f t="shared" si="4"/>
        <v>0</v>
      </c>
      <c r="Q29" s="139">
        <f t="shared" si="4"/>
        <v>0</v>
      </c>
      <c r="R29" s="139">
        <f t="shared" si="4"/>
        <v>0</v>
      </c>
      <c r="S29" s="139">
        <f t="shared" si="4"/>
        <v>0</v>
      </c>
      <c r="T29" s="139">
        <f t="shared" si="4"/>
        <v>0</v>
      </c>
      <c r="U29" s="122"/>
    </row>
    <row r="30" spans="3:21" ht="13.5">
      <c r="C30" s="34" t="s">
        <v>338</v>
      </c>
      <c r="E30" s="18" t="s">
        <v>649</v>
      </c>
      <c r="H30" s="99"/>
      <c r="I30" s="99"/>
      <c r="J30" s="99"/>
      <c r="K30" s="99"/>
      <c r="L30" s="99"/>
      <c r="M30" s="99"/>
      <c r="N30" s="99"/>
      <c r="O30" s="99"/>
      <c r="P30" s="99"/>
      <c r="Q30" s="99"/>
      <c r="R30" s="99"/>
      <c r="S30" s="99"/>
      <c r="T30" s="99"/>
      <c r="U30" s="122"/>
    </row>
    <row r="31" spans="3:21" ht="13.5">
      <c r="C31" s="34" t="s">
        <v>339</v>
      </c>
      <c r="E31" s="18" t="s">
        <v>649</v>
      </c>
      <c r="H31" s="99"/>
      <c r="I31" s="99"/>
      <c r="J31" s="99"/>
      <c r="K31" s="99"/>
      <c r="L31" s="99"/>
      <c r="M31" s="99"/>
      <c r="N31" s="99"/>
      <c r="O31" s="99"/>
      <c r="P31" s="99"/>
      <c r="Q31" s="99"/>
      <c r="R31" s="99"/>
      <c r="S31" s="99"/>
      <c r="T31" s="99"/>
      <c r="U31" s="122"/>
    </row>
    <row r="32" spans="3:21" ht="13.5">
      <c r="C32" s="34" t="s">
        <v>340</v>
      </c>
      <c r="E32" s="18" t="s">
        <v>649</v>
      </c>
      <c r="H32" s="99"/>
      <c r="I32" s="99"/>
      <c r="J32" s="99"/>
      <c r="K32" s="99"/>
      <c r="L32" s="99"/>
      <c r="M32" s="99"/>
      <c r="N32" s="99"/>
      <c r="O32" s="99"/>
      <c r="P32" s="99"/>
      <c r="Q32" s="99"/>
      <c r="R32" s="99"/>
      <c r="S32" s="99"/>
      <c r="T32" s="99"/>
      <c r="U32" s="122"/>
    </row>
    <row r="33" spans="3:21" ht="13.5">
      <c r="C33" s="136" t="s">
        <v>341</v>
      </c>
      <c r="E33" s="18" t="s">
        <v>649</v>
      </c>
      <c r="H33" s="99"/>
      <c r="I33" s="99"/>
      <c r="J33" s="99"/>
      <c r="K33" s="99"/>
      <c r="L33" s="99"/>
      <c r="M33" s="99"/>
      <c r="N33" s="99"/>
      <c r="O33" s="99"/>
      <c r="P33" s="99"/>
      <c r="Q33" s="99"/>
      <c r="R33" s="99"/>
      <c r="S33" s="99"/>
      <c r="T33" s="99"/>
      <c r="U33" s="122"/>
    </row>
    <row r="34" spans="3:21" ht="13.5">
      <c r="C34" s="16" t="s">
        <v>244</v>
      </c>
      <c r="E34" s="18" t="s">
        <v>649</v>
      </c>
      <c r="H34" s="99"/>
      <c r="I34" s="99"/>
      <c r="J34" s="99"/>
      <c r="K34" s="99"/>
      <c r="L34" s="99"/>
      <c r="M34" s="99"/>
      <c r="N34" s="99"/>
      <c r="O34" s="99"/>
      <c r="P34" s="99"/>
      <c r="Q34" s="99"/>
      <c r="R34" s="99"/>
      <c r="S34" s="99"/>
      <c r="T34" s="99"/>
      <c r="U34" s="122"/>
    </row>
    <row r="35" spans="3:21" ht="13.5">
      <c r="U35" s="122"/>
    </row>
    <row r="36" spans="3:21" ht="13.5">
      <c r="C36" s="16" t="s">
        <v>372</v>
      </c>
      <c r="D36" s="18"/>
      <c r="E36" s="18" t="s">
        <v>649</v>
      </c>
      <c r="H36" s="138">
        <f t="shared" ref="H36:T36" si="5">SUM(H37,H52)</f>
        <v>0</v>
      </c>
      <c r="I36" s="138">
        <f t="shared" si="5"/>
        <v>0</v>
      </c>
      <c r="J36" s="138">
        <f t="shared" si="5"/>
        <v>0</v>
      </c>
      <c r="K36" s="138">
        <f t="shared" si="5"/>
        <v>0</v>
      </c>
      <c r="L36" s="138">
        <f t="shared" si="5"/>
        <v>0</v>
      </c>
      <c r="M36" s="138">
        <f t="shared" si="5"/>
        <v>0</v>
      </c>
      <c r="N36" s="138">
        <f t="shared" si="5"/>
        <v>0</v>
      </c>
      <c r="O36" s="138">
        <f t="shared" si="5"/>
        <v>0</v>
      </c>
      <c r="P36" s="138">
        <f t="shared" si="5"/>
        <v>0</v>
      </c>
      <c r="Q36" s="138">
        <f t="shared" si="5"/>
        <v>0</v>
      </c>
      <c r="R36" s="138">
        <f t="shared" si="5"/>
        <v>0</v>
      </c>
      <c r="S36" s="138">
        <f t="shared" si="5"/>
        <v>0</v>
      </c>
      <c r="T36" s="138">
        <f t="shared" si="5"/>
        <v>0</v>
      </c>
      <c r="U36" s="228"/>
    </row>
    <row r="37" spans="3:21" ht="13.5">
      <c r="C37" s="16" t="s">
        <v>376</v>
      </c>
      <c r="E37" s="18" t="s">
        <v>649</v>
      </c>
      <c r="H37" s="139">
        <f t="shared" ref="H37:T37" si="6">SUM(H38,H45,H51)</f>
        <v>0</v>
      </c>
      <c r="I37" s="139">
        <f t="shared" si="6"/>
        <v>0</v>
      </c>
      <c r="J37" s="139">
        <f t="shared" si="6"/>
        <v>0</v>
      </c>
      <c r="K37" s="139">
        <f t="shared" si="6"/>
        <v>0</v>
      </c>
      <c r="L37" s="139">
        <f t="shared" si="6"/>
        <v>0</v>
      </c>
      <c r="M37" s="139">
        <f t="shared" si="6"/>
        <v>0</v>
      </c>
      <c r="N37" s="139">
        <f t="shared" si="6"/>
        <v>0</v>
      </c>
      <c r="O37" s="139">
        <f t="shared" si="6"/>
        <v>0</v>
      </c>
      <c r="P37" s="139">
        <f t="shared" si="6"/>
        <v>0</v>
      </c>
      <c r="Q37" s="139">
        <f t="shared" si="6"/>
        <v>0</v>
      </c>
      <c r="R37" s="139">
        <f t="shared" si="6"/>
        <v>0</v>
      </c>
      <c r="S37" s="139">
        <f t="shared" si="6"/>
        <v>0</v>
      </c>
      <c r="T37" s="139">
        <f t="shared" si="6"/>
        <v>0</v>
      </c>
      <c r="U37" s="122"/>
    </row>
    <row r="38" spans="3:21" ht="13.5">
      <c r="C38" s="135" t="s">
        <v>330</v>
      </c>
      <c r="E38" s="18" t="s">
        <v>649</v>
      </c>
      <c r="H38" s="139">
        <f t="shared" ref="H38:T38" si="7">SUM(H39:H44)</f>
        <v>0</v>
      </c>
      <c r="I38" s="139">
        <f t="shared" si="7"/>
        <v>0</v>
      </c>
      <c r="J38" s="139">
        <f t="shared" si="7"/>
        <v>0</v>
      </c>
      <c r="K38" s="139">
        <f t="shared" si="7"/>
        <v>0</v>
      </c>
      <c r="L38" s="139">
        <f t="shared" si="7"/>
        <v>0</v>
      </c>
      <c r="M38" s="139">
        <f t="shared" si="7"/>
        <v>0</v>
      </c>
      <c r="N38" s="139">
        <f t="shared" si="7"/>
        <v>0</v>
      </c>
      <c r="O38" s="139">
        <f t="shared" si="7"/>
        <v>0</v>
      </c>
      <c r="P38" s="139">
        <f t="shared" si="7"/>
        <v>0</v>
      </c>
      <c r="Q38" s="139">
        <f t="shared" si="7"/>
        <v>0</v>
      </c>
      <c r="R38" s="139">
        <f t="shared" si="7"/>
        <v>0</v>
      </c>
      <c r="S38" s="139">
        <f t="shared" si="7"/>
        <v>0</v>
      </c>
      <c r="T38" s="139">
        <f t="shared" si="7"/>
        <v>0</v>
      </c>
      <c r="U38" s="122"/>
    </row>
    <row r="39" spans="3:21" ht="13.5">
      <c r="C39" s="24" t="s">
        <v>331</v>
      </c>
      <c r="E39" s="18" t="s">
        <v>649</v>
      </c>
      <c r="H39" s="99"/>
      <c r="I39" s="99"/>
      <c r="J39" s="99"/>
      <c r="K39" s="99"/>
      <c r="L39" s="99"/>
      <c r="M39" s="99"/>
      <c r="N39" s="99"/>
      <c r="O39" s="99"/>
      <c r="P39" s="99"/>
      <c r="Q39" s="99"/>
      <c r="R39" s="99"/>
      <c r="S39" s="99"/>
      <c r="T39" s="99"/>
      <c r="U39" s="122"/>
    </row>
    <row r="40" spans="3:21" ht="13.5">
      <c r="C40" s="24" t="s">
        <v>332</v>
      </c>
      <c r="E40" s="18" t="s">
        <v>649</v>
      </c>
      <c r="H40" s="99"/>
      <c r="I40" s="99"/>
      <c r="J40" s="99"/>
      <c r="K40" s="99"/>
      <c r="L40" s="99"/>
      <c r="M40" s="99"/>
      <c r="N40" s="99"/>
      <c r="O40" s="99"/>
      <c r="P40" s="99"/>
      <c r="Q40" s="99"/>
      <c r="R40" s="99"/>
      <c r="S40" s="99"/>
      <c r="T40" s="99"/>
      <c r="U40" s="122"/>
    </row>
    <row r="41" spans="3:21" ht="13.5">
      <c r="C41" s="133" t="s">
        <v>333</v>
      </c>
      <c r="E41" s="18" t="s">
        <v>649</v>
      </c>
      <c r="H41" s="99"/>
      <c r="I41" s="99"/>
      <c r="J41" s="99"/>
      <c r="K41" s="99"/>
      <c r="L41" s="99"/>
      <c r="M41" s="99"/>
      <c r="N41" s="99"/>
      <c r="O41" s="99"/>
      <c r="P41" s="99"/>
      <c r="Q41" s="99"/>
      <c r="R41" s="99"/>
      <c r="S41" s="99"/>
      <c r="T41" s="99"/>
      <c r="U41" s="122"/>
    </row>
    <row r="42" spans="3:21" ht="13.5">
      <c r="C42" s="133" t="s">
        <v>334</v>
      </c>
      <c r="E42" s="18" t="s">
        <v>649</v>
      </c>
      <c r="H42" s="99"/>
      <c r="I42" s="99"/>
      <c r="J42" s="99"/>
      <c r="K42" s="99"/>
      <c r="L42" s="99"/>
      <c r="M42" s="99"/>
      <c r="N42" s="99"/>
      <c r="O42" s="99"/>
      <c r="P42" s="99"/>
      <c r="Q42" s="99"/>
      <c r="R42" s="99"/>
      <c r="S42" s="99"/>
      <c r="T42" s="99"/>
      <c r="U42" s="122"/>
    </row>
    <row r="43" spans="3:21" ht="13.5">
      <c r="C43" s="24" t="s">
        <v>335</v>
      </c>
      <c r="E43" s="18" t="s">
        <v>649</v>
      </c>
      <c r="H43" s="99"/>
      <c r="I43" s="99"/>
      <c r="J43" s="99"/>
      <c r="K43" s="99"/>
      <c r="L43" s="99"/>
      <c r="M43" s="99"/>
      <c r="N43" s="99"/>
      <c r="O43" s="99"/>
      <c r="P43" s="99"/>
      <c r="Q43" s="99"/>
      <c r="R43" s="99"/>
      <c r="S43" s="99"/>
      <c r="T43" s="99"/>
      <c r="U43" s="122"/>
    </row>
    <row r="44" spans="3:21" ht="13.5">
      <c r="C44" s="24" t="s">
        <v>336</v>
      </c>
      <c r="E44" s="18" t="s">
        <v>649</v>
      </c>
      <c r="H44" s="99"/>
      <c r="I44" s="99"/>
      <c r="J44" s="99"/>
      <c r="K44" s="99"/>
      <c r="L44" s="99"/>
      <c r="M44" s="99"/>
      <c r="N44" s="99"/>
      <c r="O44" s="99"/>
      <c r="P44" s="99"/>
      <c r="Q44" s="99"/>
      <c r="R44" s="99"/>
      <c r="S44" s="99"/>
      <c r="T44" s="99"/>
      <c r="U44" s="122"/>
    </row>
    <row r="45" spans="3:21" ht="13.5">
      <c r="C45" s="136" t="s">
        <v>337</v>
      </c>
      <c r="E45" s="18" t="s">
        <v>649</v>
      </c>
      <c r="H45" s="139">
        <f t="shared" ref="H45:T45" si="8">SUM(H46:H50)</f>
        <v>0</v>
      </c>
      <c r="I45" s="139">
        <f t="shared" si="8"/>
        <v>0</v>
      </c>
      <c r="J45" s="139">
        <f t="shared" si="8"/>
        <v>0</v>
      </c>
      <c r="K45" s="139">
        <f t="shared" si="8"/>
        <v>0</v>
      </c>
      <c r="L45" s="139">
        <f t="shared" si="8"/>
        <v>0</v>
      </c>
      <c r="M45" s="139">
        <f t="shared" si="8"/>
        <v>0</v>
      </c>
      <c r="N45" s="139">
        <f t="shared" si="8"/>
        <v>0</v>
      </c>
      <c r="O45" s="139">
        <f t="shared" si="8"/>
        <v>0</v>
      </c>
      <c r="P45" s="139">
        <f t="shared" si="8"/>
        <v>0</v>
      </c>
      <c r="Q45" s="139">
        <f t="shared" si="8"/>
        <v>0</v>
      </c>
      <c r="R45" s="139">
        <f t="shared" si="8"/>
        <v>0</v>
      </c>
      <c r="S45" s="139">
        <f t="shared" si="8"/>
        <v>0</v>
      </c>
      <c r="T45" s="139">
        <f t="shared" si="8"/>
        <v>0</v>
      </c>
      <c r="U45" s="122"/>
    </row>
    <row r="46" spans="3:21" ht="13.5">
      <c r="C46" s="134" t="s">
        <v>338</v>
      </c>
      <c r="E46" s="18" t="s">
        <v>649</v>
      </c>
      <c r="H46" s="99"/>
      <c r="I46" s="99"/>
      <c r="J46" s="99"/>
      <c r="K46" s="99"/>
      <c r="L46" s="99"/>
      <c r="M46" s="99"/>
      <c r="N46" s="99"/>
      <c r="O46" s="99"/>
      <c r="P46" s="99"/>
      <c r="Q46" s="99"/>
      <c r="R46" s="99"/>
      <c r="S46" s="99"/>
      <c r="T46" s="99"/>
      <c r="U46" s="122"/>
    </row>
    <row r="47" spans="3:21" ht="13.5">
      <c r="C47" s="134" t="s">
        <v>339</v>
      </c>
      <c r="E47" s="18" t="s">
        <v>649</v>
      </c>
      <c r="H47" s="99"/>
      <c r="I47" s="99"/>
      <c r="J47" s="99"/>
      <c r="K47" s="99"/>
      <c r="L47" s="99"/>
      <c r="M47" s="99"/>
      <c r="N47" s="99"/>
      <c r="O47" s="99"/>
      <c r="P47" s="99"/>
      <c r="Q47" s="99"/>
      <c r="R47" s="99"/>
      <c r="S47" s="99"/>
      <c r="T47" s="99"/>
      <c r="U47" s="122"/>
    </row>
    <row r="48" spans="3:21" ht="13.5">
      <c r="C48" s="134" t="s">
        <v>342</v>
      </c>
      <c r="E48" s="18" t="s">
        <v>649</v>
      </c>
      <c r="H48" s="99"/>
      <c r="I48" s="99"/>
      <c r="J48" s="99"/>
      <c r="K48" s="99"/>
      <c r="L48" s="99"/>
      <c r="M48" s="99"/>
      <c r="N48" s="99"/>
      <c r="O48" s="99"/>
      <c r="P48" s="99"/>
      <c r="Q48" s="99"/>
      <c r="R48" s="99"/>
      <c r="S48" s="99"/>
      <c r="T48" s="99"/>
      <c r="U48" s="122"/>
    </row>
    <row r="49" spans="3:21" ht="13.5">
      <c r="C49" s="134" t="s">
        <v>343</v>
      </c>
      <c r="E49" s="18" t="s">
        <v>649</v>
      </c>
      <c r="H49" s="99"/>
      <c r="I49" s="99"/>
      <c r="J49" s="99"/>
      <c r="K49" s="99"/>
      <c r="L49" s="99"/>
      <c r="M49" s="99"/>
      <c r="N49" s="99"/>
      <c r="O49" s="99"/>
      <c r="P49" s="99"/>
      <c r="Q49" s="99"/>
      <c r="R49" s="99"/>
      <c r="S49" s="99"/>
      <c r="T49" s="99"/>
      <c r="U49" s="122"/>
    </row>
    <row r="50" spans="3:21" ht="13.5">
      <c r="C50" s="34" t="s">
        <v>340</v>
      </c>
      <c r="E50" s="18" t="s">
        <v>649</v>
      </c>
      <c r="H50" s="99"/>
      <c r="I50" s="99"/>
      <c r="J50" s="99"/>
      <c r="K50" s="99"/>
      <c r="L50" s="99"/>
      <c r="M50" s="99"/>
      <c r="N50" s="99"/>
      <c r="O50" s="99"/>
      <c r="P50" s="99"/>
      <c r="Q50" s="99"/>
      <c r="R50" s="99"/>
      <c r="S50" s="99"/>
      <c r="T50" s="99"/>
      <c r="U50" s="122"/>
    </row>
    <row r="51" spans="3:21" ht="13.5">
      <c r="C51" s="136" t="s">
        <v>341</v>
      </c>
      <c r="E51" s="18" t="s">
        <v>649</v>
      </c>
      <c r="H51" s="99"/>
      <c r="I51" s="99"/>
      <c r="J51" s="99"/>
      <c r="K51" s="99"/>
      <c r="L51" s="99"/>
      <c r="M51" s="99"/>
      <c r="N51" s="99"/>
      <c r="O51" s="99"/>
      <c r="P51" s="99"/>
      <c r="Q51" s="99"/>
      <c r="R51" s="99"/>
      <c r="S51" s="99"/>
      <c r="T51" s="99"/>
      <c r="U51" s="122"/>
    </row>
    <row r="52" spans="3:21" ht="13.5">
      <c r="C52" s="16" t="s">
        <v>244</v>
      </c>
      <c r="E52" s="18" t="s">
        <v>649</v>
      </c>
      <c r="H52" s="99"/>
      <c r="I52" s="99"/>
      <c r="J52" s="99"/>
      <c r="K52" s="99"/>
      <c r="L52" s="99"/>
      <c r="M52" s="99"/>
      <c r="N52" s="99"/>
      <c r="O52" s="99"/>
      <c r="P52" s="99"/>
      <c r="Q52" s="99"/>
      <c r="R52" s="99"/>
      <c r="S52" s="99"/>
      <c r="T52" s="99"/>
      <c r="U52" s="122"/>
    </row>
    <row r="53" spans="3:21" ht="13.5">
      <c r="U53" s="122"/>
    </row>
    <row r="54" spans="3:21" ht="13.5">
      <c r="C54" s="16" t="s">
        <v>373</v>
      </c>
      <c r="D54" s="18"/>
      <c r="E54" s="18" t="s">
        <v>649</v>
      </c>
      <c r="H54" s="138">
        <f t="shared" ref="H54:T54" si="9">SUM(H55,H70)</f>
        <v>0</v>
      </c>
      <c r="I54" s="138">
        <f t="shared" si="9"/>
        <v>0</v>
      </c>
      <c r="J54" s="138">
        <f t="shared" si="9"/>
        <v>0</v>
      </c>
      <c r="K54" s="138">
        <f t="shared" si="9"/>
        <v>0</v>
      </c>
      <c r="L54" s="138">
        <f t="shared" si="9"/>
        <v>0</v>
      </c>
      <c r="M54" s="138">
        <f t="shared" si="9"/>
        <v>0</v>
      </c>
      <c r="N54" s="138">
        <f t="shared" si="9"/>
        <v>0</v>
      </c>
      <c r="O54" s="138">
        <f t="shared" si="9"/>
        <v>0</v>
      </c>
      <c r="P54" s="138">
        <f t="shared" si="9"/>
        <v>0</v>
      </c>
      <c r="Q54" s="138">
        <f t="shared" si="9"/>
        <v>0</v>
      </c>
      <c r="R54" s="138">
        <f t="shared" si="9"/>
        <v>0</v>
      </c>
      <c r="S54" s="138">
        <f t="shared" si="9"/>
        <v>0</v>
      </c>
      <c r="T54" s="138">
        <f t="shared" si="9"/>
        <v>0</v>
      </c>
      <c r="U54" s="228"/>
    </row>
    <row r="55" spans="3:21" ht="13.5">
      <c r="C55" s="16" t="s">
        <v>376</v>
      </c>
      <c r="E55" s="18" t="s">
        <v>649</v>
      </c>
      <c r="H55" s="139">
        <f t="shared" ref="H55:T55" si="10">SUM(H56,H63,H69)</f>
        <v>0</v>
      </c>
      <c r="I55" s="139">
        <f t="shared" si="10"/>
        <v>0</v>
      </c>
      <c r="J55" s="139">
        <f t="shared" si="10"/>
        <v>0</v>
      </c>
      <c r="K55" s="139">
        <f t="shared" si="10"/>
        <v>0</v>
      </c>
      <c r="L55" s="139">
        <f t="shared" si="10"/>
        <v>0</v>
      </c>
      <c r="M55" s="139">
        <f t="shared" si="10"/>
        <v>0</v>
      </c>
      <c r="N55" s="139">
        <f t="shared" si="10"/>
        <v>0</v>
      </c>
      <c r="O55" s="139">
        <f t="shared" si="10"/>
        <v>0</v>
      </c>
      <c r="P55" s="139">
        <f t="shared" si="10"/>
        <v>0</v>
      </c>
      <c r="Q55" s="139">
        <f t="shared" si="10"/>
        <v>0</v>
      </c>
      <c r="R55" s="139">
        <f t="shared" si="10"/>
        <v>0</v>
      </c>
      <c r="S55" s="139">
        <f t="shared" si="10"/>
        <v>0</v>
      </c>
      <c r="T55" s="139">
        <f t="shared" si="10"/>
        <v>0</v>
      </c>
      <c r="U55" s="122"/>
    </row>
    <row r="56" spans="3:21" ht="13.5">
      <c r="C56" s="135" t="s">
        <v>330</v>
      </c>
      <c r="E56" s="18" t="s">
        <v>649</v>
      </c>
      <c r="H56" s="139">
        <f t="shared" ref="H56:T56" si="11">SUM(H57:H62)</f>
        <v>0</v>
      </c>
      <c r="I56" s="139">
        <f t="shared" si="11"/>
        <v>0</v>
      </c>
      <c r="J56" s="139">
        <f t="shared" si="11"/>
        <v>0</v>
      </c>
      <c r="K56" s="139">
        <f t="shared" si="11"/>
        <v>0</v>
      </c>
      <c r="L56" s="139">
        <f t="shared" si="11"/>
        <v>0</v>
      </c>
      <c r="M56" s="139">
        <f t="shared" si="11"/>
        <v>0</v>
      </c>
      <c r="N56" s="139">
        <f t="shared" si="11"/>
        <v>0</v>
      </c>
      <c r="O56" s="139">
        <f t="shared" si="11"/>
        <v>0</v>
      </c>
      <c r="P56" s="139">
        <f t="shared" si="11"/>
        <v>0</v>
      </c>
      <c r="Q56" s="139">
        <f t="shared" si="11"/>
        <v>0</v>
      </c>
      <c r="R56" s="139">
        <f t="shared" si="11"/>
        <v>0</v>
      </c>
      <c r="S56" s="139">
        <f t="shared" si="11"/>
        <v>0</v>
      </c>
      <c r="T56" s="139">
        <f t="shared" si="11"/>
        <v>0</v>
      </c>
      <c r="U56" s="122"/>
    </row>
    <row r="57" spans="3:21" ht="13.5">
      <c r="C57" s="24" t="s">
        <v>331</v>
      </c>
      <c r="E57" s="18" t="s">
        <v>649</v>
      </c>
      <c r="H57" s="99"/>
      <c r="I57" s="99"/>
      <c r="J57" s="99"/>
      <c r="K57" s="99"/>
      <c r="L57" s="99"/>
      <c r="M57" s="99"/>
      <c r="N57" s="99"/>
      <c r="O57" s="99"/>
      <c r="P57" s="99"/>
      <c r="Q57" s="99"/>
      <c r="R57" s="99"/>
      <c r="S57" s="99"/>
      <c r="T57" s="99"/>
      <c r="U57" s="122"/>
    </row>
    <row r="58" spans="3:21" ht="13.5">
      <c r="C58" s="24" t="s">
        <v>332</v>
      </c>
      <c r="E58" s="18" t="s">
        <v>649</v>
      </c>
      <c r="H58" s="99"/>
      <c r="I58" s="99"/>
      <c r="J58" s="99"/>
      <c r="K58" s="99"/>
      <c r="L58" s="99"/>
      <c r="M58" s="99"/>
      <c r="N58" s="99"/>
      <c r="O58" s="99"/>
      <c r="P58" s="99"/>
      <c r="Q58" s="99"/>
      <c r="R58" s="99"/>
      <c r="S58" s="99"/>
      <c r="T58" s="99"/>
      <c r="U58" s="122"/>
    </row>
    <row r="59" spans="3:21" ht="13.5">
      <c r="C59" s="133" t="s">
        <v>333</v>
      </c>
      <c r="E59" s="18" t="s">
        <v>649</v>
      </c>
      <c r="H59" s="99"/>
      <c r="I59" s="99"/>
      <c r="J59" s="99"/>
      <c r="K59" s="99"/>
      <c r="L59" s="99"/>
      <c r="M59" s="99"/>
      <c r="N59" s="99"/>
      <c r="O59" s="99"/>
      <c r="P59" s="99"/>
      <c r="Q59" s="99"/>
      <c r="R59" s="99"/>
      <c r="S59" s="99"/>
      <c r="T59" s="99"/>
      <c r="U59" s="122"/>
    </row>
    <row r="60" spans="3:21" ht="13.5">
      <c r="C60" s="133" t="s">
        <v>334</v>
      </c>
      <c r="E60" s="18" t="s">
        <v>649</v>
      </c>
      <c r="H60" s="99"/>
      <c r="I60" s="99"/>
      <c r="J60" s="99"/>
      <c r="K60" s="99"/>
      <c r="L60" s="99"/>
      <c r="M60" s="99"/>
      <c r="N60" s="99"/>
      <c r="O60" s="99"/>
      <c r="P60" s="99"/>
      <c r="Q60" s="99"/>
      <c r="R60" s="99"/>
      <c r="S60" s="99"/>
      <c r="T60" s="99"/>
      <c r="U60" s="122"/>
    </row>
    <row r="61" spans="3:21" ht="13.5">
      <c r="C61" s="24" t="s">
        <v>335</v>
      </c>
      <c r="E61" s="18" t="s">
        <v>649</v>
      </c>
      <c r="H61" s="99"/>
      <c r="I61" s="99"/>
      <c r="J61" s="99"/>
      <c r="K61" s="99"/>
      <c r="L61" s="99"/>
      <c r="M61" s="99"/>
      <c r="N61" s="99"/>
      <c r="O61" s="99"/>
      <c r="P61" s="99"/>
      <c r="Q61" s="99"/>
      <c r="R61" s="99"/>
      <c r="S61" s="99"/>
      <c r="T61" s="99"/>
      <c r="U61" s="122"/>
    </row>
    <row r="62" spans="3:21" ht="13.5">
      <c r="C62" s="24" t="s">
        <v>336</v>
      </c>
      <c r="E62" s="18" t="s">
        <v>649</v>
      </c>
      <c r="H62" s="99"/>
      <c r="I62" s="99"/>
      <c r="J62" s="99"/>
      <c r="K62" s="99"/>
      <c r="L62" s="99"/>
      <c r="M62" s="99"/>
      <c r="N62" s="99"/>
      <c r="O62" s="99"/>
      <c r="P62" s="99"/>
      <c r="Q62" s="99"/>
      <c r="R62" s="99"/>
      <c r="S62" s="99"/>
      <c r="T62" s="99"/>
      <c r="U62" s="122"/>
    </row>
    <row r="63" spans="3:21" ht="13.5">
      <c r="C63" s="136" t="s">
        <v>337</v>
      </c>
      <c r="E63" s="18" t="s">
        <v>649</v>
      </c>
      <c r="H63" s="139">
        <f t="shared" ref="H63:T63" si="12">SUM(H64:H68)</f>
        <v>0</v>
      </c>
      <c r="I63" s="139">
        <f t="shared" si="12"/>
        <v>0</v>
      </c>
      <c r="J63" s="139">
        <f t="shared" si="12"/>
        <v>0</v>
      </c>
      <c r="K63" s="139">
        <f t="shared" si="12"/>
        <v>0</v>
      </c>
      <c r="L63" s="139">
        <f t="shared" si="12"/>
        <v>0</v>
      </c>
      <c r="M63" s="139">
        <f t="shared" si="12"/>
        <v>0</v>
      </c>
      <c r="N63" s="139">
        <f t="shared" si="12"/>
        <v>0</v>
      </c>
      <c r="O63" s="139">
        <f t="shared" si="12"/>
        <v>0</v>
      </c>
      <c r="P63" s="139">
        <f t="shared" si="12"/>
        <v>0</v>
      </c>
      <c r="Q63" s="139">
        <f t="shared" si="12"/>
        <v>0</v>
      </c>
      <c r="R63" s="139">
        <f t="shared" si="12"/>
        <v>0</v>
      </c>
      <c r="S63" s="139">
        <f t="shared" si="12"/>
        <v>0</v>
      </c>
      <c r="T63" s="139">
        <f t="shared" si="12"/>
        <v>0</v>
      </c>
      <c r="U63" s="122"/>
    </row>
    <row r="64" spans="3:21" ht="13.5">
      <c r="C64" s="134" t="s">
        <v>338</v>
      </c>
      <c r="E64" s="18" t="s">
        <v>649</v>
      </c>
      <c r="H64" s="99"/>
      <c r="I64" s="99"/>
      <c r="J64" s="99"/>
      <c r="K64" s="99"/>
      <c r="L64" s="99"/>
      <c r="M64" s="99"/>
      <c r="N64" s="99"/>
      <c r="O64" s="99"/>
      <c r="P64" s="99"/>
      <c r="Q64" s="99"/>
      <c r="R64" s="99"/>
      <c r="S64" s="99"/>
      <c r="T64" s="99"/>
      <c r="U64" s="122"/>
    </row>
    <row r="65" spans="3:21" ht="13.5">
      <c r="C65" s="134" t="s">
        <v>339</v>
      </c>
      <c r="E65" s="18" t="s">
        <v>649</v>
      </c>
      <c r="H65" s="99"/>
      <c r="I65" s="99"/>
      <c r="J65" s="99"/>
      <c r="K65" s="99"/>
      <c r="L65" s="99"/>
      <c r="M65" s="99"/>
      <c r="N65" s="99"/>
      <c r="O65" s="99"/>
      <c r="P65" s="99"/>
      <c r="Q65" s="99"/>
      <c r="R65" s="99"/>
      <c r="S65" s="99"/>
      <c r="T65" s="99"/>
      <c r="U65" s="122"/>
    </row>
    <row r="66" spans="3:21" ht="13.5">
      <c r="C66" s="134" t="s">
        <v>342</v>
      </c>
      <c r="E66" s="18" t="s">
        <v>649</v>
      </c>
      <c r="H66" s="99"/>
      <c r="I66" s="99"/>
      <c r="J66" s="99"/>
      <c r="K66" s="99"/>
      <c r="L66" s="99"/>
      <c r="M66" s="99"/>
      <c r="N66" s="99"/>
      <c r="O66" s="99"/>
      <c r="P66" s="99"/>
      <c r="Q66" s="99"/>
      <c r="R66" s="99"/>
      <c r="S66" s="99"/>
      <c r="T66" s="99"/>
      <c r="U66" s="122"/>
    </row>
    <row r="67" spans="3:21" ht="13.5">
      <c r="C67" s="134" t="s">
        <v>343</v>
      </c>
      <c r="E67" s="18" t="s">
        <v>649</v>
      </c>
      <c r="H67" s="99"/>
      <c r="I67" s="99"/>
      <c r="J67" s="99"/>
      <c r="K67" s="99"/>
      <c r="L67" s="99"/>
      <c r="M67" s="99"/>
      <c r="N67" s="99"/>
      <c r="O67" s="99"/>
      <c r="P67" s="99"/>
      <c r="Q67" s="99"/>
      <c r="R67" s="99"/>
      <c r="S67" s="99"/>
      <c r="T67" s="99"/>
      <c r="U67" s="122"/>
    </row>
    <row r="68" spans="3:21" ht="13.5">
      <c r="C68" s="34" t="s">
        <v>340</v>
      </c>
      <c r="E68" s="18" t="s">
        <v>649</v>
      </c>
      <c r="H68" s="99"/>
      <c r="I68" s="99"/>
      <c r="J68" s="99"/>
      <c r="K68" s="99"/>
      <c r="L68" s="99"/>
      <c r="M68" s="99"/>
      <c r="N68" s="99"/>
      <c r="O68" s="99"/>
      <c r="P68" s="99"/>
      <c r="Q68" s="99"/>
      <c r="R68" s="99"/>
      <c r="S68" s="99"/>
      <c r="T68" s="99"/>
      <c r="U68" s="122"/>
    </row>
    <row r="69" spans="3:21" ht="13.5">
      <c r="C69" s="136" t="s">
        <v>341</v>
      </c>
      <c r="E69" s="18" t="s">
        <v>649</v>
      </c>
      <c r="H69" s="99"/>
      <c r="I69" s="99"/>
      <c r="J69" s="99"/>
      <c r="K69" s="99"/>
      <c r="L69" s="99"/>
      <c r="M69" s="99"/>
      <c r="N69" s="99"/>
      <c r="O69" s="99"/>
      <c r="P69" s="99"/>
      <c r="Q69" s="99"/>
      <c r="R69" s="99"/>
      <c r="S69" s="99"/>
      <c r="T69" s="99"/>
      <c r="U69" s="122"/>
    </row>
    <row r="70" spans="3:21" ht="13.5">
      <c r="C70" s="16" t="s">
        <v>244</v>
      </c>
      <c r="E70" s="18" t="s">
        <v>649</v>
      </c>
      <c r="H70" s="99"/>
      <c r="I70" s="99"/>
      <c r="J70" s="99"/>
      <c r="K70" s="99"/>
      <c r="L70" s="99"/>
      <c r="M70" s="99"/>
      <c r="N70" s="99"/>
      <c r="O70" s="99"/>
      <c r="P70" s="99"/>
      <c r="Q70" s="99"/>
      <c r="R70" s="99"/>
      <c r="S70" s="99"/>
      <c r="T70" s="99"/>
      <c r="U70" s="122"/>
    </row>
    <row r="71" spans="3:21" ht="13.5">
      <c r="C71" s="17"/>
      <c r="D71" s="17"/>
      <c r="E71" s="17"/>
      <c r="F71" s="17"/>
      <c r="G71" s="17"/>
      <c r="H71" s="116"/>
      <c r="I71" s="116"/>
      <c r="J71" s="116"/>
      <c r="K71" s="116"/>
      <c r="L71" s="116"/>
      <c r="M71" s="116"/>
      <c r="N71" s="116"/>
      <c r="O71" s="116"/>
      <c r="P71" s="116"/>
      <c r="Q71" s="116"/>
      <c r="R71" s="116"/>
      <c r="S71" s="116"/>
      <c r="T71" s="116"/>
      <c r="U71" s="122"/>
    </row>
    <row r="72" spans="3:21" ht="13.5">
      <c r="C72" s="16" t="s">
        <v>374</v>
      </c>
      <c r="D72" s="18"/>
      <c r="E72" s="18" t="s">
        <v>649</v>
      </c>
      <c r="H72" s="138">
        <f t="shared" ref="H72:T72" si="13">SUM(H73,H88)</f>
        <v>0</v>
      </c>
      <c r="I72" s="138">
        <f t="shared" si="13"/>
        <v>0</v>
      </c>
      <c r="J72" s="138">
        <f t="shared" si="13"/>
        <v>0</v>
      </c>
      <c r="K72" s="138">
        <f t="shared" si="13"/>
        <v>0</v>
      </c>
      <c r="L72" s="138">
        <f t="shared" si="13"/>
        <v>0</v>
      </c>
      <c r="M72" s="138">
        <f t="shared" si="13"/>
        <v>0</v>
      </c>
      <c r="N72" s="138">
        <f t="shared" si="13"/>
        <v>0</v>
      </c>
      <c r="O72" s="138">
        <f t="shared" si="13"/>
        <v>0</v>
      </c>
      <c r="P72" s="138">
        <f t="shared" si="13"/>
        <v>0</v>
      </c>
      <c r="Q72" s="138">
        <f t="shared" si="13"/>
        <v>0</v>
      </c>
      <c r="R72" s="138">
        <f t="shared" si="13"/>
        <v>0</v>
      </c>
      <c r="S72" s="138">
        <f t="shared" si="13"/>
        <v>0</v>
      </c>
      <c r="T72" s="138">
        <f t="shared" si="13"/>
        <v>0</v>
      </c>
      <c r="U72" s="228"/>
    </row>
    <row r="73" spans="3:21" ht="13.5">
      <c r="C73" s="16" t="s">
        <v>376</v>
      </c>
      <c r="E73" s="18" t="s">
        <v>649</v>
      </c>
      <c r="H73" s="139">
        <f t="shared" ref="H73:T73" si="14">SUM(H74,H81,H87)</f>
        <v>0</v>
      </c>
      <c r="I73" s="139">
        <f t="shared" si="14"/>
        <v>0</v>
      </c>
      <c r="J73" s="139">
        <f t="shared" si="14"/>
        <v>0</v>
      </c>
      <c r="K73" s="139">
        <f t="shared" si="14"/>
        <v>0</v>
      </c>
      <c r="L73" s="139">
        <f t="shared" si="14"/>
        <v>0</v>
      </c>
      <c r="M73" s="139">
        <f t="shared" si="14"/>
        <v>0</v>
      </c>
      <c r="N73" s="139">
        <f t="shared" si="14"/>
        <v>0</v>
      </c>
      <c r="O73" s="139">
        <f t="shared" si="14"/>
        <v>0</v>
      </c>
      <c r="P73" s="139">
        <f t="shared" si="14"/>
        <v>0</v>
      </c>
      <c r="Q73" s="139">
        <f t="shared" si="14"/>
        <v>0</v>
      </c>
      <c r="R73" s="139">
        <f t="shared" si="14"/>
        <v>0</v>
      </c>
      <c r="S73" s="139">
        <f t="shared" si="14"/>
        <v>0</v>
      </c>
      <c r="T73" s="139">
        <f t="shared" si="14"/>
        <v>0</v>
      </c>
      <c r="U73" s="122"/>
    </row>
    <row r="74" spans="3:21" ht="13.5">
      <c r="C74" s="135" t="s">
        <v>330</v>
      </c>
      <c r="E74" s="18" t="s">
        <v>649</v>
      </c>
      <c r="H74" s="139">
        <f t="shared" ref="H74:T74" si="15">SUM(H75:H80)</f>
        <v>0</v>
      </c>
      <c r="I74" s="139">
        <f t="shared" si="15"/>
        <v>0</v>
      </c>
      <c r="J74" s="139">
        <f t="shared" si="15"/>
        <v>0</v>
      </c>
      <c r="K74" s="139">
        <f t="shared" si="15"/>
        <v>0</v>
      </c>
      <c r="L74" s="139">
        <f t="shared" si="15"/>
        <v>0</v>
      </c>
      <c r="M74" s="139">
        <f t="shared" si="15"/>
        <v>0</v>
      </c>
      <c r="N74" s="139">
        <f t="shared" si="15"/>
        <v>0</v>
      </c>
      <c r="O74" s="139">
        <f t="shared" si="15"/>
        <v>0</v>
      </c>
      <c r="P74" s="139">
        <f t="shared" si="15"/>
        <v>0</v>
      </c>
      <c r="Q74" s="139">
        <f t="shared" si="15"/>
        <v>0</v>
      </c>
      <c r="R74" s="139">
        <f t="shared" si="15"/>
        <v>0</v>
      </c>
      <c r="S74" s="139">
        <f t="shared" si="15"/>
        <v>0</v>
      </c>
      <c r="T74" s="139">
        <f t="shared" si="15"/>
        <v>0</v>
      </c>
      <c r="U74" s="122"/>
    </row>
    <row r="75" spans="3:21" ht="13.5">
      <c r="C75" s="24" t="s">
        <v>331</v>
      </c>
      <c r="E75" s="18" t="s">
        <v>649</v>
      </c>
      <c r="H75" s="99"/>
      <c r="I75" s="99"/>
      <c r="J75" s="99"/>
      <c r="K75" s="99"/>
      <c r="L75" s="99"/>
      <c r="M75" s="99"/>
      <c r="N75" s="99"/>
      <c r="O75" s="99"/>
      <c r="P75" s="99"/>
      <c r="Q75" s="99"/>
      <c r="R75" s="99"/>
      <c r="S75" s="99"/>
      <c r="T75" s="99"/>
      <c r="U75" s="122"/>
    </row>
    <row r="76" spans="3:21" ht="13.5">
      <c r="C76" s="24" t="s">
        <v>332</v>
      </c>
      <c r="E76" s="18" t="s">
        <v>649</v>
      </c>
      <c r="H76" s="99"/>
      <c r="I76" s="99"/>
      <c r="J76" s="99"/>
      <c r="K76" s="99"/>
      <c r="L76" s="99"/>
      <c r="M76" s="99"/>
      <c r="N76" s="99"/>
      <c r="O76" s="99"/>
      <c r="P76" s="99"/>
      <c r="Q76" s="99"/>
      <c r="R76" s="99"/>
      <c r="S76" s="99"/>
      <c r="T76" s="99"/>
      <c r="U76" s="122"/>
    </row>
    <row r="77" spans="3:21" ht="13.5">
      <c r="C77" s="133" t="s">
        <v>333</v>
      </c>
      <c r="E77" s="18" t="s">
        <v>649</v>
      </c>
      <c r="H77" s="99"/>
      <c r="I77" s="99"/>
      <c r="J77" s="99"/>
      <c r="K77" s="99"/>
      <c r="L77" s="99"/>
      <c r="M77" s="99"/>
      <c r="N77" s="99"/>
      <c r="O77" s="99"/>
      <c r="P77" s="99"/>
      <c r="Q77" s="99"/>
      <c r="R77" s="99"/>
      <c r="S77" s="99"/>
      <c r="T77" s="99"/>
      <c r="U77" s="122"/>
    </row>
    <row r="78" spans="3:21" ht="13.5">
      <c r="C78" s="133" t="s">
        <v>334</v>
      </c>
      <c r="E78" s="18" t="s">
        <v>649</v>
      </c>
      <c r="H78" s="99"/>
      <c r="I78" s="99"/>
      <c r="J78" s="99"/>
      <c r="K78" s="99"/>
      <c r="L78" s="99"/>
      <c r="M78" s="99"/>
      <c r="N78" s="99"/>
      <c r="O78" s="99"/>
      <c r="P78" s="99"/>
      <c r="Q78" s="99"/>
      <c r="R78" s="99"/>
      <c r="S78" s="99"/>
      <c r="T78" s="99"/>
      <c r="U78" s="122"/>
    </row>
    <row r="79" spans="3:21" ht="13.5">
      <c r="C79" s="24" t="s">
        <v>335</v>
      </c>
      <c r="E79" s="18" t="s">
        <v>649</v>
      </c>
      <c r="H79" s="99"/>
      <c r="I79" s="99"/>
      <c r="J79" s="99"/>
      <c r="K79" s="99"/>
      <c r="L79" s="99"/>
      <c r="M79" s="99"/>
      <c r="N79" s="99"/>
      <c r="O79" s="99"/>
      <c r="P79" s="99"/>
      <c r="Q79" s="99"/>
      <c r="R79" s="99"/>
      <c r="S79" s="99"/>
      <c r="T79" s="99"/>
      <c r="U79" s="122"/>
    </row>
    <row r="80" spans="3:21" ht="13.5">
      <c r="C80" s="24" t="s">
        <v>336</v>
      </c>
      <c r="E80" s="18" t="s">
        <v>649</v>
      </c>
      <c r="H80" s="99"/>
      <c r="I80" s="99"/>
      <c r="J80" s="99"/>
      <c r="K80" s="99"/>
      <c r="L80" s="99"/>
      <c r="M80" s="99"/>
      <c r="N80" s="99"/>
      <c r="O80" s="99"/>
      <c r="P80" s="99"/>
      <c r="Q80" s="99"/>
      <c r="R80" s="99"/>
      <c r="S80" s="99"/>
      <c r="T80" s="99"/>
      <c r="U80" s="122"/>
    </row>
    <row r="81" spans="3:21" ht="13.5">
      <c r="C81" s="136" t="s">
        <v>337</v>
      </c>
      <c r="E81" s="18" t="s">
        <v>649</v>
      </c>
      <c r="H81" s="139">
        <f t="shared" ref="H81:T81" si="16">SUM(H82:H86)</f>
        <v>0</v>
      </c>
      <c r="I81" s="139">
        <f t="shared" si="16"/>
        <v>0</v>
      </c>
      <c r="J81" s="139">
        <f t="shared" si="16"/>
        <v>0</v>
      </c>
      <c r="K81" s="139">
        <f t="shared" si="16"/>
        <v>0</v>
      </c>
      <c r="L81" s="139">
        <f t="shared" si="16"/>
        <v>0</v>
      </c>
      <c r="M81" s="139">
        <f t="shared" si="16"/>
        <v>0</v>
      </c>
      <c r="N81" s="139">
        <f t="shared" si="16"/>
        <v>0</v>
      </c>
      <c r="O81" s="139">
        <f t="shared" si="16"/>
        <v>0</v>
      </c>
      <c r="P81" s="139">
        <f t="shared" si="16"/>
        <v>0</v>
      </c>
      <c r="Q81" s="139">
        <f t="shared" si="16"/>
        <v>0</v>
      </c>
      <c r="R81" s="139">
        <f t="shared" si="16"/>
        <v>0</v>
      </c>
      <c r="S81" s="139">
        <f t="shared" si="16"/>
        <v>0</v>
      </c>
      <c r="T81" s="139">
        <f t="shared" si="16"/>
        <v>0</v>
      </c>
      <c r="U81" s="122"/>
    </row>
    <row r="82" spans="3:21" ht="13.5">
      <c r="C82" s="134" t="s">
        <v>338</v>
      </c>
      <c r="E82" s="18" t="s">
        <v>649</v>
      </c>
      <c r="H82" s="99"/>
      <c r="I82" s="99"/>
      <c r="J82" s="99"/>
      <c r="K82" s="99"/>
      <c r="L82" s="99"/>
      <c r="M82" s="99"/>
      <c r="N82" s="99"/>
      <c r="O82" s="99"/>
      <c r="P82" s="99"/>
      <c r="Q82" s="99"/>
      <c r="R82" s="99"/>
      <c r="S82" s="99"/>
      <c r="T82" s="99"/>
      <c r="U82" s="122"/>
    </row>
    <row r="83" spans="3:21" ht="13.5">
      <c r="C83" s="134" t="s">
        <v>339</v>
      </c>
      <c r="E83" s="18" t="s">
        <v>649</v>
      </c>
      <c r="H83" s="99"/>
      <c r="I83" s="99"/>
      <c r="J83" s="99"/>
      <c r="K83" s="99"/>
      <c r="L83" s="99"/>
      <c r="M83" s="99"/>
      <c r="N83" s="99"/>
      <c r="O83" s="99"/>
      <c r="P83" s="99"/>
      <c r="Q83" s="99"/>
      <c r="R83" s="99"/>
      <c r="S83" s="99"/>
      <c r="T83" s="99"/>
      <c r="U83" s="122"/>
    </row>
    <row r="84" spans="3:21" ht="13.5">
      <c r="C84" s="134" t="s">
        <v>342</v>
      </c>
      <c r="E84" s="18" t="s">
        <v>649</v>
      </c>
      <c r="H84" s="99"/>
      <c r="I84" s="99"/>
      <c r="J84" s="99"/>
      <c r="K84" s="99"/>
      <c r="L84" s="99"/>
      <c r="M84" s="99"/>
      <c r="N84" s="99"/>
      <c r="O84" s="99"/>
      <c r="P84" s="99"/>
      <c r="Q84" s="99"/>
      <c r="R84" s="99"/>
      <c r="S84" s="99"/>
      <c r="T84" s="99"/>
      <c r="U84" s="122"/>
    </row>
    <row r="85" spans="3:21" ht="13.5">
      <c r="C85" s="134" t="s">
        <v>343</v>
      </c>
      <c r="E85" s="18" t="s">
        <v>649</v>
      </c>
      <c r="H85" s="99"/>
      <c r="I85" s="99"/>
      <c r="J85" s="99"/>
      <c r="K85" s="99"/>
      <c r="L85" s="99"/>
      <c r="M85" s="99"/>
      <c r="N85" s="99"/>
      <c r="O85" s="99"/>
      <c r="P85" s="99"/>
      <c r="Q85" s="99"/>
      <c r="R85" s="99"/>
      <c r="S85" s="99"/>
      <c r="T85" s="99"/>
      <c r="U85" s="122"/>
    </row>
    <row r="86" spans="3:21" ht="13.5">
      <c r="C86" s="34" t="s">
        <v>340</v>
      </c>
      <c r="E86" s="18" t="s">
        <v>649</v>
      </c>
      <c r="H86" s="99"/>
      <c r="I86" s="99"/>
      <c r="J86" s="99"/>
      <c r="K86" s="99"/>
      <c r="L86" s="99"/>
      <c r="M86" s="99"/>
      <c r="N86" s="99"/>
      <c r="O86" s="99"/>
      <c r="P86" s="99"/>
      <c r="Q86" s="99"/>
      <c r="R86" s="99"/>
      <c r="S86" s="99"/>
      <c r="T86" s="99"/>
      <c r="U86" s="122"/>
    </row>
    <row r="87" spans="3:21" ht="13.5">
      <c r="C87" s="136" t="s">
        <v>341</v>
      </c>
      <c r="E87" s="18" t="s">
        <v>649</v>
      </c>
      <c r="H87" s="99"/>
      <c r="I87" s="99"/>
      <c r="J87" s="99"/>
      <c r="K87" s="99"/>
      <c r="L87" s="99"/>
      <c r="M87" s="99"/>
      <c r="N87" s="99"/>
      <c r="O87" s="99"/>
      <c r="P87" s="99"/>
      <c r="Q87" s="99"/>
      <c r="R87" s="99"/>
      <c r="S87" s="99"/>
      <c r="T87" s="99"/>
      <c r="U87" s="122"/>
    </row>
    <row r="88" spans="3:21" ht="13.5">
      <c r="C88" s="16" t="s">
        <v>244</v>
      </c>
      <c r="E88" s="18" t="s">
        <v>649</v>
      </c>
      <c r="H88" s="99"/>
      <c r="I88" s="99"/>
      <c r="J88" s="99"/>
      <c r="K88" s="99"/>
      <c r="L88" s="99"/>
      <c r="M88" s="99"/>
      <c r="N88" s="99"/>
      <c r="O88" s="99"/>
      <c r="P88" s="99"/>
      <c r="Q88" s="99"/>
      <c r="R88" s="99"/>
      <c r="S88" s="99"/>
      <c r="T88" s="99"/>
      <c r="U88" s="122"/>
    </row>
    <row r="89" spans="3:21" ht="13.5">
      <c r="C89" s="17"/>
      <c r="D89" s="17"/>
      <c r="E89" s="17"/>
      <c r="F89" s="17"/>
      <c r="G89" s="17"/>
      <c r="H89" s="116"/>
      <c r="I89" s="116"/>
      <c r="J89" s="116"/>
      <c r="K89" s="116"/>
      <c r="L89" s="116"/>
      <c r="M89" s="116"/>
      <c r="N89" s="116"/>
      <c r="O89" s="116"/>
      <c r="P89" s="116"/>
      <c r="Q89" s="116"/>
      <c r="R89" s="116"/>
      <c r="S89" s="116"/>
      <c r="T89" s="116"/>
      <c r="U89" s="122"/>
    </row>
    <row r="90" spans="3:21" ht="13.5">
      <c r="C90" s="16" t="s">
        <v>619</v>
      </c>
      <c r="D90" s="18"/>
      <c r="E90" s="18" t="s">
        <v>649</v>
      </c>
      <c r="H90" s="138">
        <f t="shared" ref="H90:T90" si="17">SUM(H91,H103)</f>
        <v>0</v>
      </c>
      <c r="I90" s="138">
        <f t="shared" si="17"/>
        <v>0</v>
      </c>
      <c r="J90" s="138">
        <f t="shared" si="17"/>
        <v>0</v>
      </c>
      <c r="K90" s="138">
        <f t="shared" si="17"/>
        <v>0</v>
      </c>
      <c r="L90" s="138">
        <f t="shared" si="17"/>
        <v>0</v>
      </c>
      <c r="M90" s="138">
        <f t="shared" si="17"/>
        <v>0</v>
      </c>
      <c r="N90" s="138">
        <f t="shared" si="17"/>
        <v>0</v>
      </c>
      <c r="O90" s="138">
        <f t="shared" si="17"/>
        <v>0</v>
      </c>
      <c r="P90" s="138">
        <f t="shared" si="17"/>
        <v>0</v>
      </c>
      <c r="Q90" s="138">
        <f t="shared" si="17"/>
        <v>0</v>
      </c>
      <c r="R90" s="138">
        <f t="shared" si="17"/>
        <v>0</v>
      </c>
      <c r="S90" s="138">
        <f t="shared" si="17"/>
        <v>0</v>
      </c>
      <c r="T90" s="138">
        <f t="shared" si="17"/>
        <v>0</v>
      </c>
      <c r="U90" s="228"/>
    </row>
    <row r="91" spans="3:21" ht="13.5">
      <c r="C91" s="16" t="s">
        <v>376</v>
      </c>
      <c r="E91" s="18" t="s">
        <v>649</v>
      </c>
      <c r="H91" s="139">
        <f t="shared" ref="H91:T91" si="18">SUM(H92,H98,H102)</f>
        <v>0</v>
      </c>
      <c r="I91" s="139">
        <f t="shared" si="18"/>
        <v>0</v>
      </c>
      <c r="J91" s="139">
        <f t="shared" si="18"/>
        <v>0</v>
      </c>
      <c r="K91" s="139">
        <f t="shared" si="18"/>
        <v>0</v>
      </c>
      <c r="L91" s="139">
        <f t="shared" si="18"/>
        <v>0</v>
      </c>
      <c r="M91" s="139">
        <f t="shared" si="18"/>
        <v>0</v>
      </c>
      <c r="N91" s="139">
        <f t="shared" si="18"/>
        <v>0</v>
      </c>
      <c r="O91" s="139">
        <f t="shared" si="18"/>
        <v>0</v>
      </c>
      <c r="P91" s="139">
        <f t="shared" si="18"/>
        <v>0</v>
      </c>
      <c r="Q91" s="139">
        <f t="shared" si="18"/>
        <v>0</v>
      </c>
      <c r="R91" s="139">
        <f t="shared" si="18"/>
        <v>0</v>
      </c>
      <c r="S91" s="139">
        <f t="shared" si="18"/>
        <v>0</v>
      </c>
      <c r="T91" s="139">
        <f t="shared" si="18"/>
        <v>0</v>
      </c>
      <c r="U91" s="122"/>
    </row>
    <row r="92" spans="3:21" ht="13.5">
      <c r="C92" s="135" t="s">
        <v>330</v>
      </c>
      <c r="E92" s="18" t="s">
        <v>649</v>
      </c>
      <c r="H92" s="139">
        <f t="shared" ref="H92:T92" si="19">SUM(H93:H97)</f>
        <v>0</v>
      </c>
      <c r="I92" s="139">
        <f t="shared" si="19"/>
        <v>0</v>
      </c>
      <c r="J92" s="139">
        <f t="shared" si="19"/>
        <v>0</v>
      </c>
      <c r="K92" s="139">
        <f t="shared" si="19"/>
        <v>0</v>
      </c>
      <c r="L92" s="139">
        <f t="shared" si="19"/>
        <v>0</v>
      </c>
      <c r="M92" s="139">
        <f t="shared" si="19"/>
        <v>0</v>
      </c>
      <c r="N92" s="139">
        <f t="shared" si="19"/>
        <v>0</v>
      </c>
      <c r="O92" s="139">
        <f t="shared" si="19"/>
        <v>0</v>
      </c>
      <c r="P92" s="139">
        <f t="shared" si="19"/>
        <v>0</v>
      </c>
      <c r="Q92" s="139">
        <f t="shared" si="19"/>
        <v>0</v>
      </c>
      <c r="R92" s="139">
        <f t="shared" si="19"/>
        <v>0</v>
      </c>
      <c r="S92" s="139">
        <f t="shared" si="19"/>
        <v>0</v>
      </c>
      <c r="T92" s="139">
        <f t="shared" si="19"/>
        <v>0</v>
      </c>
      <c r="U92" s="122"/>
    </row>
    <row r="93" spans="3:21" ht="13.5">
      <c r="C93" s="224" t="s">
        <v>627</v>
      </c>
      <c r="E93" s="18" t="s">
        <v>649</v>
      </c>
      <c r="H93" s="99"/>
      <c r="I93" s="99"/>
      <c r="J93" s="99"/>
      <c r="K93" s="99"/>
      <c r="L93" s="99"/>
      <c r="M93" s="99"/>
      <c r="N93" s="99"/>
      <c r="O93" s="99"/>
      <c r="P93" s="99"/>
      <c r="Q93" s="99"/>
      <c r="R93" s="99"/>
      <c r="S93" s="99"/>
      <c r="T93" s="99"/>
      <c r="U93" s="122"/>
    </row>
    <row r="94" spans="3:21" ht="13.5">
      <c r="C94" s="224" t="s">
        <v>627</v>
      </c>
      <c r="E94" s="18" t="s">
        <v>649</v>
      </c>
      <c r="H94" s="99"/>
      <c r="I94" s="99"/>
      <c r="J94" s="99"/>
      <c r="K94" s="99"/>
      <c r="L94" s="99"/>
      <c r="M94" s="99"/>
      <c r="N94" s="99"/>
      <c r="O94" s="99"/>
      <c r="P94" s="99"/>
      <c r="Q94" s="99"/>
      <c r="R94" s="99"/>
      <c r="S94" s="99"/>
      <c r="T94" s="99"/>
      <c r="U94" s="122"/>
    </row>
    <row r="95" spans="3:21" ht="13.5">
      <c r="C95" s="224" t="s">
        <v>627</v>
      </c>
      <c r="E95" s="18" t="s">
        <v>649</v>
      </c>
      <c r="H95" s="99"/>
      <c r="I95" s="99"/>
      <c r="J95" s="99"/>
      <c r="K95" s="99"/>
      <c r="L95" s="99"/>
      <c r="M95" s="99"/>
      <c r="N95" s="99"/>
      <c r="O95" s="99"/>
      <c r="P95" s="99"/>
      <c r="Q95" s="99"/>
      <c r="R95" s="99"/>
      <c r="S95" s="99"/>
      <c r="T95" s="99"/>
      <c r="U95" s="122"/>
    </row>
    <row r="96" spans="3:21" ht="13.5">
      <c r="C96" s="224" t="s">
        <v>627</v>
      </c>
      <c r="E96" s="18" t="s">
        <v>649</v>
      </c>
      <c r="H96" s="99"/>
      <c r="I96" s="99"/>
      <c r="J96" s="99"/>
      <c r="K96" s="99"/>
      <c r="L96" s="99"/>
      <c r="M96" s="99"/>
      <c r="N96" s="99"/>
      <c r="O96" s="99"/>
      <c r="P96" s="99"/>
      <c r="Q96" s="99"/>
      <c r="R96" s="99"/>
      <c r="S96" s="99"/>
      <c r="T96" s="99"/>
      <c r="U96" s="122"/>
    </row>
    <row r="97" spans="3:21" ht="13.5">
      <c r="C97" s="224" t="s">
        <v>627</v>
      </c>
      <c r="E97" s="18" t="s">
        <v>649</v>
      </c>
      <c r="H97" s="99"/>
      <c r="I97" s="99"/>
      <c r="J97" s="99"/>
      <c r="K97" s="99"/>
      <c r="L97" s="99"/>
      <c r="M97" s="99"/>
      <c r="N97" s="99"/>
      <c r="O97" s="99"/>
      <c r="P97" s="99"/>
      <c r="Q97" s="99"/>
      <c r="R97" s="99"/>
      <c r="S97" s="99"/>
      <c r="T97" s="99"/>
      <c r="U97" s="122"/>
    </row>
    <row r="98" spans="3:21" ht="13.5">
      <c r="C98" s="136" t="s">
        <v>337</v>
      </c>
      <c r="E98" s="18" t="s">
        <v>649</v>
      </c>
      <c r="H98" s="139">
        <f t="shared" ref="H98:T98" si="20">SUM(H99:H101)</f>
        <v>0</v>
      </c>
      <c r="I98" s="139">
        <f t="shared" si="20"/>
        <v>0</v>
      </c>
      <c r="J98" s="139">
        <f t="shared" si="20"/>
        <v>0</v>
      </c>
      <c r="K98" s="139">
        <f t="shared" si="20"/>
        <v>0</v>
      </c>
      <c r="L98" s="139">
        <f t="shared" si="20"/>
        <v>0</v>
      </c>
      <c r="M98" s="139">
        <f t="shared" si="20"/>
        <v>0</v>
      </c>
      <c r="N98" s="139">
        <f t="shared" si="20"/>
        <v>0</v>
      </c>
      <c r="O98" s="139">
        <f t="shared" si="20"/>
        <v>0</v>
      </c>
      <c r="P98" s="139">
        <f t="shared" si="20"/>
        <v>0</v>
      </c>
      <c r="Q98" s="139">
        <f t="shared" si="20"/>
        <v>0</v>
      </c>
      <c r="R98" s="139">
        <f t="shared" si="20"/>
        <v>0</v>
      </c>
      <c r="S98" s="139">
        <f t="shared" si="20"/>
        <v>0</v>
      </c>
      <c r="T98" s="139">
        <f t="shared" si="20"/>
        <v>0</v>
      </c>
      <c r="U98" s="122"/>
    </row>
    <row r="99" spans="3:21" ht="13.5">
      <c r="C99" s="224" t="s">
        <v>627</v>
      </c>
      <c r="E99" s="18" t="s">
        <v>649</v>
      </c>
      <c r="H99" s="99"/>
      <c r="I99" s="99"/>
      <c r="J99" s="99"/>
      <c r="K99" s="99"/>
      <c r="L99" s="99"/>
      <c r="M99" s="99"/>
      <c r="N99" s="99"/>
      <c r="O99" s="99"/>
      <c r="P99" s="99"/>
      <c r="Q99" s="99"/>
      <c r="R99" s="99"/>
      <c r="S99" s="99"/>
      <c r="T99" s="99"/>
      <c r="U99" s="122"/>
    </row>
    <row r="100" spans="3:21" ht="13.5">
      <c r="C100" s="224" t="s">
        <v>627</v>
      </c>
      <c r="E100" s="18" t="s">
        <v>649</v>
      </c>
      <c r="H100" s="99"/>
      <c r="I100" s="99"/>
      <c r="J100" s="99"/>
      <c r="K100" s="99"/>
      <c r="L100" s="99"/>
      <c r="M100" s="99"/>
      <c r="N100" s="99"/>
      <c r="O100" s="99"/>
      <c r="P100" s="99"/>
      <c r="Q100" s="99"/>
      <c r="R100" s="99"/>
      <c r="S100" s="99"/>
      <c r="T100" s="99"/>
      <c r="U100" s="122"/>
    </row>
    <row r="101" spans="3:21" ht="13.5">
      <c r="C101" s="224" t="s">
        <v>627</v>
      </c>
      <c r="E101" s="18" t="s">
        <v>649</v>
      </c>
      <c r="H101" s="99"/>
      <c r="I101" s="99"/>
      <c r="J101" s="99"/>
      <c r="K101" s="99"/>
      <c r="L101" s="99"/>
      <c r="M101" s="99"/>
      <c r="N101" s="99"/>
      <c r="O101" s="99"/>
      <c r="P101" s="99"/>
      <c r="Q101" s="99"/>
      <c r="R101" s="99"/>
      <c r="S101" s="99"/>
      <c r="T101" s="99"/>
      <c r="U101" s="122"/>
    </row>
    <row r="102" spans="3:21" ht="13.5">
      <c r="C102" s="136" t="s">
        <v>341</v>
      </c>
      <c r="E102" s="18" t="s">
        <v>649</v>
      </c>
      <c r="H102" s="99"/>
      <c r="I102" s="99"/>
      <c r="J102" s="99"/>
      <c r="K102" s="99"/>
      <c r="L102" s="99"/>
      <c r="M102" s="99"/>
      <c r="N102" s="99"/>
      <c r="O102" s="99"/>
      <c r="P102" s="99"/>
      <c r="Q102" s="99"/>
      <c r="R102" s="99"/>
      <c r="S102" s="99"/>
      <c r="T102" s="99"/>
      <c r="U102" s="122"/>
    </row>
    <row r="103" spans="3:21" ht="13.5">
      <c r="C103" s="16" t="s">
        <v>244</v>
      </c>
      <c r="E103" s="18" t="s">
        <v>649</v>
      </c>
      <c r="H103" s="99"/>
      <c r="I103" s="99"/>
      <c r="J103" s="99"/>
      <c r="K103" s="99"/>
      <c r="L103" s="99"/>
      <c r="M103" s="99"/>
      <c r="N103" s="99"/>
      <c r="O103" s="99"/>
      <c r="P103" s="99"/>
      <c r="Q103" s="99"/>
      <c r="R103" s="99"/>
      <c r="S103" s="99"/>
      <c r="T103" s="99"/>
      <c r="U103" s="122"/>
    </row>
    <row r="104" spans="3:21" ht="13.5">
      <c r="C104" s="17"/>
      <c r="D104" s="17"/>
      <c r="E104" s="17"/>
      <c r="F104" s="17"/>
      <c r="G104" s="17"/>
      <c r="H104" s="116"/>
      <c r="I104" s="116"/>
      <c r="J104" s="116"/>
      <c r="K104" s="116"/>
      <c r="L104" s="116"/>
      <c r="M104" s="116"/>
      <c r="N104" s="116"/>
      <c r="O104" s="116"/>
      <c r="P104" s="116"/>
      <c r="Q104" s="116"/>
      <c r="R104" s="116"/>
      <c r="S104" s="116"/>
      <c r="T104" s="116"/>
      <c r="U104" s="122"/>
    </row>
    <row r="105" spans="3:21" ht="13.5">
      <c r="C105" s="16" t="s">
        <v>620</v>
      </c>
      <c r="D105" s="18"/>
      <c r="E105" s="18" t="s">
        <v>649</v>
      </c>
      <c r="H105" s="138">
        <f t="shared" ref="H105" si="21">SUM(H106,H118)</f>
        <v>0</v>
      </c>
      <c r="I105" s="138">
        <f t="shared" ref="I105" si="22">SUM(I106,I118)</f>
        <v>0</v>
      </c>
      <c r="J105" s="138">
        <f t="shared" ref="J105" si="23">SUM(J106,J118)</f>
        <v>0</v>
      </c>
      <c r="K105" s="138">
        <f t="shared" ref="K105" si="24">SUM(K106,K118)</f>
        <v>0</v>
      </c>
      <c r="L105" s="138">
        <f t="shared" ref="L105" si="25">SUM(L106,L118)</f>
        <v>0</v>
      </c>
      <c r="M105" s="138">
        <f t="shared" ref="M105" si="26">SUM(M106,M118)</f>
        <v>0</v>
      </c>
      <c r="N105" s="138">
        <f t="shared" ref="N105" si="27">SUM(N106,N118)</f>
        <v>0</v>
      </c>
      <c r="O105" s="138">
        <f t="shared" ref="O105" si="28">SUM(O106,O118)</f>
        <v>0</v>
      </c>
      <c r="P105" s="138">
        <f t="shared" ref="P105" si="29">SUM(P106,P118)</f>
        <v>0</v>
      </c>
      <c r="Q105" s="138">
        <f t="shared" ref="Q105" si="30">SUM(Q106,Q118)</f>
        <v>0</v>
      </c>
      <c r="R105" s="138">
        <f t="shared" ref="R105" si="31">SUM(R106,R118)</f>
        <v>0</v>
      </c>
      <c r="S105" s="138">
        <f t="shared" ref="S105" si="32">SUM(S106,S118)</f>
        <v>0</v>
      </c>
      <c r="T105" s="138">
        <f t="shared" ref="T105" si="33">SUM(T106,T118)</f>
        <v>0</v>
      </c>
      <c r="U105" s="228"/>
    </row>
    <row r="106" spans="3:21" ht="13.5">
      <c r="C106" s="16" t="s">
        <v>376</v>
      </c>
      <c r="E106" s="18" t="s">
        <v>649</v>
      </c>
      <c r="H106" s="139">
        <f t="shared" ref="H106" si="34">SUM(H107,H113,H117)</f>
        <v>0</v>
      </c>
      <c r="I106" s="139">
        <f t="shared" ref="I106" si="35">SUM(I107,I113,I117)</f>
        <v>0</v>
      </c>
      <c r="J106" s="139">
        <f t="shared" ref="J106" si="36">SUM(J107,J113,J117)</f>
        <v>0</v>
      </c>
      <c r="K106" s="139">
        <f t="shared" ref="K106" si="37">SUM(K107,K113,K117)</f>
        <v>0</v>
      </c>
      <c r="L106" s="139">
        <f t="shared" ref="L106" si="38">SUM(L107,L113,L117)</f>
        <v>0</v>
      </c>
      <c r="M106" s="139">
        <f t="shared" ref="M106" si="39">SUM(M107,M113,M117)</f>
        <v>0</v>
      </c>
      <c r="N106" s="139">
        <f t="shared" ref="N106" si="40">SUM(N107,N113,N117)</f>
        <v>0</v>
      </c>
      <c r="O106" s="139">
        <f t="shared" ref="O106" si="41">SUM(O107,O113,O117)</f>
        <v>0</v>
      </c>
      <c r="P106" s="139">
        <f t="shared" ref="P106" si="42">SUM(P107,P113,P117)</f>
        <v>0</v>
      </c>
      <c r="Q106" s="139">
        <f t="shared" ref="Q106" si="43">SUM(Q107,Q113,Q117)</f>
        <v>0</v>
      </c>
      <c r="R106" s="139">
        <f t="shared" ref="R106" si="44">SUM(R107,R113,R117)</f>
        <v>0</v>
      </c>
      <c r="S106" s="139">
        <f t="shared" ref="S106" si="45">SUM(S107,S113,S117)</f>
        <v>0</v>
      </c>
      <c r="T106" s="139">
        <f t="shared" ref="T106" si="46">SUM(T107,T113,T117)</f>
        <v>0</v>
      </c>
      <c r="U106" s="122"/>
    </row>
    <row r="107" spans="3:21" ht="13.5">
      <c r="C107" s="135" t="s">
        <v>330</v>
      </c>
      <c r="E107" s="18" t="s">
        <v>649</v>
      </c>
      <c r="H107" s="139">
        <f t="shared" ref="H107" si="47">SUM(H108:H112)</f>
        <v>0</v>
      </c>
      <c r="I107" s="139">
        <f t="shared" ref="I107" si="48">SUM(I108:I112)</f>
        <v>0</v>
      </c>
      <c r="J107" s="139">
        <f t="shared" ref="J107" si="49">SUM(J108:J112)</f>
        <v>0</v>
      </c>
      <c r="K107" s="139">
        <f t="shared" ref="K107" si="50">SUM(K108:K112)</f>
        <v>0</v>
      </c>
      <c r="L107" s="139">
        <f t="shared" ref="L107" si="51">SUM(L108:L112)</f>
        <v>0</v>
      </c>
      <c r="M107" s="139">
        <f t="shared" ref="M107" si="52">SUM(M108:M112)</f>
        <v>0</v>
      </c>
      <c r="N107" s="139">
        <f t="shared" ref="N107" si="53">SUM(N108:N112)</f>
        <v>0</v>
      </c>
      <c r="O107" s="139">
        <f t="shared" ref="O107" si="54">SUM(O108:O112)</f>
        <v>0</v>
      </c>
      <c r="P107" s="139">
        <f t="shared" ref="P107" si="55">SUM(P108:P112)</f>
        <v>0</v>
      </c>
      <c r="Q107" s="139">
        <f t="shared" ref="Q107" si="56">SUM(Q108:Q112)</f>
        <v>0</v>
      </c>
      <c r="R107" s="139">
        <f t="shared" ref="R107" si="57">SUM(R108:R112)</f>
        <v>0</v>
      </c>
      <c r="S107" s="139">
        <f t="shared" ref="S107" si="58">SUM(S108:S112)</f>
        <v>0</v>
      </c>
      <c r="T107" s="139">
        <f t="shared" ref="T107" si="59">SUM(T108:T112)</f>
        <v>0</v>
      </c>
      <c r="U107" s="122"/>
    </row>
    <row r="108" spans="3:21" ht="13.5">
      <c r="C108" s="224" t="s">
        <v>627</v>
      </c>
      <c r="E108" s="18" t="s">
        <v>649</v>
      </c>
      <c r="H108" s="99"/>
      <c r="I108" s="99"/>
      <c r="J108" s="99"/>
      <c r="K108" s="99"/>
      <c r="L108" s="99"/>
      <c r="M108" s="99"/>
      <c r="N108" s="99"/>
      <c r="O108" s="99"/>
      <c r="P108" s="99"/>
      <c r="Q108" s="99"/>
      <c r="R108" s="99"/>
      <c r="S108" s="99"/>
      <c r="T108" s="99"/>
      <c r="U108" s="122"/>
    </row>
    <row r="109" spans="3:21" ht="13.5">
      <c r="C109" s="224" t="s">
        <v>627</v>
      </c>
      <c r="E109" s="18" t="s">
        <v>649</v>
      </c>
      <c r="H109" s="99"/>
      <c r="I109" s="99"/>
      <c r="J109" s="99"/>
      <c r="K109" s="99"/>
      <c r="L109" s="99"/>
      <c r="M109" s="99"/>
      <c r="N109" s="99"/>
      <c r="O109" s="99"/>
      <c r="P109" s="99"/>
      <c r="Q109" s="99"/>
      <c r="R109" s="99"/>
      <c r="S109" s="99"/>
      <c r="T109" s="99"/>
      <c r="U109" s="122"/>
    </row>
    <row r="110" spans="3:21" ht="13.5">
      <c r="C110" s="224" t="s">
        <v>627</v>
      </c>
      <c r="E110" s="18" t="s">
        <v>649</v>
      </c>
      <c r="H110" s="99"/>
      <c r="I110" s="99"/>
      <c r="J110" s="99"/>
      <c r="K110" s="99"/>
      <c r="L110" s="99"/>
      <c r="M110" s="99"/>
      <c r="N110" s="99"/>
      <c r="O110" s="99"/>
      <c r="P110" s="99"/>
      <c r="Q110" s="99"/>
      <c r="R110" s="99"/>
      <c r="S110" s="99"/>
      <c r="T110" s="99"/>
      <c r="U110" s="122"/>
    </row>
    <row r="111" spans="3:21" ht="13.5">
      <c r="C111" s="224" t="s">
        <v>627</v>
      </c>
      <c r="E111" s="18" t="s">
        <v>649</v>
      </c>
      <c r="H111" s="99"/>
      <c r="I111" s="99"/>
      <c r="J111" s="99"/>
      <c r="K111" s="99"/>
      <c r="L111" s="99"/>
      <c r="M111" s="99"/>
      <c r="N111" s="99"/>
      <c r="O111" s="99"/>
      <c r="P111" s="99"/>
      <c r="Q111" s="99"/>
      <c r="R111" s="99"/>
      <c r="S111" s="99"/>
      <c r="T111" s="99"/>
      <c r="U111" s="122"/>
    </row>
    <row r="112" spans="3:21" ht="13.5">
      <c r="C112" s="224" t="s">
        <v>627</v>
      </c>
      <c r="E112" s="18" t="s">
        <v>649</v>
      </c>
      <c r="H112" s="99"/>
      <c r="I112" s="99"/>
      <c r="J112" s="99"/>
      <c r="K112" s="99"/>
      <c r="L112" s="99"/>
      <c r="M112" s="99"/>
      <c r="N112" s="99"/>
      <c r="O112" s="99"/>
      <c r="P112" s="99"/>
      <c r="Q112" s="99"/>
      <c r="R112" s="99"/>
      <c r="S112" s="99"/>
      <c r="T112" s="99"/>
      <c r="U112" s="122"/>
    </row>
    <row r="113" spans="3:21" ht="13.5">
      <c r="C113" s="136" t="s">
        <v>337</v>
      </c>
      <c r="E113" s="18" t="s">
        <v>649</v>
      </c>
      <c r="H113" s="139">
        <f t="shared" ref="H113" si="60">SUM(H114:H116)</f>
        <v>0</v>
      </c>
      <c r="I113" s="139">
        <f t="shared" ref="I113" si="61">SUM(I114:I116)</f>
        <v>0</v>
      </c>
      <c r="J113" s="139">
        <f t="shared" ref="J113" si="62">SUM(J114:J116)</f>
        <v>0</v>
      </c>
      <c r="K113" s="139">
        <f t="shared" ref="K113" si="63">SUM(K114:K116)</f>
        <v>0</v>
      </c>
      <c r="L113" s="139">
        <f t="shared" ref="L113" si="64">SUM(L114:L116)</f>
        <v>0</v>
      </c>
      <c r="M113" s="139">
        <f t="shared" ref="M113" si="65">SUM(M114:M116)</f>
        <v>0</v>
      </c>
      <c r="N113" s="139">
        <f t="shared" ref="N113" si="66">SUM(N114:N116)</f>
        <v>0</v>
      </c>
      <c r="O113" s="139">
        <f t="shared" ref="O113" si="67">SUM(O114:O116)</f>
        <v>0</v>
      </c>
      <c r="P113" s="139">
        <f t="shared" ref="P113" si="68">SUM(P114:P116)</f>
        <v>0</v>
      </c>
      <c r="Q113" s="139">
        <f t="shared" ref="Q113" si="69">SUM(Q114:Q116)</f>
        <v>0</v>
      </c>
      <c r="R113" s="139">
        <f t="shared" ref="R113" si="70">SUM(R114:R116)</f>
        <v>0</v>
      </c>
      <c r="S113" s="139">
        <f t="shared" ref="S113" si="71">SUM(S114:S116)</f>
        <v>0</v>
      </c>
      <c r="T113" s="139">
        <f t="shared" ref="T113" si="72">SUM(T114:T116)</f>
        <v>0</v>
      </c>
      <c r="U113" s="122"/>
    </row>
    <row r="114" spans="3:21" ht="13.5">
      <c r="C114" s="224" t="s">
        <v>627</v>
      </c>
      <c r="E114" s="18" t="s">
        <v>649</v>
      </c>
      <c r="H114" s="99"/>
      <c r="I114" s="99"/>
      <c r="J114" s="99"/>
      <c r="K114" s="99"/>
      <c r="L114" s="99"/>
      <c r="M114" s="99"/>
      <c r="N114" s="99"/>
      <c r="O114" s="99"/>
      <c r="P114" s="99"/>
      <c r="Q114" s="99"/>
      <c r="R114" s="99"/>
      <c r="S114" s="99"/>
      <c r="T114" s="99"/>
      <c r="U114" s="122"/>
    </row>
    <row r="115" spans="3:21" ht="13.5">
      <c r="C115" s="224" t="s">
        <v>627</v>
      </c>
      <c r="E115" s="18" t="s">
        <v>649</v>
      </c>
      <c r="H115" s="99"/>
      <c r="I115" s="99"/>
      <c r="J115" s="99"/>
      <c r="K115" s="99"/>
      <c r="L115" s="99"/>
      <c r="M115" s="99"/>
      <c r="N115" s="99"/>
      <c r="O115" s="99"/>
      <c r="P115" s="99"/>
      <c r="Q115" s="99"/>
      <c r="R115" s="99"/>
      <c r="S115" s="99"/>
      <c r="T115" s="99"/>
      <c r="U115" s="122"/>
    </row>
    <row r="116" spans="3:21" ht="13.5">
      <c r="C116" s="224" t="s">
        <v>627</v>
      </c>
      <c r="E116" s="18" t="s">
        <v>649</v>
      </c>
      <c r="H116" s="99"/>
      <c r="I116" s="99"/>
      <c r="J116" s="99"/>
      <c r="K116" s="99"/>
      <c r="L116" s="99"/>
      <c r="M116" s="99"/>
      <c r="N116" s="99"/>
      <c r="O116" s="99"/>
      <c r="P116" s="99"/>
      <c r="Q116" s="99"/>
      <c r="R116" s="99"/>
      <c r="S116" s="99"/>
      <c r="T116" s="99"/>
      <c r="U116" s="122"/>
    </row>
    <row r="117" spans="3:21" ht="13.5">
      <c r="C117" s="136" t="s">
        <v>341</v>
      </c>
      <c r="E117" s="18" t="s">
        <v>649</v>
      </c>
      <c r="H117" s="99"/>
      <c r="I117" s="99"/>
      <c r="J117" s="99"/>
      <c r="K117" s="99"/>
      <c r="L117" s="99"/>
      <c r="M117" s="99"/>
      <c r="N117" s="99"/>
      <c r="O117" s="99"/>
      <c r="P117" s="99"/>
      <c r="Q117" s="99"/>
      <c r="R117" s="99"/>
      <c r="S117" s="99"/>
      <c r="T117" s="99"/>
      <c r="U117" s="122"/>
    </row>
    <row r="118" spans="3:21" ht="13.5">
      <c r="C118" s="16" t="s">
        <v>244</v>
      </c>
      <c r="E118" s="18" t="s">
        <v>649</v>
      </c>
      <c r="H118" s="99"/>
      <c r="I118" s="99"/>
      <c r="J118" s="99"/>
      <c r="K118" s="99"/>
      <c r="L118" s="99"/>
      <c r="M118" s="99"/>
      <c r="N118" s="99"/>
      <c r="O118" s="99"/>
      <c r="P118" s="99"/>
      <c r="Q118" s="99"/>
      <c r="R118" s="99"/>
      <c r="S118" s="99"/>
      <c r="T118" s="99"/>
      <c r="U118" s="122"/>
    </row>
    <row r="119" spans="3:21" ht="13.5">
      <c r="C119" s="17"/>
      <c r="D119" s="17"/>
      <c r="E119" s="17"/>
      <c r="F119" s="17"/>
      <c r="G119" s="17"/>
      <c r="H119" s="116"/>
      <c r="I119" s="116"/>
      <c r="J119" s="116"/>
      <c r="K119" s="116"/>
      <c r="L119" s="116"/>
      <c r="M119" s="116"/>
      <c r="N119" s="116"/>
      <c r="O119" s="116"/>
      <c r="P119" s="116"/>
      <c r="Q119" s="116"/>
      <c r="R119" s="116"/>
      <c r="S119" s="116"/>
      <c r="T119" s="116"/>
      <c r="U119" s="122"/>
    </row>
    <row r="120" spans="3:21" ht="13.5">
      <c r="C120" s="16" t="s">
        <v>621</v>
      </c>
      <c r="D120" s="18"/>
      <c r="E120" s="18" t="s">
        <v>649</v>
      </c>
      <c r="H120" s="138">
        <f t="shared" ref="H120" si="73">SUM(H121,H133)</f>
        <v>0</v>
      </c>
      <c r="I120" s="138">
        <f t="shared" ref="I120" si="74">SUM(I121,I133)</f>
        <v>0</v>
      </c>
      <c r="J120" s="138">
        <f t="shared" ref="J120" si="75">SUM(J121,J133)</f>
        <v>0</v>
      </c>
      <c r="K120" s="138">
        <f t="shared" ref="K120" si="76">SUM(K121,K133)</f>
        <v>0</v>
      </c>
      <c r="L120" s="138">
        <f t="shared" ref="L120" si="77">SUM(L121,L133)</f>
        <v>0</v>
      </c>
      <c r="M120" s="138">
        <f t="shared" ref="M120" si="78">SUM(M121,M133)</f>
        <v>0</v>
      </c>
      <c r="N120" s="138">
        <f t="shared" ref="N120" si="79">SUM(N121,N133)</f>
        <v>0</v>
      </c>
      <c r="O120" s="138">
        <f t="shared" ref="O120" si="80">SUM(O121,O133)</f>
        <v>0</v>
      </c>
      <c r="P120" s="138">
        <f t="shared" ref="P120" si="81">SUM(P121,P133)</f>
        <v>0</v>
      </c>
      <c r="Q120" s="138">
        <f t="shared" ref="Q120" si="82">SUM(Q121,Q133)</f>
        <v>0</v>
      </c>
      <c r="R120" s="138">
        <f t="shared" ref="R120" si="83">SUM(R121,R133)</f>
        <v>0</v>
      </c>
      <c r="S120" s="138">
        <f t="shared" ref="S120" si="84">SUM(S121,S133)</f>
        <v>0</v>
      </c>
      <c r="T120" s="138">
        <f t="shared" ref="T120" si="85">SUM(T121,T133)</f>
        <v>0</v>
      </c>
      <c r="U120" s="228"/>
    </row>
    <row r="121" spans="3:21" ht="13.5">
      <c r="C121" s="16" t="s">
        <v>376</v>
      </c>
      <c r="E121" s="18" t="s">
        <v>649</v>
      </c>
      <c r="H121" s="139">
        <f t="shared" ref="H121" si="86">SUM(H122,H128,H132)</f>
        <v>0</v>
      </c>
      <c r="I121" s="139">
        <f t="shared" ref="I121" si="87">SUM(I122,I128,I132)</f>
        <v>0</v>
      </c>
      <c r="J121" s="139">
        <f t="shared" ref="J121" si="88">SUM(J122,J128,J132)</f>
        <v>0</v>
      </c>
      <c r="K121" s="139">
        <f t="shared" ref="K121" si="89">SUM(K122,K128,K132)</f>
        <v>0</v>
      </c>
      <c r="L121" s="139">
        <f t="shared" ref="L121" si="90">SUM(L122,L128,L132)</f>
        <v>0</v>
      </c>
      <c r="M121" s="139">
        <f t="shared" ref="M121" si="91">SUM(M122,M128,M132)</f>
        <v>0</v>
      </c>
      <c r="N121" s="139">
        <f t="shared" ref="N121" si="92">SUM(N122,N128,N132)</f>
        <v>0</v>
      </c>
      <c r="O121" s="139">
        <f t="shared" ref="O121" si="93">SUM(O122,O128,O132)</f>
        <v>0</v>
      </c>
      <c r="P121" s="139">
        <f t="shared" ref="P121" si="94">SUM(P122,P128,P132)</f>
        <v>0</v>
      </c>
      <c r="Q121" s="139">
        <f t="shared" ref="Q121" si="95">SUM(Q122,Q128,Q132)</f>
        <v>0</v>
      </c>
      <c r="R121" s="139">
        <f t="shared" ref="R121" si="96">SUM(R122,R128,R132)</f>
        <v>0</v>
      </c>
      <c r="S121" s="139">
        <f t="shared" ref="S121" si="97">SUM(S122,S128,S132)</f>
        <v>0</v>
      </c>
      <c r="T121" s="139">
        <f t="shared" ref="T121" si="98">SUM(T122,T128,T132)</f>
        <v>0</v>
      </c>
      <c r="U121" s="122"/>
    </row>
    <row r="122" spans="3:21" ht="13.5">
      <c r="C122" s="135" t="s">
        <v>330</v>
      </c>
      <c r="E122" s="18" t="s">
        <v>649</v>
      </c>
      <c r="H122" s="139">
        <f t="shared" ref="H122" si="99">SUM(H123:H127)</f>
        <v>0</v>
      </c>
      <c r="I122" s="139">
        <f t="shared" ref="I122" si="100">SUM(I123:I127)</f>
        <v>0</v>
      </c>
      <c r="J122" s="139">
        <f t="shared" ref="J122" si="101">SUM(J123:J127)</f>
        <v>0</v>
      </c>
      <c r="K122" s="139">
        <f t="shared" ref="K122" si="102">SUM(K123:K127)</f>
        <v>0</v>
      </c>
      <c r="L122" s="139">
        <f t="shared" ref="L122" si="103">SUM(L123:L127)</f>
        <v>0</v>
      </c>
      <c r="M122" s="139">
        <f t="shared" ref="M122" si="104">SUM(M123:M127)</f>
        <v>0</v>
      </c>
      <c r="N122" s="139">
        <f t="shared" ref="N122" si="105">SUM(N123:N127)</f>
        <v>0</v>
      </c>
      <c r="O122" s="139">
        <f t="shared" ref="O122" si="106">SUM(O123:O127)</f>
        <v>0</v>
      </c>
      <c r="P122" s="139">
        <f t="shared" ref="P122" si="107">SUM(P123:P127)</f>
        <v>0</v>
      </c>
      <c r="Q122" s="139">
        <f t="shared" ref="Q122" si="108">SUM(Q123:Q127)</f>
        <v>0</v>
      </c>
      <c r="R122" s="139">
        <f t="shared" ref="R122" si="109">SUM(R123:R127)</f>
        <v>0</v>
      </c>
      <c r="S122" s="139">
        <f t="shared" ref="S122" si="110">SUM(S123:S127)</f>
        <v>0</v>
      </c>
      <c r="T122" s="139">
        <f t="shared" ref="T122" si="111">SUM(T123:T127)</f>
        <v>0</v>
      </c>
      <c r="U122" s="122"/>
    </row>
    <row r="123" spans="3:21" ht="13.5">
      <c r="C123" s="224" t="s">
        <v>627</v>
      </c>
      <c r="E123" s="18" t="s">
        <v>649</v>
      </c>
      <c r="H123" s="99"/>
      <c r="I123" s="99"/>
      <c r="J123" s="99"/>
      <c r="K123" s="99"/>
      <c r="L123" s="99"/>
      <c r="M123" s="99"/>
      <c r="N123" s="99"/>
      <c r="O123" s="99"/>
      <c r="P123" s="99"/>
      <c r="Q123" s="99"/>
      <c r="R123" s="99"/>
      <c r="S123" s="99"/>
      <c r="T123" s="99"/>
      <c r="U123" s="122"/>
    </row>
    <row r="124" spans="3:21" ht="13.5">
      <c r="C124" s="224" t="s">
        <v>627</v>
      </c>
      <c r="E124" s="18" t="s">
        <v>649</v>
      </c>
      <c r="H124" s="99"/>
      <c r="I124" s="99"/>
      <c r="J124" s="99"/>
      <c r="K124" s="99"/>
      <c r="L124" s="99"/>
      <c r="M124" s="99"/>
      <c r="N124" s="99"/>
      <c r="O124" s="99"/>
      <c r="P124" s="99"/>
      <c r="Q124" s="99"/>
      <c r="R124" s="99"/>
      <c r="S124" s="99"/>
      <c r="T124" s="99"/>
      <c r="U124" s="122"/>
    </row>
    <row r="125" spans="3:21" ht="13.5">
      <c r="C125" s="224" t="s">
        <v>627</v>
      </c>
      <c r="E125" s="18" t="s">
        <v>649</v>
      </c>
      <c r="H125" s="99"/>
      <c r="I125" s="99"/>
      <c r="J125" s="99"/>
      <c r="K125" s="99"/>
      <c r="L125" s="99"/>
      <c r="M125" s="99"/>
      <c r="N125" s="99"/>
      <c r="O125" s="99"/>
      <c r="P125" s="99"/>
      <c r="Q125" s="99"/>
      <c r="R125" s="99"/>
      <c r="S125" s="99"/>
      <c r="T125" s="99"/>
      <c r="U125" s="122"/>
    </row>
    <row r="126" spans="3:21" ht="13.5">
      <c r="C126" s="224" t="s">
        <v>627</v>
      </c>
      <c r="E126" s="18" t="s">
        <v>649</v>
      </c>
      <c r="H126" s="99"/>
      <c r="I126" s="99"/>
      <c r="J126" s="99"/>
      <c r="K126" s="99"/>
      <c r="L126" s="99"/>
      <c r="M126" s="99"/>
      <c r="N126" s="99"/>
      <c r="O126" s="99"/>
      <c r="P126" s="99"/>
      <c r="Q126" s="99"/>
      <c r="R126" s="99"/>
      <c r="S126" s="99"/>
      <c r="T126" s="99"/>
      <c r="U126" s="122"/>
    </row>
    <row r="127" spans="3:21" ht="13.5">
      <c r="C127" s="224" t="s">
        <v>627</v>
      </c>
      <c r="E127" s="18" t="s">
        <v>649</v>
      </c>
      <c r="H127" s="99"/>
      <c r="I127" s="99"/>
      <c r="J127" s="99"/>
      <c r="K127" s="99"/>
      <c r="L127" s="99"/>
      <c r="M127" s="99"/>
      <c r="N127" s="99"/>
      <c r="O127" s="99"/>
      <c r="P127" s="99"/>
      <c r="Q127" s="99"/>
      <c r="R127" s="99"/>
      <c r="S127" s="99"/>
      <c r="T127" s="99"/>
      <c r="U127" s="122"/>
    </row>
    <row r="128" spans="3:21" ht="13.5">
      <c r="C128" s="136" t="s">
        <v>337</v>
      </c>
      <c r="E128" s="18" t="s">
        <v>649</v>
      </c>
      <c r="H128" s="139">
        <f t="shared" ref="H128" si="112">SUM(H129:H131)</f>
        <v>0</v>
      </c>
      <c r="I128" s="139">
        <f t="shared" ref="I128" si="113">SUM(I129:I131)</f>
        <v>0</v>
      </c>
      <c r="J128" s="139">
        <f t="shared" ref="J128" si="114">SUM(J129:J131)</f>
        <v>0</v>
      </c>
      <c r="K128" s="139">
        <f t="shared" ref="K128" si="115">SUM(K129:K131)</f>
        <v>0</v>
      </c>
      <c r="L128" s="139">
        <f t="shared" ref="L128" si="116">SUM(L129:L131)</f>
        <v>0</v>
      </c>
      <c r="M128" s="139">
        <f t="shared" ref="M128" si="117">SUM(M129:M131)</f>
        <v>0</v>
      </c>
      <c r="N128" s="139">
        <f t="shared" ref="N128" si="118">SUM(N129:N131)</f>
        <v>0</v>
      </c>
      <c r="O128" s="139">
        <f t="shared" ref="O128" si="119">SUM(O129:O131)</f>
        <v>0</v>
      </c>
      <c r="P128" s="139">
        <f t="shared" ref="P128" si="120">SUM(P129:P131)</f>
        <v>0</v>
      </c>
      <c r="Q128" s="139">
        <f t="shared" ref="Q128" si="121">SUM(Q129:Q131)</f>
        <v>0</v>
      </c>
      <c r="R128" s="139">
        <f t="shared" ref="R128" si="122">SUM(R129:R131)</f>
        <v>0</v>
      </c>
      <c r="S128" s="139">
        <f t="shared" ref="S128" si="123">SUM(S129:S131)</f>
        <v>0</v>
      </c>
      <c r="T128" s="139">
        <f t="shared" ref="T128" si="124">SUM(T129:T131)</f>
        <v>0</v>
      </c>
      <c r="U128" s="122"/>
    </row>
    <row r="129" spans="3:21" ht="13.5">
      <c r="C129" s="224" t="s">
        <v>627</v>
      </c>
      <c r="E129" s="18" t="s">
        <v>649</v>
      </c>
      <c r="H129" s="99"/>
      <c r="I129" s="99"/>
      <c r="J129" s="99"/>
      <c r="K129" s="99"/>
      <c r="L129" s="99"/>
      <c r="M129" s="99"/>
      <c r="N129" s="99"/>
      <c r="O129" s="99"/>
      <c r="P129" s="99"/>
      <c r="Q129" s="99"/>
      <c r="R129" s="99"/>
      <c r="S129" s="99"/>
      <c r="T129" s="99"/>
      <c r="U129" s="122"/>
    </row>
    <row r="130" spans="3:21" ht="13.5">
      <c r="C130" s="224" t="s">
        <v>627</v>
      </c>
      <c r="E130" s="18" t="s">
        <v>649</v>
      </c>
      <c r="H130" s="99"/>
      <c r="I130" s="99"/>
      <c r="J130" s="99"/>
      <c r="K130" s="99"/>
      <c r="L130" s="99"/>
      <c r="M130" s="99"/>
      <c r="N130" s="99"/>
      <c r="O130" s="99"/>
      <c r="P130" s="99"/>
      <c r="Q130" s="99"/>
      <c r="R130" s="99"/>
      <c r="S130" s="99"/>
      <c r="T130" s="99"/>
      <c r="U130" s="122"/>
    </row>
    <row r="131" spans="3:21" ht="13.5">
      <c r="C131" s="224" t="s">
        <v>627</v>
      </c>
      <c r="E131" s="18" t="s">
        <v>649</v>
      </c>
      <c r="H131" s="99"/>
      <c r="I131" s="99"/>
      <c r="J131" s="99"/>
      <c r="K131" s="99"/>
      <c r="L131" s="99"/>
      <c r="M131" s="99"/>
      <c r="N131" s="99"/>
      <c r="O131" s="99"/>
      <c r="P131" s="99"/>
      <c r="Q131" s="99"/>
      <c r="R131" s="99"/>
      <c r="S131" s="99"/>
      <c r="T131" s="99"/>
      <c r="U131" s="122"/>
    </row>
    <row r="132" spans="3:21" ht="13.5">
      <c r="C132" s="136" t="s">
        <v>341</v>
      </c>
      <c r="E132" s="18" t="s">
        <v>649</v>
      </c>
      <c r="H132" s="99"/>
      <c r="I132" s="99"/>
      <c r="J132" s="99"/>
      <c r="K132" s="99"/>
      <c r="L132" s="99"/>
      <c r="M132" s="99"/>
      <c r="N132" s="99"/>
      <c r="O132" s="99"/>
      <c r="P132" s="99"/>
      <c r="Q132" s="99"/>
      <c r="R132" s="99"/>
      <c r="S132" s="99"/>
      <c r="T132" s="99"/>
      <c r="U132" s="122"/>
    </row>
    <row r="133" spans="3:21" ht="13.5">
      <c r="C133" s="16" t="s">
        <v>244</v>
      </c>
      <c r="E133" s="18" t="s">
        <v>649</v>
      </c>
      <c r="H133" s="99"/>
      <c r="I133" s="99"/>
      <c r="J133" s="99"/>
      <c r="K133" s="99"/>
      <c r="L133" s="99"/>
      <c r="M133" s="99"/>
      <c r="N133" s="99"/>
      <c r="O133" s="99"/>
      <c r="P133" s="99"/>
      <c r="Q133" s="99"/>
      <c r="R133" s="99"/>
      <c r="S133" s="99"/>
      <c r="T133" s="99"/>
      <c r="U133" s="122"/>
    </row>
    <row r="134" spans="3:21" ht="13.5">
      <c r="C134" s="17"/>
      <c r="D134" s="17"/>
      <c r="E134" s="17"/>
      <c r="F134" s="17"/>
      <c r="G134" s="17"/>
      <c r="H134" s="116"/>
      <c r="I134" s="116"/>
      <c r="J134" s="116"/>
      <c r="K134" s="116"/>
      <c r="L134" s="116"/>
      <c r="M134" s="116"/>
      <c r="N134" s="116"/>
      <c r="O134" s="116"/>
      <c r="P134" s="116"/>
      <c r="Q134" s="116"/>
      <c r="R134" s="116"/>
      <c r="S134" s="116"/>
      <c r="T134" s="116"/>
      <c r="U134" s="122"/>
    </row>
    <row r="135" spans="3:21" ht="13.5">
      <c r="C135" s="16" t="s">
        <v>622</v>
      </c>
      <c r="D135" s="18"/>
      <c r="E135" s="18" t="s">
        <v>649</v>
      </c>
      <c r="H135" s="138">
        <f t="shared" ref="H135" si="125">SUM(H136,H148)</f>
        <v>0</v>
      </c>
      <c r="I135" s="138">
        <f t="shared" ref="I135" si="126">SUM(I136,I148)</f>
        <v>0</v>
      </c>
      <c r="J135" s="138">
        <f t="shared" ref="J135" si="127">SUM(J136,J148)</f>
        <v>0</v>
      </c>
      <c r="K135" s="138">
        <f t="shared" ref="K135" si="128">SUM(K136,K148)</f>
        <v>0</v>
      </c>
      <c r="L135" s="138">
        <f t="shared" ref="L135" si="129">SUM(L136,L148)</f>
        <v>0</v>
      </c>
      <c r="M135" s="138">
        <f t="shared" ref="M135" si="130">SUM(M136,M148)</f>
        <v>0</v>
      </c>
      <c r="N135" s="138">
        <f t="shared" ref="N135" si="131">SUM(N136,N148)</f>
        <v>0</v>
      </c>
      <c r="O135" s="138">
        <f t="shared" ref="O135" si="132">SUM(O136,O148)</f>
        <v>0</v>
      </c>
      <c r="P135" s="138">
        <f t="shared" ref="P135" si="133">SUM(P136,P148)</f>
        <v>0</v>
      </c>
      <c r="Q135" s="138">
        <f t="shared" ref="Q135" si="134">SUM(Q136,Q148)</f>
        <v>0</v>
      </c>
      <c r="R135" s="138">
        <f t="shared" ref="R135" si="135">SUM(R136,R148)</f>
        <v>0</v>
      </c>
      <c r="S135" s="138">
        <f t="shared" ref="S135" si="136">SUM(S136,S148)</f>
        <v>0</v>
      </c>
      <c r="T135" s="138">
        <f t="shared" ref="T135" si="137">SUM(T136,T148)</f>
        <v>0</v>
      </c>
      <c r="U135" s="228"/>
    </row>
    <row r="136" spans="3:21" ht="13.5">
      <c r="C136" s="16" t="s">
        <v>376</v>
      </c>
      <c r="E136" s="18" t="s">
        <v>649</v>
      </c>
      <c r="H136" s="139">
        <f t="shared" ref="H136" si="138">SUM(H137,H143,H147)</f>
        <v>0</v>
      </c>
      <c r="I136" s="139">
        <f t="shared" ref="I136" si="139">SUM(I137,I143,I147)</f>
        <v>0</v>
      </c>
      <c r="J136" s="139">
        <f t="shared" ref="J136" si="140">SUM(J137,J143,J147)</f>
        <v>0</v>
      </c>
      <c r="K136" s="139">
        <f t="shared" ref="K136" si="141">SUM(K137,K143,K147)</f>
        <v>0</v>
      </c>
      <c r="L136" s="139">
        <f t="shared" ref="L136" si="142">SUM(L137,L143,L147)</f>
        <v>0</v>
      </c>
      <c r="M136" s="139">
        <f t="shared" ref="M136" si="143">SUM(M137,M143,M147)</f>
        <v>0</v>
      </c>
      <c r="N136" s="139">
        <f t="shared" ref="N136" si="144">SUM(N137,N143,N147)</f>
        <v>0</v>
      </c>
      <c r="O136" s="139">
        <f t="shared" ref="O136" si="145">SUM(O137,O143,O147)</f>
        <v>0</v>
      </c>
      <c r="P136" s="139">
        <f t="shared" ref="P136" si="146">SUM(P137,P143,P147)</f>
        <v>0</v>
      </c>
      <c r="Q136" s="139">
        <f t="shared" ref="Q136" si="147">SUM(Q137,Q143,Q147)</f>
        <v>0</v>
      </c>
      <c r="R136" s="139">
        <f t="shared" ref="R136" si="148">SUM(R137,R143,R147)</f>
        <v>0</v>
      </c>
      <c r="S136" s="139">
        <f t="shared" ref="S136" si="149">SUM(S137,S143,S147)</f>
        <v>0</v>
      </c>
      <c r="T136" s="139">
        <f t="shared" ref="T136" si="150">SUM(T137,T143,T147)</f>
        <v>0</v>
      </c>
      <c r="U136" s="122"/>
    </row>
    <row r="137" spans="3:21" ht="13.5">
      <c r="C137" s="135" t="s">
        <v>330</v>
      </c>
      <c r="E137" s="18" t="s">
        <v>649</v>
      </c>
      <c r="H137" s="139">
        <f t="shared" ref="H137" si="151">SUM(H138:H142)</f>
        <v>0</v>
      </c>
      <c r="I137" s="139">
        <f t="shared" ref="I137" si="152">SUM(I138:I142)</f>
        <v>0</v>
      </c>
      <c r="J137" s="139">
        <f t="shared" ref="J137" si="153">SUM(J138:J142)</f>
        <v>0</v>
      </c>
      <c r="K137" s="139">
        <f t="shared" ref="K137" si="154">SUM(K138:K142)</f>
        <v>0</v>
      </c>
      <c r="L137" s="139">
        <f t="shared" ref="L137" si="155">SUM(L138:L142)</f>
        <v>0</v>
      </c>
      <c r="M137" s="139">
        <f t="shared" ref="M137" si="156">SUM(M138:M142)</f>
        <v>0</v>
      </c>
      <c r="N137" s="139">
        <f t="shared" ref="N137" si="157">SUM(N138:N142)</f>
        <v>0</v>
      </c>
      <c r="O137" s="139">
        <f t="shared" ref="O137" si="158">SUM(O138:O142)</f>
        <v>0</v>
      </c>
      <c r="P137" s="139">
        <f t="shared" ref="P137" si="159">SUM(P138:P142)</f>
        <v>0</v>
      </c>
      <c r="Q137" s="139">
        <f t="shared" ref="Q137" si="160">SUM(Q138:Q142)</f>
        <v>0</v>
      </c>
      <c r="R137" s="139">
        <f t="shared" ref="R137" si="161">SUM(R138:R142)</f>
        <v>0</v>
      </c>
      <c r="S137" s="139">
        <f t="shared" ref="S137" si="162">SUM(S138:S142)</f>
        <v>0</v>
      </c>
      <c r="T137" s="139">
        <f t="shared" ref="T137" si="163">SUM(T138:T142)</f>
        <v>0</v>
      </c>
      <c r="U137" s="122"/>
    </row>
    <row r="138" spans="3:21" ht="13.5">
      <c r="C138" s="224" t="s">
        <v>627</v>
      </c>
      <c r="E138" s="18" t="s">
        <v>649</v>
      </c>
      <c r="H138" s="99"/>
      <c r="I138" s="99"/>
      <c r="J138" s="99"/>
      <c r="K138" s="99"/>
      <c r="L138" s="99"/>
      <c r="M138" s="99"/>
      <c r="N138" s="99"/>
      <c r="O138" s="99"/>
      <c r="P138" s="99"/>
      <c r="Q138" s="99"/>
      <c r="R138" s="99"/>
      <c r="S138" s="99"/>
      <c r="T138" s="99"/>
      <c r="U138" s="122"/>
    </row>
    <row r="139" spans="3:21" ht="13.5">
      <c r="C139" s="224" t="s">
        <v>627</v>
      </c>
      <c r="E139" s="18" t="s">
        <v>649</v>
      </c>
      <c r="H139" s="99"/>
      <c r="I139" s="99"/>
      <c r="J139" s="99"/>
      <c r="K139" s="99"/>
      <c r="L139" s="99"/>
      <c r="M139" s="99"/>
      <c r="N139" s="99"/>
      <c r="O139" s="99"/>
      <c r="P139" s="99"/>
      <c r="Q139" s="99"/>
      <c r="R139" s="99"/>
      <c r="S139" s="99"/>
      <c r="T139" s="99"/>
      <c r="U139" s="122"/>
    </row>
    <row r="140" spans="3:21" ht="13.5">
      <c r="C140" s="224" t="s">
        <v>627</v>
      </c>
      <c r="E140" s="18" t="s">
        <v>649</v>
      </c>
      <c r="H140" s="99"/>
      <c r="I140" s="99"/>
      <c r="J140" s="99"/>
      <c r="K140" s="99"/>
      <c r="L140" s="99"/>
      <c r="M140" s="99"/>
      <c r="N140" s="99"/>
      <c r="O140" s="99"/>
      <c r="P140" s="99"/>
      <c r="Q140" s="99"/>
      <c r="R140" s="99"/>
      <c r="S140" s="99"/>
      <c r="T140" s="99"/>
      <c r="U140" s="122"/>
    </row>
    <row r="141" spans="3:21" ht="13.5">
      <c r="C141" s="224" t="s">
        <v>627</v>
      </c>
      <c r="E141" s="18" t="s">
        <v>649</v>
      </c>
      <c r="H141" s="99"/>
      <c r="I141" s="99"/>
      <c r="J141" s="99"/>
      <c r="K141" s="99"/>
      <c r="L141" s="99"/>
      <c r="M141" s="99"/>
      <c r="N141" s="99"/>
      <c r="O141" s="99"/>
      <c r="P141" s="99"/>
      <c r="Q141" s="99"/>
      <c r="R141" s="99"/>
      <c r="S141" s="99"/>
      <c r="T141" s="99"/>
      <c r="U141" s="122"/>
    </row>
    <row r="142" spans="3:21" ht="13.5">
      <c r="C142" s="224" t="s">
        <v>627</v>
      </c>
      <c r="E142" s="18" t="s">
        <v>649</v>
      </c>
      <c r="H142" s="99"/>
      <c r="I142" s="99"/>
      <c r="J142" s="99"/>
      <c r="K142" s="99"/>
      <c r="L142" s="99"/>
      <c r="M142" s="99"/>
      <c r="N142" s="99"/>
      <c r="O142" s="99"/>
      <c r="P142" s="99"/>
      <c r="Q142" s="99"/>
      <c r="R142" s="99"/>
      <c r="S142" s="99"/>
      <c r="T142" s="99"/>
      <c r="U142" s="122"/>
    </row>
    <row r="143" spans="3:21" ht="13.5">
      <c r="C143" s="136" t="s">
        <v>337</v>
      </c>
      <c r="E143" s="18" t="s">
        <v>649</v>
      </c>
      <c r="H143" s="139">
        <f t="shared" ref="H143" si="164">SUM(H144:H146)</f>
        <v>0</v>
      </c>
      <c r="I143" s="139">
        <f t="shared" ref="I143" si="165">SUM(I144:I146)</f>
        <v>0</v>
      </c>
      <c r="J143" s="139">
        <f t="shared" ref="J143" si="166">SUM(J144:J146)</f>
        <v>0</v>
      </c>
      <c r="K143" s="139">
        <f t="shared" ref="K143" si="167">SUM(K144:K146)</f>
        <v>0</v>
      </c>
      <c r="L143" s="139">
        <f t="shared" ref="L143" si="168">SUM(L144:L146)</f>
        <v>0</v>
      </c>
      <c r="M143" s="139">
        <f t="shared" ref="M143" si="169">SUM(M144:M146)</f>
        <v>0</v>
      </c>
      <c r="N143" s="139">
        <f t="shared" ref="N143" si="170">SUM(N144:N146)</f>
        <v>0</v>
      </c>
      <c r="O143" s="139">
        <f t="shared" ref="O143" si="171">SUM(O144:O146)</f>
        <v>0</v>
      </c>
      <c r="P143" s="139">
        <f t="shared" ref="P143" si="172">SUM(P144:P146)</f>
        <v>0</v>
      </c>
      <c r="Q143" s="139">
        <f t="shared" ref="Q143" si="173">SUM(Q144:Q146)</f>
        <v>0</v>
      </c>
      <c r="R143" s="139">
        <f t="shared" ref="R143" si="174">SUM(R144:R146)</f>
        <v>0</v>
      </c>
      <c r="S143" s="139">
        <f t="shared" ref="S143" si="175">SUM(S144:S146)</f>
        <v>0</v>
      </c>
      <c r="T143" s="139">
        <f t="shared" ref="T143" si="176">SUM(T144:T146)</f>
        <v>0</v>
      </c>
      <c r="U143" s="122"/>
    </row>
    <row r="144" spans="3:21" ht="13.5">
      <c r="C144" s="224" t="s">
        <v>627</v>
      </c>
      <c r="E144" s="18" t="s">
        <v>649</v>
      </c>
      <c r="H144" s="99"/>
      <c r="I144" s="99"/>
      <c r="J144" s="99"/>
      <c r="K144" s="99"/>
      <c r="L144" s="99"/>
      <c r="M144" s="99"/>
      <c r="N144" s="99"/>
      <c r="O144" s="99"/>
      <c r="P144" s="99"/>
      <c r="Q144" s="99"/>
      <c r="R144" s="99"/>
      <c r="S144" s="99"/>
      <c r="T144" s="99"/>
      <c r="U144" s="122"/>
    </row>
    <row r="145" spans="3:21" ht="13.5">
      <c r="C145" s="224" t="s">
        <v>627</v>
      </c>
      <c r="E145" s="18" t="s">
        <v>649</v>
      </c>
      <c r="H145" s="99"/>
      <c r="I145" s="99"/>
      <c r="J145" s="99"/>
      <c r="K145" s="99"/>
      <c r="L145" s="99"/>
      <c r="M145" s="99"/>
      <c r="N145" s="99"/>
      <c r="O145" s="99"/>
      <c r="P145" s="99"/>
      <c r="Q145" s="99"/>
      <c r="R145" s="99"/>
      <c r="S145" s="99"/>
      <c r="T145" s="99"/>
      <c r="U145" s="122"/>
    </row>
    <row r="146" spans="3:21" ht="13.5">
      <c r="C146" s="224" t="s">
        <v>627</v>
      </c>
      <c r="E146" s="18" t="s">
        <v>649</v>
      </c>
      <c r="H146" s="99"/>
      <c r="I146" s="99"/>
      <c r="J146" s="99"/>
      <c r="K146" s="99"/>
      <c r="L146" s="99"/>
      <c r="M146" s="99"/>
      <c r="N146" s="99"/>
      <c r="O146" s="99"/>
      <c r="P146" s="99"/>
      <c r="Q146" s="99"/>
      <c r="R146" s="99"/>
      <c r="S146" s="99"/>
      <c r="T146" s="99"/>
      <c r="U146" s="122"/>
    </row>
    <row r="147" spans="3:21" ht="13.5">
      <c r="C147" s="136" t="s">
        <v>341</v>
      </c>
      <c r="E147" s="18" t="s">
        <v>649</v>
      </c>
      <c r="H147" s="99"/>
      <c r="I147" s="99"/>
      <c r="J147" s="99"/>
      <c r="K147" s="99"/>
      <c r="L147" s="99"/>
      <c r="M147" s="99"/>
      <c r="N147" s="99"/>
      <c r="O147" s="99"/>
      <c r="P147" s="99"/>
      <c r="Q147" s="99"/>
      <c r="R147" s="99"/>
      <c r="S147" s="99"/>
      <c r="T147" s="99"/>
      <c r="U147" s="122"/>
    </row>
    <row r="148" spans="3:21" ht="13.5">
      <c r="C148" s="16" t="s">
        <v>244</v>
      </c>
      <c r="E148" s="18" t="s">
        <v>649</v>
      </c>
      <c r="H148" s="99"/>
      <c r="I148" s="99"/>
      <c r="J148" s="99"/>
      <c r="K148" s="99"/>
      <c r="L148" s="99"/>
      <c r="M148" s="99"/>
      <c r="N148" s="99"/>
      <c r="O148" s="99"/>
      <c r="P148" s="99"/>
      <c r="Q148" s="99"/>
      <c r="R148" s="99"/>
      <c r="S148" s="99"/>
      <c r="T148" s="99"/>
      <c r="U148" s="122"/>
    </row>
    <row r="149" spans="3:21" ht="13.5">
      <c r="C149" s="17"/>
      <c r="D149" s="17"/>
      <c r="E149" s="17"/>
      <c r="F149" s="17"/>
      <c r="G149" s="17"/>
      <c r="H149" s="116"/>
      <c r="I149" s="116"/>
      <c r="J149" s="116"/>
      <c r="K149" s="116"/>
      <c r="L149" s="116"/>
      <c r="M149" s="116"/>
      <c r="N149" s="116"/>
      <c r="O149" s="116"/>
      <c r="P149" s="116"/>
      <c r="Q149" s="116"/>
      <c r="R149" s="116"/>
      <c r="S149" s="116"/>
      <c r="T149" s="116"/>
      <c r="U149" s="122"/>
    </row>
    <row r="150" spans="3:21" ht="13.5">
      <c r="C150" s="16" t="s">
        <v>623</v>
      </c>
      <c r="D150" s="18"/>
      <c r="E150" s="18" t="s">
        <v>649</v>
      </c>
      <c r="H150" s="138">
        <f t="shared" ref="H150" si="177">SUM(H151,H163)</f>
        <v>0</v>
      </c>
      <c r="I150" s="138">
        <f t="shared" ref="I150" si="178">SUM(I151,I163)</f>
        <v>0</v>
      </c>
      <c r="J150" s="138">
        <f t="shared" ref="J150" si="179">SUM(J151,J163)</f>
        <v>0</v>
      </c>
      <c r="K150" s="138">
        <f t="shared" ref="K150" si="180">SUM(K151,K163)</f>
        <v>0</v>
      </c>
      <c r="L150" s="138">
        <f t="shared" ref="L150" si="181">SUM(L151,L163)</f>
        <v>0</v>
      </c>
      <c r="M150" s="138">
        <f t="shared" ref="M150" si="182">SUM(M151,M163)</f>
        <v>0</v>
      </c>
      <c r="N150" s="138">
        <f t="shared" ref="N150" si="183">SUM(N151,N163)</f>
        <v>0</v>
      </c>
      <c r="O150" s="138">
        <f t="shared" ref="O150" si="184">SUM(O151,O163)</f>
        <v>0</v>
      </c>
      <c r="P150" s="138">
        <f t="shared" ref="P150" si="185">SUM(P151,P163)</f>
        <v>0</v>
      </c>
      <c r="Q150" s="138">
        <f t="shared" ref="Q150" si="186">SUM(Q151,Q163)</f>
        <v>0</v>
      </c>
      <c r="R150" s="138">
        <f t="shared" ref="R150" si="187">SUM(R151,R163)</f>
        <v>0</v>
      </c>
      <c r="S150" s="138">
        <f t="shared" ref="S150" si="188">SUM(S151,S163)</f>
        <v>0</v>
      </c>
      <c r="T150" s="138">
        <f t="shared" ref="T150" si="189">SUM(T151,T163)</f>
        <v>0</v>
      </c>
      <c r="U150" s="228"/>
    </row>
    <row r="151" spans="3:21" ht="13.5">
      <c r="C151" s="16" t="s">
        <v>376</v>
      </c>
      <c r="E151" s="18" t="s">
        <v>649</v>
      </c>
      <c r="H151" s="139">
        <f t="shared" ref="H151" si="190">SUM(H152,H158,H162)</f>
        <v>0</v>
      </c>
      <c r="I151" s="139">
        <f t="shared" ref="I151" si="191">SUM(I152,I158,I162)</f>
        <v>0</v>
      </c>
      <c r="J151" s="139">
        <f t="shared" ref="J151" si="192">SUM(J152,J158,J162)</f>
        <v>0</v>
      </c>
      <c r="K151" s="139">
        <f t="shared" ref="K151" si="193">SUM(K152,K158,K162)</f>
        <v>0</v>
      </c>
      <c r="L151" s="139">
        <f t="shared" ref="L151" si="194">SUM(L152,L158,L162)</f>
        <v>0</v>
      </c>
      <c r="M151" s="139">
        <f t="shared" ref="M151" si="195">SUM(M152,M158,M162)</f>
        <v>0</v>
      </c>
      <c r="N151" s="139">
        <f t="shared" ref="N151" si="196">SUM(N152,N158,N162)</f>
        <v>0</v>
      </c>
      <c r="O151" s="139">
        <f t="shared" ref="O151" si="197">SUM(O152,O158,O162)</f>
        <v>0</v>
      </c>
      <c r="P151" s="139">
        <f t="shared" ref="P151" si="198">SUM(P152,P158,P162)</f>
        <v>0</v>
      </c>
      <c r="Q151" s="139">
        <f t="shared" ref="Q151" si="199">SUM(Q152,Q158,Q162)</f>
        <v>0</v>
      </c>
      <c r="R151" s="139">
        <f t="shared" ref="R151" si="200">SUM(R152,R158,R162)</f>
        <v>0</v>
      </c>
      <c r="S151" s="139">
        <f t="shared" ref="S151" si="201">SUM(S152,S158,S162)</f>
        <v>0</v>
      </c>
      <c r="T151" s="139">
        <f t="shared" ref="T151" si="202">SUM(T152,T158,T162)</f>
        <v>0</v>
      </c>
      <c r="U151" s="122"/>
    </row>
    <row r="152" spans="3:21" ht="13.5">
      <c r="C152" s="135" t="s">
        <v>330</v>
      </c>
      <c r="E152" s="18" t="s">
        <v>649</v>
      </c>
      <c r="H152" s="139">
        <f t="shared" ref="H152" si="203">SUM(H153:H157)</f>
        <v>0</v>
      </c>
      <c r="I152" s="139">
        <f t="shared" ref="I152" si="204">SUM(I153:I157)</f>
        <v>0</v>
      </c>
      <c r="J152" s="139">
        <f t="shared" ref="J152" si="205">SUM(J153:J157)</f>
        <v>0</v>
      </c>
      <c r="K152" s="139">
        <f t="shared" ref="K152" si="206">SUM(K153:K157)</f>
        <v>0</v>
      </c>
      <c r="L152" s="139">
        <f t="shared" ref="L152" si="207">SUM(L153:L157)</f>
        <v>0</v>
      </c>
      <c r="M152" s="139">
        <f t="shared" ref="M152" si="208">SUM(M153:M157)</f>
        <v>0</v>
      </c>
      <c r="N152" s="139">
        <f t="shared" ref="N152" si="209">SUM(N153:N157)</f>
        <v>0</v>
      </c>
      <c r="O152" s="139">
        <f t="shared" ref="O152" si="210">SUM(O153:O157)</f>
        <v>0</v>
      </c>
      <c r="P152" s="139">
        <f t="shared" ref="P152" si="211">SUM(P153:P157)</f>
        <v>0</v>
      </c>
      <c r="Q152" s="139">
        <f t="shared" ref="Q152" si="212">SUM(Q153:Q157)</f>
        <v>0</v>
      </c>
      <c r="R152" s="139">
        <f t="shared" ref="R152" si="213">SUM(R153:R157)</f>
        <v>0</v>
      </c>
      <c r="S152" s="139">
        <f t="shared" ref="S152" si="214">SUM(S153:S157)</f>
        <v>0</v>
      </c>
      <c r="T152" s="139">
        <f t="shared" ref="T152" si="215">SUM(T153:T157)</f>
        <v>0</v>
      </c>
      <c r="U152" s="122"/>
    </row>
    <row r="153" spans="3:21" ht="13.5">
      <c r="C153" s="224" t="s">
        <v>627</v>
      </c>
      <c r="E153" s="18" t="s">
        <v>649</v>
      </c>
      <c r="H153" s="99"/>
      <c r="I153" s="99"/>
      <c r="J153" s="99"/>
      <c r="K153" s="99"/>
      <c r="L153" s="99"/>
      <c r="M153" s="99"/>
      <c r="N153" s="99"/>
      <c r="O153" s="99"/>
      <c r="P153" s="99"/>
      <c r="Q153" s="99"/>
      <c r="R153" s="99"/>
      <c r="S153" s="99"/>
      <c r="T153" s="99"/>
      <c r="U153" s="122"/>
    </row>
    <row r="154" spans="3:21" ht="13.5">
      <c r="C154" s="224" t="s">
        <v>627</v>
      </c>
      <c r="E154" s="18" t="s">
        <v>649</v>
      </c>
      <c r="H154" s="99"/>
      <c r="I154" s="99"/>
      <c r="J154" s="99"/>
      <c r="K154" s="99"/>
      <c r="L154" s="99"/>
      <c r="M154" s="99"/>
      <c r="N154" s="99"/>
      <c r="O154" s="99"/>
      <c r="P154" s="99"/>
      <c r="Q154" s="99"/>
      <c r="R154" s="99"/>
      <c r="S154" s="99"/>
      <c r="T154" s="99"/>
      <c r="U154" s="122"/>
    </row>
    <row r="155" spans="3:21" ht="13.5">
      <c r="C155" s="224" t="s">
        <v>627</v>
      </c>
      <c r="E155" s="18" t="s">
        <v>649</v>
      </c>
      <c r="H155" s="99"/>
      <c r="I155" s="99"/>
      <c r="J155" s="99"/>
      <c r="K155" s="99"/>
      <c r="L155" s="99"/>
      <c r="M155" s="99"/>
      <c r="N155" s="99"/>
      <c r="O155" s="99"/>
      <c r="P155" s="99"/>
      <c r="Q155" s="99"/>
      <c r="R155" s="99"/>
      <c r="S155" s="99"/>
      <c r="T155" s="99"/>
      <c r="U155" s="122"/>
    </row>
    <row r="156" spans="3:21" ht="13.5">
      <c r="C156" s="224" t="s">
        <v>627</v>
      </c>
      <c r="E156" s="18" t="s">
        <v>649</v>
      </c>
      <c r="H156" s="99"/>
      <c r="I156" s="99"/>
      <c r="J156" s="99"/>
      <c r="K156" s="99"/>
      <c r="L156" s="99"/>
      <c r="M156" s="99"/>
      <c r="N156" s="99"/>
      <c r="O156" s="99"/>
      <c r="P156" s="99"/>
      <c r="Q156" s="99"/>
      <c r="R156" s="99"/>
      <c r="S156" s="99"/>
      <c r="T156" s="99"/>
      <c r="U156" s="122"/>
    </row>
    <row r="157" spans="3:21" ht="13.5">
      <c r="C157" s="224" t="s">
        <v>627</v>
      </c>
      <c r="E157" s="18" t="s">
        <v>649</v>
      </c>
      <c r="H157" s="99"/>
      <c r="I157" s="99"/>
      <c r="J157" s="99"/>
      <c r="K157" s="99"/>
      <c r="L157" s="99"/>
      <c r="M157" s="99"/>
      <c r="N157" s="99"/>
      <c r="O157" s="99"/>
      <c r="P157" s="99"/>
      <c r="Q157" s="99"/>
      <c r="R157" s="99"/>
      <c r="S157" s="99"/>
      <c r="T157" s="99"/>
      <c r="U157" s="122"/>
    </row>
    <row r="158" spans="3:21" ht="13.5">
      <c r="C158" s="136" t="s">
        <v>337</v>
      </c>
      <c r="E158" s="18" t="s">
        <v>649</v>
      </c>
      <c r="H158" s="139">
        <f t="shared" ref="H158" si="216">SUM(H159:H161)</f>
        <v>0</v>
      </c>
      <c r="I158" s="139">
        <f t="shared" ref="I158" si="217">SUM(I159:I161)</f>
        <v>0</v>
      </c>
      <c r="J158" s="139">
        <f t="shared" ref="J158" si="218">SUM(J159:J161)</f>
        <v>0</v>
      </c>
      <c r="K158" s="139">
        <f t="shared" ref="K158" si="219">SUM(K159:K161)</f>
        <v>0</v>
      </c>
      <c r="L158" s="139">
        <f t="shared" ref="L158" si="220">SUM(L159:L161)</f>
        <v>0</v>
      </c>
      <c r="M158" s="139">
        <f t="shared" ref="M158" si="221">SUM(M159:M161)</f>
        <v>0</v>
      </c>
      <c r="N158" s="139">
        <f t="shared" ref="N158" si="222">SUM(N159:N161)</f>
        <v>0</v>
      </c>
      <c r="O158" s="139">
        <f t="shared" ref="O158" si="223">SUM(O159:O161)</f>
        <v>0</v>
      </c>
      <c r="P158" s="139">
        <f t="shared" ref="P158" si="224">SUM(P159:P161)</f>
        <v>0</v>
      </c>
      <c r="Q158" s="139">
        <f t="shared" ref="Q158" si="225">SUM(Q159:Q161)</f>
        <v>0</v>
      </c>
      <c r="R158" s="139">
        <f t="shared" ref="R158" si="226">SUM(R159:R161)</f>
        <v>0</v>
      </c>
      <c r="S158" s="139">
        <f t="shared" ref="S158" si="227">SUM(S159:S161)</f>
        <v>0</v>
      </c>
      <c r="T158" s="139">
        <f t="shared" ref="T158" si="228">SUM(T159:T161)</f>
        <v>0</v>
      </c>
      <c r="U158" s="122"/>
    </row>
    <row r="159" spans="3:21" ht="13.5">
      <c r="C159" s="224" t="s">
        <v>627</v>
      </c>
      <c r="E159" s="18" t="s">
        <v>649</v>
      </c>
      <c r="H159" s="99"/>
      <c r="I159" s="99"/>
      <c r="J159" s="99"/>
      <c r="K159" s="99"/>
      <c r="L159" s="99"/>
      <c r="M159" s="99"/>
      <c r="N159" s="99"/>
      <c r="O159" s="99"/>
      <c r="P159" s="99"/>
      <c r="Q159" s="99"/>
      <c r="R159" s="99"/>
      <c r="S159" s="99"/>
      <c r="T159" s="99"/>
      <c r="U159" s="122"/>
    </row>
    <row r="160" spans="3:21" ht="13.5">
      <c r="C160" s="224" t="s">
        <v>627</v>
      </c>
      <c r="E160" s="18" t="s">
        <v>649</v>
      </c>
      <c r="H160" s="99"/>
      <c r="I160" s="99"/>
      <c r="J160" s="99"/>
      <c r="K160" s="99"/>
      <c r="L160" s="99"/>
      <c r="M160" s="99"/>
      <c r="N160" s="99"/>
      <c r="O160" s="99"/>
      <c r="P160" s="99"/>
      <c r="Q160" s="99"/>
      <c r="R160" s="99"/>
      <c r="S160" s="99"/>
      <c r="T160" s="99"/>
      <c r="U160" s="122"/>
    </row>
    <row r="161" spans="3:21" ht="13.5">
      <c r="C161" s="224" t="s">
        <v>627</v>
      </c>
      <c r="E161" s="18" t="s">
        <v>649</v>
      </c>
      <c r="H161" s="99"/>
      <c r="I161" s="99"/>
      <c r="J161" s="99"/>
      <c r="K161" s="99"/>
      <c r="L161" s="99"/>
      <c r="M161" s="99"/>
      <c r="N161" s="99"/>
      <c r="O161" s="99"/>
      <c r="P161" s="99"/>
      <c r="Q161" s="99"/>
      <c r="R161" s="99"/>
      <c r="S161" s="99"/>
      <c r="T161" s="99"/>
      <c r="U161" s="122"/>
    </row>
    <row r="162" spans="3:21" ht="13.5">
      <c r="C162" s="136" t="s">
        <v>341</v>
      </c>
      <c r="E162" s="18" t="s">
        <v>649</v>
      </c>
      <c r="H162" s="99"/>
      <c r="I162" s="99"/>
      <c r="J162" s="99"/>
      <c r="K162" s="99"/>
      <c r="L162" s="99"/>
      <c r="M162" s="99"/>
      <c r="N162" s="99"/>
      <c r="O162" s="99"/>
      <c r="P162" s="99"/>
      <c r="Q162" s="99"/>
      <c r="R162" s="99"/>
      <c r="S162" s="99"/>
      <c r="T162" s="99"/>
      <c r="U162" s="122"/>
    </row>
    <row r="163" spans="3:21" ht="13.5">
      <c r="C163" s="16" t="s">
        <v>244</v>
      </c>
      <c r="E163" s="18" t="s">
        <v>649</v>
      </c>
      <c r="H163" s="99"/>
      <c r="I163" s="99"/>
      <c r="J163" s="99"/>
      <c r="K163" s="99"/>
      <c r="L163" s="99"/>
      <c r="M163" s="99"/>
      <c r="N163" s="99"/>
      <c r="O163" s="99"/>
      <c r="P163" s="99"/>
      <c r="Q163" s="99"/>
      <c r="R163" s="99"/>
      <c r="S163" s="99"/>
      <c r="T163" s="99"/>
      <c r="U163" s="122"/>
    </row>
    <row r="164" spans="3:21" ht="13.5">
      <c r="C164" s="17"/>
      <c r="D164" s="17"/>
      <c r="E164" s="17"/>
      <c r="F164" s="17"/>
      <c r="G164" s="17"/>
      <c r="H164" s="116"/>
      <c r="I164" s="116"/>
      <c r="J164" s="116"/>
      <c r="K164" s="116"/>
      <c r="L164" s="116"/>
      <c r="M164" s="116"/>
      <c r="N164" s="116"/>
      <c r="O164" s="116"/>
      <c r="P164" s="116"/>
      <c r="Q164" s="116"/>
      <c r="R164" s="116"/>
      <c r="S164" s="116"/>
      <c r="T164" s="116"/>
      <c r="U164" s="122"/>
    </row>
    <row r="165" spans="3:21" ht="13.5">
      <c r="C165" s="16" t="s">
        <v>624</v>
      </c>
      <c r="D165" s="18"/>
      <c r="E165" s="18" t="s">
        <v>649</v>
      </c>
      <c r="H165" s="138">
        <f t="shared" ref="H165" si="229">SUM(H166,H178)</f>
        <v>0</v>
      </c>
      <c r="I165" s="138">
        <f t="shared" ref="I165" si="230">SUM(I166,I178)</f>
        <v>0</v>
      </c>
      <c r="J165" s="138">
        <f t="shared" ref="J165" si="231">SUM(J166,J178)</f>
        <v>0</v>
      </c>
      <c r="K165" s="138">
        <f t="shared" ref="K165" si="232">SUM(K166,K178)</f>
        <v>0</v>
      </c>
      <c r="L165" s="138">
        <f t="shared" ref="L165" si="233">SUM(L166,L178)</f>
        <v>0</v>
      </c>
      <c r="M165" s="138">
        <f t="shared" ref="M165" si="234">SUM(M166,M178)</f>
        <v>0</v>
      </c>
      <c r="N165" s="138">
        <f t="shared" ref="N165" si="235">SUM(N166,N178)</f>
        <v>0</v>
      </c>
      <c r="O165" s="138">
        <f t="shared" ref="O165" si="236">SUM(O166,O178)</f>
        <v>0</v>
      </c>
      <c r="P165" s="138">
        <f t="shared" ref="P165" si="237">SUM(P166,P178)</f>
        <v>0</v>
      </c>
      <c r="Q165" s="138">
        <f t="shared" ref="Q165" si="238">SUM(Q166,Q178)</f>
        <v>0</v>
      </c>
      <c r="R165" s="138">
        <f t="shared" ref="R165" si="239">SUM(R166,R178)</f>
        <v>0</v>
      </c>
      <c r="S165" s="138">
        <f t="shared" ref="S165" si="240">SUM(S166,S178)</f>
        <v>0</v>
      </c>
      <c r="T165" s="138">
        <f t="shared" ref="T165" si="241">SUM(T166,T178)</f>
        <v>0</v>
      </c>
      <c r="U165" s="228"/>
    </row>
    <row r="166" spans="3:21" ht="13.5">
      <c r="C166" s="16" t="s">
        <v>376</v>
      </c>
      <c r="E166" s="18" t="s">
        <v>649</v>
      </c>
      <c r="H166" s="139">
        <f t="shared" ref="H166" si="242">SUM(H167,H173,H177)</f>
        <v>0</v>
      </c>
      <c r="I166" s="139">
        <f t="shared" ref="I166" si="243">SUM(I167,I173,I177)</f>
        <v>0</v>
      </c>
      <c r="J166" s="139">
        <f t="shared" ref="J166" si="244">SUM(J167,J173,J177)</f>
        <v>0</v>
      </c>
      <c r="K166" s="139">
        <f t="shared" ref="K166" si="245">SUM(K167,K173,K177)</f>
        <v>0</v>
      </c>
      <c r="L166" s="139">
        <f t="shared" ref="L166" si="246">SUM(L167,L173,L177)</f>
        <v>0</v>
      </c>
      <c r="M166" s="139">
        <f t="shared" ref="M166" si="247">SUM(M167,M173,M177)</f>
        <v>0</v>
      </c>
      <c r="N166" s="139">
        <f t="shared" ref="N166" si="248">SUM(N167,N173,N177)</f>
        <v>0</v>
      </c>
      <c r="O166" s="139">
        <f t="shared" ref="O166" si="249">SUM(O167,O173,O177)</f>
        <v>0</v>
      </c>
      <c r="P166" s="139">
        <f t="shared" ref="P166" si="250">SUM(P167,P173,P177)</f>
        <v>0</v>
      </c>
      <c r="Q166" s="139">
        <f t="shared" ref="Q166" si="251">SUM(Q167,Q173,Q177)</f>
        <v>0</v>
      </c>
      <c r="R166" s="139">
        <f t="shared" ref="R166" si="252">SUM(R167,R173,R177)</f>
        <v>0</v>
      </c>
      <c r="S166" s="139">
        <f t="shared" ref="S166" si="253">SUM(S167,S173,S177)</f>
        <v>0</v>
      </c>
      <c r="T166" s="139">
        <f t="shared" ref="T166" si="254">SUM(T167,T173,T177)</f>
        <v>0</v>
      </c>
      <c r="U166" s="122"/>
    </row>
    <row r="167" spans="3:21" ht="13.5">
      <c r="C167" s="135" t="s">
        <v>330</v>
      </c>
      <c r="E167" s="18" t="s">
        <v>649</v>
      </c>
      <c r="H167" s="139">
        <f t="shared" ref="H167" si="255">SUM(H168:H172)</f>
        <v>0</v>
      </c>
      <c r="I167" s="139">
        <f t="shared" ref="I167" si="256">SUM(I168:I172)</f>
        <v>0</v>
      </c>
      <c r="J167" s="139">
        <f t="shared" ref="J167" si="257">SUM(J168:J172)</f>
        <v>0</v>
      </c>
      <c r="K167" s="139">
        <f t="shared" ref="K167" si="258">SUM(K168:K172)</f>
        <v>0</v>
      </c>
      <c r="L167" s="139">
        <f t="shared" ref="L167" si="259">SUM(L168:L172)</f>
        <v>0</v>
      </c>
      <c r="M167" s="139">
        <f t="shared" ref="M167" si="260">SUM(M168:M172)</f>
        <v>0</v>
      </c>
      <c r="N167" s="139">
        <f t="shared" ref="N167" si="261">SUM(N168:N172)</f>
        <v>0</v>
      </c>
      <c r="O167" s="139">
        <f t="shared" ref="O167" si="262">SUM(O168:O172)</f>
        <v>0</v>
      </c>
      <c r="P167" s="139">
        <f t="shared" ref="P167" si="263">SUM(P168:P172)</f>
        <v>0</v>
      </c>
      <c r="Q167" s="139">
        <f t="shared" ref="Q167" si="264">SUM(Q168:Q172)</f>
        <v>0</v>
      </c>
      <c r="R167" s="139">
        <f t="shared" ref="R167" si="265">SUM(R168:R172)</f>
        <v>0</v>
      </c>
      <c r="S167" s="139">
        <f t="shared" ref="S167" si="266">SUM(S168:S172)</f>
        <v>0</v>
      </c>
      <c r="T167" s="139">
        <f t="shared" ref="T167" si="267">SUM(T168:T172)</f>
        <v>0</v>
      </c>
      <c r="U167" s="122"/>
    </row>
    <row r="168" spans="3:21" ht="13.5">
      <c r="C168" s="224" t="s">
        <v>627</v>
      </c>
      <c r="E168" s="18" t="s">
        <v>649</v>
      </c>
      <c r="H168" s="99"/>
      <c r="I168" s="99"/>
      <c r="J168" s="99"/>
      <c r="K168" s="99"/>
      <c r="L168" s="99"/>
      <c r="M168" s="99"/>
      <c r="N168" s="99"/>
      <c r="O168" s="99"/>
      <c r="P168" s="99"/>
      <c r="Q168" s="99"/>
      <c r="R168" s="99"/>
      <c r="S168" s="99"/>
      <c r="T168" s="99"/>
      <c r="U168" s="122"/>
    </row>
    <row r="169" spans="3:21" ht="13.5">
      <c r="C169" s="224" t="s">
        <v>627</v>
      </c>
      <c r="E169" s="18" t="s">
        <v>649</v>
      </c>
      <c r="H169" s="99"/>
      <c r="I169" s="99"/>
      <c r="J169" s="99"/>
      <c r="K169" s="99"/>
      <c r="L169" s="99"/>
      <c r="M169" s="99"/>
      <c r="N169" s="99"/>
      <c r="O169" s="99"/>
      <c r="P169" s="99"/>
      <c r="Q169" s="99"/>
      <c r="R169" s="99"/>
      <c r="S169" s="99"/>
      <c r="T169" s="99"/>
      <c r="U169" s="122"/>
    </row>
    <row r="170" spans="3:21" ht="13.5">
      <c r="C170" s="224" t="s">
        <v>627</v>
      </c>
      <c r="E170" s="18" t="s">
        <v>649</v>
      </c>
      <c r="H170" s="99"/>
      <c r="I170" s="99"/>
      <c r="J170" s="99"/>
      <c r="K170" s="99"/>
      <c r="L170" s="99"/>
      <c r="M170" s="99"/>
      <c r="N170" s="99"/>
      <c r="O170" s="99"/>
      <c r="P170" s="99"/>
      <c r="Q170" s="99"/>
      <c r="R170" s="99"/>
      <c r="S170" s="99"/>
      <c r="T170" s="99"/>
      <c r="U170" s="122"/>
    </row>
    <row r="171" spans="3:21" ht="13.5">
      <c r="C171" s="224" t="s">
        <v>627</v>
      </c>
      <c r="E171" s="18" t="s">
        <v>649</v>
      </c>
      <c r="H171" s="99"/>
      <c r="I171" s="99"/>
      <c r="J171" s="99"/>
      <c r="K171" s="99"/>
      <c r="L171" s="99"/>
      <c r="M171" s="99"/>
      <c r="N171" s="99"/>
      <c r="O171" s="99"/>
      <c r="P171" s="99"/>
      <c r="Q171" s="99"/>
      <c r="R171" s="99"/>
      <c r="S171" s="99"/>
      <c r="T171" s="99"/>
      <c r="U171" s="122"/>
    </row>
    <row r="172" spans="3:21" ht="13.5">
      <c r="C172" s="224" t="s">
        <v>627</v>
      </c>
      <c r="E172" s="18" t="s">
        <v>649</v>
      </c>
      <c r="H172" s="99"/>
      <c r="I172" s="99"/>
      <c r="J172" s="99"/>
      <c r="K172" s="99"/>
      <c r="L172" s="99"/>
      <c r="M172" s="99"/>
      <c r="N172" s="99"/>
      <c r="O172" s="99"/>
      <c r="P172" s="99"/>
      <c r="Q172" s="99"/>
      <c r="R172" s="99"/>
      <c r="S172" s="99"/>
      <c r="T172" s="99"/>
      <c r="U172" s="122"/>
    </row>
    <row r="173" spans="3:21" ht="13.5">
      <c r="C173" s="136" t="s">
        <v>337</v>
      </c>
      <c r="E173" s="18" t="s">
        <v>649</v>
      </c>
      <c r="H173" s="139">
        <f t="shared" ref="H173" si="268">SUM(H174:H176)</f>
        <v>0</v>
      </c>
      <c r="I173" s="139">
        <f t="shared" ref="I173" si="269">SUM(I174:I176)</f>
        <v>0</v>
      </c>
      <c r="J173" s="139">
        <f t="shared" ref="J173" si="270">SUM(J174:J176)</f>
        <v>0</v>
      </c>
      <c r="K173" s="139">
        <f t="shared" ref="K173" si="271">SUM(K174:K176)</f>
        <v>0</v>
      </c>
      <c r="L173" s="139">
        <f t="shared" ref="L173" si="272">SUM(L174:L176)</f>
        <v>0</v>
      </c>
      <c r="M173" s="139">
        <f t="shared" ref="M173" si="273">SUM(M174:M176)</f>
        <v>0</v>
      </c>
      <c r="N173" s="139">
        <f t="shared" ref="N173" si="274">SUM(N174:N176)</f>
        <v>0</v>
      </c>
      <c r="O173" s="139">
        <f t="shared" ref="O173" si="275">SUM(O174:O176)</f>
        <v>0</v>
      </c>
      <c r="P173" s="139">
        <f t="shared" ref="P173" si="276">SUM(P174:P176)</f>
        <v>0</v>
      </c>
      <c r="Q173" s="139">
        <f t="shared" ref="Q173" si="277">SUM(Q174:Q176)</f>
        <v>0</v>
      </c>
      <c r="R173" s="139">
        <f t="shared" ref="R173" si="278">SUM(R174:R176)</f>
        <v>0</v>
      </c>
      <c r="S173" s="139">
        <f t="shared" ref="S173" si="279">SUM(S174:S176)</f>
        <v>0</v>
      </c>
      <c r="T173" s="139">
        <f t="shared" ref="T173" si="280">SUM(T174:T176)</f>
        <v>0</v>
      </c>
      <c r="U173" s="122"/>
    </row>
    <row r="174" spans="3:21" ht="13.5">
      <c r="C174" s="224" t="s">
        <v>627</v>
      </c>
      <c r="E174" s="18" t="s">
        <v>649</v>
      </c>
      <c r="H174" s="99"/>
      <c r="I174" s="99"/>
      <c r="J174" s="99"/>
      <c r="K174" s="99"/>
      <c r="L174" s="99"/>
      <c r="M174" s="99"/>
      <c r="N174" s="99"/>
      <c r="O174" s="99"/>
      <c r="P174" s="99"/>
      <c r="Q174" s="99"/>
      <c r="R174" s="99"/>
      <c r="S174" s="99"/>
      <c r="T174" s="99"/>
      <c r="U174" s="122"/>
    </row>
    <row r="175" spans="3:21" ht="13.5">
      <c r="C175" s="224" t="s">
        <v>627</v>
      </c>
      <c r="E175" s="18" t="s">
        <v>649</v>
      </c>
      <c r="H175" s="99"/>
      <c r="I175" s="99"/>
      <c r="J175" s="99"/>
      <c r="K175" s="99"/>
      <c r="L175" s="99"/>
      <c r="M175" s="99"/>
      <c r="N175" s="99"/>
      <c r="O175" s="99"/>
      <c r="P175" s="99"/>
      <c r="Q175" s="99"/>
      <c r="R175" s="99"/>
      <c r="S175" s="99"/>
      <c r="T175" s="99"/>
      <c r="U175" s="122"/>
    </row>
    <row r="176" spans="3:21" ht="13.5">
      <c r="C176" s="224" t="s">
        <v>627</v>
      </c>
      <c r="E176" s="18" t="s">
        <v>649</v>
      </c>
      <c r="H176" s="99"/>
      <c r="I176" s="99"/>
      <c r="J176" s="99"/>
      <c r="K176" s="99"/>
      <c r="L176" s="99"/>
      <c r="M176" s="99"/>
      <c r="N176" s="99"/>
      <c r="O176" s="99"/>
      <c r="P176" s="99"/>
      <c r="Q176" s="99"/>
      <c r="R176" s="99"/>
      <c r="S176" s="99"/>
      <c r="T176" s="99"/>
      <c r="U176" s="122"/>
    </row>
    <row r="177" spans="3:21" ht="13.5">
      <c r="C177" s="136" t="s">
        <v>341</v>
      </c>
      <c r="E177" s="18" t="s">
        <v>649</v>
      </c>
      <c r="H177" s="99"/>
      <c r="I177" s="99"/>
      <c r="J177" s="99"/>
      <c r="K177" s="99"/>
      <c r="L177" s="99"/>
      <c r="M177" s="99"/>
      <c r="N177" s="99"/>
      <c r="O177" s="99"/>
      <c r="P177" s="99"/>
      <c r="Q177" s="99"/>
      <c r="R177" s="99"/>
      <c r="S177" s="99"/>
      <c r="T177" s="99"/>
      <c r="U177" s="122"/>
    </row>
    <row r="178" spans="3:21" ht="13.5">
      <c r="C178" s="16" t="s">
        <v>244</v>
      </c>
      <c r="E178" s="18" t="s">
        <v>649</v>
      </c>
      <c r="H178" s="99"/>
      <c r="I178" s="99"/>
      <c r="J178" s="99"/>
      <c r="K178" s="99"/>
      <c r="L178" s="99"/>
      <c r="M178" s="99"/>
      <c r="N178" s="99"/>
      <c r="O178" s="99"/>
      <c r="P178" s="99"/>
      <c r="Q178" s="99"/>
      <c r="R178" s="99"/>
      <c r="S178" s="99"/>
      <c r="T178" s="99"/>
      <c r="U178" s="122"/>
    </row>
    <row r="179" spans="3:21" ht="13.5">
      <c r="C179" s="17"/>
      <c r="D179" s="17"/>
      <c r="E179" s="17"/>
      <c r="F179" s="17"/>
      <c r="G179" s="17"/>
      <c r="H179" s="116"/>
      <c r="I179" s="116"/>
      <c r="J179" s="116"/>
      <c r="K179" s="116"/>
      <c r="L179" s="116"/>
      <c r="M179" s="116"/>
      <c r="N179" s="116"/>
      <c r="O179" s="116"/>
      <c r="P179" s="116"/>
      <c r="Q179" s="116"/>
      <c r="R179" s="116"/>
      <c r="S179" s="116"/>
      <c r="T179" s="116"/>
      <c r="U179" s="122"/>
    </row>
    <row r="180" spans="3:21" ht="13.5">
      <c r="C180" s="16" t="s">
        <v>625</v>
      </c>
      <c r="D180" s="18"/>
      <c r="E180" s="18" t="s">
        <v>649</v>
      </c>
      <c r="H180" s="138">
        <f>SUM(H181,H193)</f>
        <v>0</v>
      </c>
      <c r="I180" s="138">
        <f t="shared" ref="I180" si="281">SUM(I181,I193)</f>
        <v>0</v>
      </c>
      <c r="J180" s="138">
        <f t="shared" ref="J180" si="282">SUM(J181,J193)</f>
        <v>0</v>
      </c>
      <c r="K180" s="138">
        <f t="shared" ref="K180" si="283">SUM(K181,K193)</f>
        <v>0</v>
      </c>
      <c r="L180" s="138">
        <f t="shared" ref="L180" si="284">SUM(L181,L193)</f>
        <v>0</v>
      </c>
      <c r="M180" s="138">
        <f t="shared" ref="M180" si="285">SUM(M181,M193)</f>
        <v>0</v>
      </c>
      <c r="N180" s="138">
        <f t="shared" ref="N180" si="286">SUM(N181,N193)</f>
        <v>0</v>
      </c>
      <c r="O180" s="138">
        <f t="shared" ref="O180" si="287">SUM(O181,O193)</f>
        <v>0</v>
      </c>
      <c r="P180" s="138">
        <f t="shared" ref="P180" si="288">SUM(P181,P193)</f>
        <v>0</v>
      </c>
      <c r="Q180" s="138">
        <f t="shared" ref="Q180" si="289">SUM(Q181,Q193)</f>
        <v>0</v>
      </c>
      <c r="R180" s="138">
        <f t="shared" ref="R180" si="290">SUM(R181,R193)</f>
        <v>0</v>
      </c>
      <c r="S180" s="138">
        <f t="shared" ref="S180" si="291">SUM(S181,S193)</f>
        <v>0</v>
      </c>
      <c r="T180" s="138">
        <f t="shared" ref="T180" si="292">SUM(T181,T193)</f>
        <v>0</v>
      </c>
      <c r="U180" s="228"/>
    </row>
    <row r="181" spans="3:21" ht="13.5">
      <c r="C181" s="16" t="s">
        <v>376</v>
      </c>
      <c r="E181" s="18" t="s">
        <v>649</v>
      </c>
      <c r="H181" s="139">
        <f t="shared" ref="H181" si="293">SUM(H182,H188,H192)</f>
        <v>0</v>
      </c>
      <c r="I181" s="139">
        <f t="shared" ref="I181" si="294">SUM(I182,I188,I192)</f>
        <v>0</v>
      </c>
      <c r="J181" s="139">
        <f t="shared" ref="J181" si="295">SUM(J182,J188,J192)</f>
        <v>0</v>
      </c>
      <c r="K181" s="139">
        <f t="shared" ref="K181" si="296">SUM(K182,K188,K192)</f>
        <v>0</v>
      </c>
      <c r="L181" s="139">
        <f t="shared" ref="L181" si="297">SUM(L182,L188,L192)</f>
        <v>0</v>
      </c>
      <c r="M181" s="139">
        <f t="shared" ref="M181" si="298">SUM(M182,M188,M192)</f>
        <v>0</v>
      </c>
      <c r="N181" s="139">
        <f t="shared" ref="N181" si="299">SUM(N182,N188,N192)</f>
        <v>0</v>
      </c>
      <c r="O181" s="139">
        <f t="shared" ref="O181" si="300">SUM(O182,O188,O192)</f>
        <v>0</v>
      </c>
      <c r="P181" s="139">
        <f t="shared" ref="P181" si="301">SUM(P182,P188,P192)</f>
        <v>0</v>
      </c>
      <c r="Q181" s="139">
        <f t="shared" ref="Q181" si="302">SUM(Q182,Q188,Q192)</f>
        <v>0</v>
      </c>
      <c r="R181" s="139">
        <f t="shared" ref="R181" si="303">SUM(R182,R188,R192)</f>
        <v>0</v>
      </c>
      <c r="S181" s="139">
        <f t="shared" ref="S181" si="304">SUM(S182,S188,S192)</f>
        <v>0</v>
      </c>
      <c r="T181" s="139">
        <f t="shared" ref="T181" si="305">SUM(T182,T188,T192)</f>
        <v>0</v>
      </c>
      <c r="U181" s="122"/>
    </row>
    <row r="182" spans="3:21" ht="13.5">
      <c r="C182" s="135" t="s">
        <v>330</v>
      </c>
      <c r="E182" s="18" t="s">
        <v>649</v>
      </c>
      <c r="H182" s="139">
        <f t="shared" ref="H182" si="306">SUM(H183:H187)</f>
        <v>0</v>
      </c>
      <c r="I182" s="139">
        <f t="shared" ref="I182" si="307">SUM(I183:I187)</f>
        <v>0</v>
      </c>
      <c r="J182" s="139">
        <f t="shared" ref="J182" si="308">SUM(J183:J187)</f>
        <v>0</v>
      </c>
      <c r="K182" s="139">
        <f t="shared" ref="K182" si="309">SUM(K183:K187)</f>
        <v>0</v>
      </c>
      <c r="L182" s="139">
        <f t="shared" ref="L182" si="310">SUM(L183:L187)</f>
        <v>0</v>
      </c>
      <c r="M182" s="139">
        <f t="shared" ref="M182" si="311">SUM(M183:M187)</f>
        <v>0</v>
      </c>
      <c r="N182" s="139">
        <f t="shared" ref="N182" si="312">SUM(N183:N187)</f>
        <v>0</v>
      </c>
      <c r="O182" s="139">
        <f t="shared" ref="O182" si="313">SUM(O183:O187)</f>
        <v>0</v>
      </c>
      <c r="P182" s="139">
        <f t="shared" ref="P182" si="314">SUM(P183:P187)</f>
        <v>0</v>
      </c>
      <c r="Q182" s="139">
        <f t="shared" ref="Q182" si="315">SUM(Q183:Q187)</f>
        <v>0</v>
      </c>
      <c r="R182" s="139">
        <f t="shared" ref="R182" si="316">SUM(R183:R187)</f>
        <v>0</v>
      </c>
      <c r="S182" s="139">
        <f t="shared" ref="S182" si="317">SUM(S183:S187)</f>
        <v>0</v>
      </c>
      <c r="T182" s="139">
        <f t="shared" ref="T182" si="318">SUM(T183:T187)</f>
        <v>0</v>
      </c>
      <c r="U182" s="122"/>
    </row>
    <row r="183" spans="3:21" ht="13.5">
      <c r="C183" s="224" t="s">
        <v>627</v>
      </c>
      <c r="E183" s="18" t="s">
        <v>649</v>
      </c>
      <c r="H183" s="99"/>
      <c r="I183" s="99"/>
      <c r="J183" s="99"/>
      <c r="K183" s="99"/>
      <c r="L183" s="99"/>
      <c r="M183" s="99"/>
      <c r="N183" s="99"/>
      <c r="O183" s="99"/>
      <c r="P183" s="99"/>
      <c r="Q183" s="99"/>
      <c r="R183" s="99"/>
      <c r="S183" s="99"/>
      <c r="T183" s="99"/>
      <c r="U183" s="122"/>
    </row>
    <row r="184" spans="3:21" ht="13.5">
      <c r="C184" s="224" t="s">
        <v>627</v>
      </c>
      <c r="E184" s="18" t="s">
        <v>649</v>
      </c>
      <c r="H184" s="99"/>
      <c r="I184" s="99"/>
      <c r="J184" s="99"/>
      <c r="K184" s="99"/>
      <c r="L184" s="99"/>
      <c r="M184" s="99"/>
      <c r="N184" s="99"/>
      <c r="O184" s="99"/>
      <c r="P184" s="99"/>
      <c r="Q184" s="99"/>
      <c r="R184" s="99"/>
      <c r="S184" s="99"/>
      <c r="T184" s="99"/>
      <c r="U184" s="122"/>
    </row>
    <row r="185" spans="3:21" ht="13.5">
      <c r="C185" s="224" t="s">
        <v>627</v>
      </c>
      <c r="E185" s="18" t="s">
        <v>649</v>
      </c>
      <c r="H185" s="99"/>
      <c r="I185" s="99"/>
      <c r="J185" s="99"/>
      <c r="K185" s="99"/>
      <c r="L185" s="99"/>
      <c r="M185" s="99"/>
      <c r="N185" s="99"/>
      <c r="O185" s="99"/>
      <c r="P185" s="99"/>
      <c r="Q185" s="99"/>
      <c r="R185" s="99"/>
      <c r="S185" s="99"/>
      <c r="T185" s="99"/>
      <c r="U185" s="122"/>
    </row>
    <row r="186" spans="3:21" ht="13.5">
      <c r="C186" s="224" t="s">
        <v>627</v>
      </c>
      <c r="E186" s="18" t="s">
        <v>649</v>
      </c>
      <c r="H186" s="99"/>
      <c r="I186" s="99"/>
      <c r="J186" s="99"/>
      <c r="K186" s="99"/>
      <c r="L186" s="99"/>
      <c r="M186" s="99"/>
      <c r="N186" s="99"/>
      <c r="O186" s="99"/>
      <c r="P186" s="99"/>
      <c r="Q186" s="99"/>
      <c r="R186" s="99"/>
      <c r="S186" s="99"/>
      <c r="T186" s="99"/>
      <c r="U186" s="122"/>
    </row>
    <row r="187" spans="3:21" ht="13.5">
      <c r="C187" s="224" t="s">
        <v>627</v>
      </c>
      <c r="E187" s="18" t="s">
        <v>649</v>
      </c>
      <c r="H187" s="99"/>
      <c r="I187" s="99"/>
      <c r="J187" s="99"/>
      <c r="K187" s="99"/>
      <c r="L187" s="99"/>
      <c r="M187" s="99"/>
      <c r="N187" s="99"/>
      <c r="O187" s="99"/>
      <c r="P187" s="99"/>
      <c r="Q187" s="99"/>
      <c r="R187" s="99"/>
      <c r="S187" s="99"/>
      <c r="T187" s="99"/>
      <c r="U187" s="122"/>
    </row>
    <row r="188" spans="3:21" ht="13.5">
      <c r="C188" s="136" t="s">
        <v>337</v>
      </c>
      <c r="E188" s="18" t="s">
        <v>649</v>
      </c>
      <c r="H188" s="139">
        <f t="shared" ref="H188" si="319">SUM(H189:H191)</f>
        <v>0</v>
      </c>
      <c r="I188" s="139">
        <f t="shared" ref="I188" si="320">SUM(I189:I191)</f>
        <v>0</v>
      </c>
      <c r="J188" s="139">
        <f t="shared" ref="J188" si="321">SUM(J189:J191)</f>
        <v>0</v>
      </c>
      <c r="K188" s="139">
        <f t="shared" ref="K188" si="322">SUM(K189:K191)</f>
        <v>0</v>
      </c>
      <c r="L188" s="139">
        <f t="shared" ref="L188" si="323">SUM(L189:L191)</f>
        <v>0</v>
      </c>
      <c r="M188" s="139">
        <f t="shared" ref="M188" si="324">SUM(M189:M191)</f>
        <v>0</v>
      </c>
      <c r="N188" s="139">
        <f t="shared" ref="N188" si="325">SUM(N189:N191)</f>
        <v>0</v>
      </c>
      <c r="O188" s="139">
        <f t="shared" ref="O188" si="326">SUM(O189:O191)</f>
        <v>0</v>
      </c>
      <c r="P188" s="139">
        <f t="shared" ref="P188" si="327">SUM(P189:P191)</f>
        <v>0</v>
      </c>
      <c r="Q188" s="139">
        <f t="shared" ref="Q188" si="328">SUM(Q189:Q191)</f>
        <v>0</v>
      </c>
      <c r="R188" s="139">
        <f t="shared" ref="R188" si="329">SUM(R189:R191)</f>
        <v>0</v>
      </c>
      <c r="S188" s="139">
        <f t="shared" ref="S188" si="330">SUM(S189:S191)</f>
        <v>0</v>
      </c>
      <c r="T188" s="139">
        <f t="shared" ref="T188" si="331">SUM(T189:T191)</f>
        <v>0</v>
      </c>
      <c r="U188" s="122"/>
    </row>
    <row r="189" spans="3:21" ht="13.5">
      <c r="C189" s="224" t="s">
        <v>627</v>
      </c>
      <c r="E189" s="18" t="s">
        <v>649</v>
      </c>
      <c r="H189" s="99"/>
      <c r="I189" s="99"/>
      <c r="J189" s="99"/>
      <c r="K189" s="99"/>
      <c r="L189" s="99"/>
      <c r="M189" s="99"/>
      <c r="N189" s="99"/>
      <c r="O189" s="99"/>
      <c r="P189" s="99"/>
      <c r="Q189" s="99"/>
      <c r="R189" s="99"/>
      <c r="S189" s="99"/>
      <c r="T189" s="99"/>
      <c r="U189" s="122"/>
    </row>
    <row r="190" spans="3:21" ht="13.5">
      <c r="C190" s="224" t="s">
        <v>627</v>
      </c>
      <c r="E190" s="18" t="s">
        <v>649</v>
      </c>
      <c r="H190" s="99"/>
      <c r="I190" s="99"/>
      <c r="J190" s="99"/>
      <c r="K190" s="99"/>
      <c r="L190" s="99"/>
      <c r="M190" s="99"/>
      <c r="N190" s="99"/>
      <c r="O190" s="99"/>
      <c r="P190" s="99"/>
      <c r="Q190" s="99"/>
      <c r="R190" s="99"/>
      <c r="S190" s="99"/>
      <c r="T190" s="99"/>
      <c r="U190" s="122"/>
    </row>
    <row r="191" spans="3:21" ht="13.5">
      <c r="C191" s="224" t="s">
        <v>627</v>
      </c>
      <c r="E191" s="18" t="s">
        <v>649</v>
      </c>
      <c r="H191" s="99"/>
      <c r="I191" s="99"/>
      <c r="J191" s="99"/>
      <c r="K191" s="99"/>
      <c r="L191" s="99"/>
      <c r="M191" s="99"/>
      <c r="N191" s="99"/>
      <c r="O191" s="99"/>
      <c r="P191" s="99"/>
      <c r="Q191" s="99"/>
      <c r="R191" s="99"/>
      <c r="S191" s="99"/>
      <c r="T191" s="99"/>
      <c r="U191" s="122"/>
    </row>
    <row r="192" spans="3:21" ht="13.5">
      <c r="C192" s="136" t="s">
        <v>341</v>
      </c>
      <c r="E192" s="18" t="s">
        <v>649</v>
      </c>
      <c r="H192" s="99"/>
      <c r="I192" s="99"/>
      <c r="J192" s="99"/>
      <c r="K192" s="99"/>
      <c r="L192" s="99"/>
      <c r="M192" s="99"/>
      <c r="N192" s="99"/>
      <c r="O192" s="99"/>
      <c r="P192" s="99"/>
      <c r="Q192" s="99"/>
      <c r="R192" s="99"/>
      <c r="S192" s="99"/>
      <c r="T192" s="99"/>
      <c r="U192" s="122"/>
    </row>
    <row r="193" spans="3:21" ht="13.5">
      <c r="C193" s="16" t="s">
        <v>244</v>
      </c>
      <c r="E193" s="18" t="s">
        <v>649</v>
      </c>
      <c r="H193" s="99"/>
      <c r="I193" s="99"/>
      <c r="J193" s="99"/>
      <c r="K193" s="99"/>
      <c r="L193" s="99"/>
      <c r="M193" s="99"/>
      <c r="N193" s="99"/>
      <c r="O193" s="99"/>
      <c r="P193" s="99"/>
      <c r="Q193" s="99"/>
      <c r="R193" s="99"/>
      <c r="S193" s="99"/>
      <c r="T193" s="99"/>
      <c r="U193" s="122"/>
    </row>
    <row r="194" spans="3:21" ht="13.5">
      <c r="C194" s="17"/>
      <c r="D194" s="17"/>
      <c r="E194" s="17"/>
      <c r="F194" s="17"/>
      <c r="G194" s="17"/>
      <c r="H194" s="116"/>
      <c r="I194" s="116"/>
      <c r="J194" s="116"/>
      <c r="K194" s="116"/>
      <c r="L194" s="116"/>
      <c r="M194" s="116"/>
      <c r="N194" s="116"/>
      <c r="O194" s="116"/>
      <c r="P194" s="116"/>
      <c r="Q194" s="116"/>
      <c r="R194" s="116"/>
      <c r="S194" s="116"/>
      <c r="T194" s="116"/>
      <c r="U194" s="122"/>
    </row>
    <row r="195" spans="3:21" ht="13.5">
      <c r="C195" s="16" t="s">
        <v>626</v>
      </c>
      <c r="D195" s="18"/>
      <c r="E195" s="18" t="s">
        <v>649</v>
      </c>
      <c r="H195" s="138">
        <f>SUM(H196,H208)</f>
        <v>0</v>
      </c>
      <c r="I195" s="138">
        <f t="shared" ref="I195" si="332">SUM(I196,I208)</f>
        <v>0</v>
      </c>
      <c r="J195" s="138">
        <f t="shared" ref="J195" si="333">SUM(J196,J208)</f>
        <v>0</v>
      </c>
      <c r="K195" s="138">
        <f t="shared" ref="K195" si="334">SUM(K196,K208)</f>
        <v>0</v>
      </c>
      <c r="L195" s="138">
        <f t="shared" ref="L195" si="335">SUM(L196,L208)</f>
        <v>0</v>
      </c>
      <c r="M195" s="138">
        <f t="shared" ref="M195" si="336">SUM(M196,M208)</f>
        <v>0</v>
      </c>
      <c r="N195" s="138">
        <f t="shared" ref="N195" si="337">SUM(N196,N208)</f>
        <v>0</v>
      </c>
      <c r="O195" s="138">
        <f t="shared" ref="O195" si="338">SUM(O196,O208)</f>
        <v>0</v>
      </c>
      <c r="P195" s="138">
        <f t="shared" ref="P195" si="339">SUM(P196,P208)</f>
        <v>0</v>
      </c>
      <c r="Q195" s="138">
        <f t="shared" ref="Q195" si="340">SUM(Q196,Q208)</f>
        <v>0</v>
      </c>
      <c r="R195" s="138">
        <f t="shared" ref="R195" si="341">SUM(R196,R208)</f>
        <v>0</v>
      </c>
      <c r="S195" s="138">
        <f t="shared" ref="S195" si="342">SUM(S196,S208)</f>
        <v>0</v>
      </c>
      <c r="T195" s="138">
        <f t="shared" ref="T195" si="343">SUM(T196,T208)</f>
        <v>0</v>
      </c>
      <c r="U195" s="228"/>
    </row>
    <row r="196" spans="3:21" ht="13.5">
      <c r="C196" s="16" t="s">
        <v>376</v>
      </c>
      <c r="E196" s="18" t="s">
        <v>649</v>
      </c>
      <c r="H196" s="139">
        <f>SUM(H197,H203,H207)</f>
        <v>0</v>
      </c>
      <c r="I196" s="139">
        <f t="shared" ref="I196" si="344">SUM(I197,I203,I207)</f>
        <v>0</v>
      </c>
      <c r="J196" s="139">
        <f t="shared" ref="J196" si="345">SUM(J197,J203,J207)</f>
        <v>0</v>
      </c>
      <c r="K196" s="139">
        <f t="shared" ref="K196" si="346">SUM(K197,K203,K207)</f>
        <v>0</v>
      </c>
      <c r="L196" s="139">
        <f t="shared" ref="L196" si="347">SUM(L197,L203,L207)</f>
        <v>0</v>
      </c>
      <c r="M196" s="139">
        <f t="shared" ref="M196" si="348">SUM(M197,M203,M207)</f>
        <v>0</v>
      </c>
      <c r="N196" s="139">
        <f t="shared" ref="N196" si="349">SUM(N197,N203,N207)</f>
        <v>0</v>
      </c>
      <c r="O196" s="139">
        <f t="shared" ref="O196" si="350">SUM(O197,O203,O207)</f>
        <v>0</v>
      </c>
      <c r="P196" s="139">
        <f t="shared" ref="P196" si="351">SUM(P197,P203,P207)</f>
        <v>0</v>
      </c>
      <c r="Q196" s="139">
        <f t="shared" ref="Q196" si="352">SUM(Q197,Q203,Q207)</f>
        <v>0</v>
      </c>
      <c r="R196" s="139">
        <f t="shared" ref="R196" si="353">SUM(R197,R203,R207)</f>
        <v>0</v>
      </c>
      <c r="S196" s="139">
        <f t="shared" ref="S196" si="354">SUM(S197,S203,S207)</f>
        <v>0</v>
      </c>
      <c r="T196" s="139">
        <f t="shared" ref="T196" si="355">SUM(T197,T203,T207)</f>
        <v>0</v>
      </c>
      <c r="U196" s="122"/>
    </row>
    <row r="197" spans="3:21" ht="13.5">
      <c r="C197" s="135" t="s">
        <v>330</v>
      </c>
      <c r="E197" s="18" t="s">
        <v>649</v>
      </c>
      <c r="H197" s="139">
        <f>SUM(H198:H202)</f>
        <v>0</v>
      </c>
      <c r="I197" s="139">
        <f t="shared" ref="I197" si="356">SUM(I198:I202)</f>
        <v>0</v>
      </c>
      <c r="J197" s="139">
        <f t="shared" ref="J197" si="357">SUM(J198:J202)</f>
        <v>0</v>
      </c>
      <c r="K197" s="139">
        <f t="shared" ref="K197" si="358">SUM(K198:K202)</f>
        <v>0</v>
      </c>
      <c r="L197" s="139">
        <f t="shared" ref="L197" si="359">SUM(L198:L202)</f>
        <v>0</v>
      </c>
      <c r="M197" s="139">
        <f t="shared" ref="M197" si="360">SUM(M198:M202)</f>
        <v>0</v>
      </c>
      <c r="N197" s="139">
        <f t="shared" ref="N197" si="361">SUM(N198:N202)</f>
        <v>0</v>
      </c>
      <c r="O197" s="139">
        <f t="shared" ref="O197" si="362">SUM(O198:O202)</f>
        <v>0</v>
      </c>
      <c r="P197" s="139">
        <f t="shared" ref="P197" si="363">SUM(P198:P202)</f>
        <v>0</v>
      </c>
      <c r="Q197" s="139">
        <f t="shared" ref="Q197" si="364">SUM(Q198:Q202)</f>
        <v>0</v>
      </c>
      <c r="R197" s="139">
        <f t="shared" ref="R197" si="365">SUM(R198:R202)</f>
        <v>0</v>
      </c>
      <c r="S197" s="139">
        <f t="shared" ref="S197" si="366">SUM(S198:S202)</f>
        <v>0</v>
      </c>
      <c r="T197" s="139">
        <f t="shared" ref="T197" si="367">SUM(T198:T202)</f>
        <v>0</v>
      </c>
      <c r="U197" s="122"/>
    </row>
    <row r="198" spans="3:21" ht="13.5">
      <c r="C198" s="224" t="s">
        <v>627</v>
      </c>
      <c r="E198" s="18" t="s">
        <v>649</v>
      </c>
      <c r="H198" s="99"/>
      <c r="I198" s="99"/>
      <c r="J198" s="99"/>
      <c r="K198" s="99"/>
      <c r="L198" s="99"/>
      <c r="M198" s="99"/>
      <c r="N198" s="99"/>
      <c r="O198" s="99"/>
      <c r="P198" s="99"/>
      <c r="Q198" s="99"/>
      <c r="R198" s="99"/>
      <c r="S198" s="99"/>
      <c r="T198" s="99"/>
      <c r="U198" s="122"/>
    </row>
    <row r="199" spans="3:21" ht="13.5">
      <c r="C199" s="224" t="s">
        <v>627</v>
      </c>
      <c r="E199" s="18" t="s">
        <v>649</v>
      </c>
      <c r="H199" s="99"/>
      <c r="I199" s="99"/>
      <c r="J199" s="99"/>
      <c r="K199" s="99"/>
      <c r="L199" s="99"/>
      <c r="M199" s="99"/>
      <c r="N199" s="99"/>
      <c r="O199" s="99"/>
      <c r="P199" s="99"/>
      <c r="Q199" s="99"/>
      <c r="R199" s="99"/>
      <c r="S199" s="99"/>
      <c r="T199" s="99"/>
      <c r="U199" s="122"/>
    </row>
    <row r="200" spans="3:21" ht="13.5">
      <c r="C200" s="224" t="s">
        <v>627</v>
      </c>
      <c r="E200" s="18" t="s">
        <v>649</v>
      </c>
      <c r="H200" s="99"/>
      <c r="I200" s="99"/>
      <c r="J200" s="99"/>
      <c r="K200" s="99"/>
      <c r="L200" s="99"/>
      <c r="M200" s="99"/>
      <c r="N200" s="99"/>
      <c r="O200" s="99"/>
      <c r="P200" s="99"/>
      <c r="Q200" s="99"/>
      <c r="R200" s="99"/>
      <c r="S200" s="99"/>
      <c r="T200" s="99"/>
      <c r="U200" s="122"/>
    </row>
    <row r="201" spans="3:21" ht="13.5">
      <c r="C201" s="224" t="s">
        <v>627</v>
      </c>
      <c r="E201" s="18" t="s">
        <v>649</v>
      </c>
      <c r="H201" s="99"/>
      <c r="I201" s="99"/>
      <c r="J201" s="99"/>
      <c r="K201" s="99"/>
      <c r="L201" s="99"/>
      <c r="M201" s="99"/>
      <c r="N201" s="99"/>
      <c r="O201" s="99"/>
      <c r="P201" s="99"/>
      <c r="Q201" s="99"/>
      <c r="R201" s="99"/>
      <c r="S201" s="99"/>
      <c r="T201" s="99"/>
      <c r="U201" s="122"/>
    </row>
    <row r="202" spans="3:21" ht="13.5">
      <c r="C202" s="224" t="s">
        <v>627</v>
      </c>
      <c r="E202" s="18" t="s">
        <v>649</v>
      </c>
      <c r="H202" s="99"/>
      <c r="I202" s="99"/>
      <c r="J202" s="99"/>
      <c r="K202" s="99"/>
      <c r="L202" s="99"/>
      <c r="M202" s="99"/>
      <c r="N202" s="99"/>
      <c r="O202" s="99"/>
      <c r="P202" s="99"/>
      <c r="Q202" s="99"/>
      <c r="R202" s="99"/>
      <c r="S202" s="99"/>
      <c r="T202" s="99"/>
      <c r="U202" s="122"/>
    </row>
    <row r="203" spans="3:21" ht="13.5">
      <c r="C203" s="136" t="s">
        <v>337</v>
      </c>
      <c r="E203" s="18" t="s">
        <v>649</v>
      </c>
      <c r="H203" s="139">
        <f>SUM(H204:H206)</f>
        <v>0</v>
      </c>
      <c r="I203" s="139">
        <f t="shared" ref="I203" si="368">SUM(I204:I206)</f>
        <v>0</v>
      </c>
      <c r="J203" s="139">
        <f t="shared" ref="J203" si="369">SUM(J204:J206)</f>
        <v>0</v>
      </c>
      <c r="K203" s="139">
        <f t="shared" ref="K203" si="370">SUM(K204:K206)</f>
        <v>0</v>
      </c>
      <c r="L203" s="139">
        <f t="shared" ref="L203" si="371">SUM(L204:L206)</f>
        <v>0</v>
      </c>
      <c r="M203" s="139">
        <f t="shared" ref="M203" si="372">SUM(M204:M206)</f>
        <v>0</v>
      </c>
      <c r="N203" s="139">
        <f t="shared" ref="N203" si="373">SUM(N204:N206)</f>
        <v>0</v>
      </c>
      <c r="O203" s="139">
        <f t="shared" ref="O203" si="374">SUM(O204:O206)</f>
        <v>0</v>
      </c>
      <c r="P203" s="139">
        <f t="shared" ref="P203" si="375">SUM(P204:P206)</f>
        <v>0</v>
      </c>
      <c r="Q203" s="139">
        <f t="shared" ref="Q203" si="376">SUM(Q204:Q206)</f>
        <v>0</v>
      </c>
      <c r="R203" s="139">
        <f t="shared" ref="R203" si="377">SUM(R204:R206)</f>
        <v>0</v>
      </c>
      <c r="S203" s="139">
        <f t="shared" ref="S203" si="378">SUM(S204:S206)</f>
        <v>0</v>
      </c>
      <c r="T203" s="139">
        <f t="shared" ref="T203" si="379">SUM(T204:T206)</f>
        <v>0</v>
      </c>
      <c r="U203" s="122"/>
    </row>
    <row r="204" spans="3:21" ht="13.5">
      <c r="C204" s="224" t="s">
        <v>627</v>
      </c>
      <c r="E204" s="18" t="s">
        <v>649</v>
      </c>
      <c r="H204" s="99"/>
      <c r="I204" s="99"/>
      <c r="J204" s="99"/>
      <c r="K204" s="99"/>
      <c r="L204" s="99"/>
      <c r="M204" s="99"/>
      <c r="N204" s="99"/>
      <c r="O204" s="99"/>
      <c r="P204" s="99"/>
      <c r="Q204" s="99"/>
      <c r="R204" s="99"/>
      <c r="S204" s="99"/>
      <c r="T204" s="99"/>
      <c r="U204" s="122"/>
    </row>
    <row r="205" spans="3:21" ht="13.5">
      <c r="C205" s="224" t="s">
        <v>627</v>
      </c>
      <c r="E205" s="18" t="s">
        <v>649</v>
      </c>
      <c r="H205" s="99"/>
      <c r="I205" s="99"/>
      <c r="J205" s="99"/>
      <c r="K205" s="99"/>
      <c r="L205" s="99"/>
      <c r="M205" s="99"/>
      <c r="N205" s="99"/>
      <c r="O205" s="99"/>
      <c r="P205" s="99"/>
      <c r="Q205" s="99"/>
      <c r="R205" s="99"/>
      <c r="S205" s="99"/>
      <c r="T205" s="99"/>
      <c r="U205" s="122"/>
    </row>
    <row r="206" spans="3:21" ht="13.5">
      <c r="C206" s="224" t="s">
        <v>627</v>
      </c>
      <c r="E206" s="18" t="s">
        <v>649</v>
      </c>
      <c r="H206" s="99"/>
      <c r="I206" s="99"/>
      <c r="J206" s="99"/>
      <c r="K206" s="99"/>
      <c r="L206" s="99"/>
      <c r="M206" s="99"/>
      <c r="N206" s="99"/>
      <c r="O206" s="99"/>
      <c r="P206" s="99"/>
      <c r="Q206" s="99"/>
      <c r="R206" s="99"/>
      <c r="S206" s="99"/>
      <c r="T206" s="99"/>
      <c r="U206" s="122"/>
    </row>
    <row r="207" spans="3:21" ht="13.5">
      <c r="C207" s="136" t="s">
        <v>341</v>
      </c>
      <c r="E207" s="18" t="s">
        <v>649</v>
      </c>
      <c r="H207" s="99"/>
      <c r="I207" s="99"/>
      <c r="J207" s="99"/>
      <c r="K207" s="99"/>
      <c r="L207" s="99"/>
      <c r="M207" s="99"/>
      <c r="N207" s="99"/>
      <c r="O207" s="99"/>
      <c r="P207" s="99"/>
      <c r="Q207" s="99"/>
      <c r="R207" s="99"/>
      <c r="S207" s="99"/>
      <c r="T207" s="99"/>
      <c r="U207" s="122"/>
    </row>
    <row r="208" spans="3:21" ht="13.5">
      <c r="C208" s="16" t="s">
        <v>244</v>
      </c>
      <c r="E208" s="18" t="s">
        <v>649</v>
      </c>
      <c r="H208" s="99"/>
      <c r="I208" s="99"/>
      <c r="J208" s="99"/>
      <c r="K208" s="99"/>
      <c r="L208" s="99"/>
      <c r="M208" s="99"/>
      <c r="N208" s="99"/>
      <c r="O208" s="99"/>
      <c r="P208" s="99"/>
      <c r="Q208" s="99"/>
      <c r="R208" s="99"/>
      <c r="S208" s="99"/>
      <c r="T208" s="99"/>
      <c r="U208" s="122"/>
    </row>
    <row r="209" spans="3:21" ht="13.5">
      <c r="C209" s="17"/>
      <c r="D209" s="17"/>
      <c r="E209" s="17"/>
      <c r="F209" s="17"/>
      <c r="G209" s="17"/>
      <c r="H209" s="116"/>
      <c r="I209" s="116"/>
      <c r="J209" s="116"/>
      <c r="K209" s="116"/>
      <c r="L209" s="116"/>
      <c r="M209" s="116"/>
      <c r="N209" s="116"/>
      <c r="O209" s="116"/>
      <c r="P209" s="116"/>
      <c r="Q209" s="116"/>
      <c r="R209" s="116"/>
      <c r="S209" s="116"/>
      <c r="T209" s="116"/>
      <c r="U209" s="122"/>
    </row>
    <row r="210" spans="3:21" ht="13.5">
      <c r="C210" s="16" t="s">
        <v>684</v>
      </c>
      <c r="D210" s="282"/>
      <c r="E210" s="282" t="s">
        <v>649</v>
      </c>
      <c r="H210" s="138">
        <f t="shared" ref="H210:T210" si="380">SUM(H211,H223)</f>
        <v>0</v>
      </c>
      <c r="I210" s="138">
        <f t="shared" si="380"/>
        <v>0</v>
      </c>
      <c r="J210" s="138">
        <f t="shared" si="380"/>
        <v>0</v>
      </c>
      <c r="K210" s="138">
        <f t="shared" si="380"/>
        <v>0</v>
      </c>
      <c r="L210" s="138">
        <f t="shared" si="380"/>
        <v>0</v>
      </c>
      <c r="M210" s="138">
        <f t="shared" si="380"/>
        <v>0</v>
      </c>
      <c r="N210" s="138">
        <f t="shared" si="380"/>
        <v>0</v>
      </c>
      <c r="O210" s="138">
        <f t="shared" si="380"/>
        <v>0</v>
      </c>
      <c r="P210" s="138">
        <f t="shared" si="380"/>
        <v>0</v>
      </c>
      <c r="Q210" s="138">
        <f t="shared" si="380"/>
        <v>0</v>
      </c>
      <c r="R210" s="138">
        <f t="shared" si="380"/>
        <v>0</v>
      </c>
      <c r="S210" s="138">
        <f t="shared" si="380"/>
        <v>0</v>
      </c>
      <c r="T210" s="138">
        <f t="shared" si="380"/>
        <v>0</v>
      </c>
      <c r="U210" s="228"/>
    </row>
    <row r="211" spans="3:21" ht="13.5">
      <c r="C211" s="16" t="s">
        <v>376</v>
      </c>
      <c r="E211" s="282" t="s">
        <v>649</v>
      </c>
      <c r="H211" s="139">
        <f t="shared" ref="H211:T211" si="381">SUM(H212,H218,H222)</f>
        <v>0</v>
      </c>
      <c r="I211" s="139">
        <f t="shared" si="381"/>
        <v>0</v>
      </c>
      <c r="J211" s="139">
        <f t="shared" si="381"/>
        <v>0</v>
      </c>
      <c r="K211" s="139">
        <f t="shared" si="381"/>
        <v>0</v>
      </c>
      <c r="L211" s="139">
        <f t="shared" si="381"/>
        <v>0</v>
      </c>
      <c r="M211" s="139">
        <f t="shared" si="381"/>
        <v>0</v>
      </c>
      <c r="N211" s="139">
        <f t="shared" si="381"/>
        <v>0</v>
      </c>
      <c r="O211" s="139">
        <f t="shared" si="381"/>
        <v>0</v>
      </c>
      <c r="P211" s="139">
        <f t="shared" si="381"/>
        <v>0</v>
      </c>
      <c r="Q211" s="139">
        <f t="shared" si="381"/>
        <v>0</v>
      </c>
      <c r="R211" s="139">
        <f t="shared" si="381"/>
        <v>0</v>
      </c>
      <c r="S211" s="139">
        <f t="shared" si="381"/>
        <v>0</v>
      </c>
      <c r="T211" s="139">
        <f t="shared" si="381"/>
        <v>0</v>
      </c>
      <c r="U211" s="122"/>
    </row>
    <row r="212" spans="3:21" ht="13.5">
      <c r="C212" s="135" t="s">
        <v>330</v>
      </c>
      <c r="E212" s="282" t="s">
        <v>649</v>
      </c>
      <c r="H212" s="139">
        <f t="shared" ref="H212:T212" si="382">SUM(H213:H217)</f>
        <v>0</v>
      </c>
      <c r="I212" s="139">
        <f t="shared" si="382"/>
        <v>0</v>
      </c>
      <c r="J212" s="139">
        <f t="shared" si="382"/>
        <v>0</v>
      </c>
      <c r="K212" s="139">
        <f t="shared" si="382"/>
        <v>0</v>
      </c>
      <c r="L212" s="139">
        <f t="shared" si="382"/>
        <v>0</v>
      </c>
      <c r="M212" s="139">
        <f t="shared" si="382"/>
        <v>0</v>
      </c>
      <c r="N212" s="139">
        <f t="shared" si="382"/>
        <v>0</v>
      </c>
      <c r="O212" s="139">
        <f t="shared" si="382"/>
        <v>0</v>
      </c>
      <c r="P212" s="139">
        <f t="shared" si="382"/>
        <v>0</v>
      </c>
      <c r="Q212" s="139">
        <f t="shared" si="382"/>
        <v>0</v>
      </c>
      <c r="R212" s="139">
        <f t="shared" si="382"/>
        <v>0</v>
      </c>
      <c r="S212" s="139">
        <f t="shared" si="382"/>
        <v>0</v>
      </c>
      <c r="T212" s="139">
        <f t="shared" si="382"/>
        <v>0</v>
      </c>
      <c r="U212" s="122"/>
    </row>
    <row r="213" spans="3:21" ht="13.5">
      <c r="C213" s="224" t="s">
        <v>627</v>
      </c>
      <c r="E213" s="282" t="s">
        <v>649</v>
      </c>
      <c r="H213" s="99"/>
      <c r="I213" s="99"/>
      <c r="J213" s="99"/>
      <c r="K213" s="99"/>
      <c r="L213" s="99"/>
      <c r="M213" s="99"/>
      <c r="N213" s="99"/>
      <c r="O213" s="99"/>
      <c r="P213" s="99"/>
      <c r="Q213" s="99"/>
      <c r="R213" s="99"/>
      <c r="S213" s="99"/>
      <c r="T213" s="99"/>
      <c r="U213" s="122"/>
    </row>
    <row r="214" spans="3:21" ht="13.5">
      <c r="C214" s="224" t="s">
        <v>627</v>
      </c>
      <c r="E214" s="282" t="s">
        <v>649</v>
      </c>
      <c r="H214" s="99"/>
      <c r="I214" s="99"/>
      <c r="J214" s="99"/>
      <c r="K214" s="99"/>
      <c r="L214" s="99"/>
      <c r="M214" s="99"/>
      <c r="N214" s="99"/>
      <c r="O214" s="99"/>
      <c r="P214" s="99"/>
      <c r="Q214" s="99"/>
      <c r="R214" s="99"/>
      <c r="S214" s="99"/>
      <c r="T214" s="99"/>
      <c r="U214" s="122"/>
    </row>
    <row r="215" spans="3:21" ht="13.5">
      <c r="C215" s="224" t="s">
        <v>627</v>
      </c>
      <c r="E215" s="282" t="s">
        <v>649</v>
      </c>
      <c r="H215" s="99"/>
      <c r="I215" s="99"/>
      <c r="J215" s="99"/>
      <c r="K215" s="99"/>
      <c r="L215" s="99"/>
      <c r="M215" s="99"/>
      <c r="N215" s="99"/>
      <c r="O215" s="99"/>
      <c r="P215" s="99"/>
      <c r="Q215" s="99"/>
      <c r="R215" s="99"/>
      <c r="S215" s="99"/>
      <c r="T215" s="99"/>
      <c r="U215" s="122"/>
    </row>
    <row r="216" spans="3:21" ht="13.5">
      <c r="C216" s="224" t="s">
        <v>627</v>
      </c>
      <c r="E216" s="282" t="s">
        <v>649</v>
      </c>
      <c r="H216" s="99"/>
      <c r="I216" s="99"/>
      <c r="J216" s="99"/>
      <c r="K216" s="99"/>
      <c r="L216" s="99"/>
      <c r="M216" s="99"/>
      <c r="N216" s="99"/>
      <c r="O216" s="99"/>
      <c r="P216" s="99"/>
      <c r="Q216" s="99"/>
      <c r="R216" s="99"/>
      <c r="S216" s="99"/>
      <c r="T216" s="99"/>
      <c r="U216" s="122"/>
    </row>
    <row r="217" spans="3:21" ht="13.5">
      <c r="C217" s="224" t="s">
        <v>627</v>
      </c>
      <c r="E217" s="282" t="s">
        <v>649</v>
      </c>
      <c r="H217" s="99"/>
      <c r="I217" s="99"/>
      <c r="J217" s="99"/>
      <c r="K217" s="99"/>
      <c r="L217" s="99"/>
      <c r="M217" s="99"/>
      <c r="N217" s="99"/>
      <c r="O217" s="99"/>
      <c r="P217" s="99"/>
      <c r="Q217" s="99"/>
      <c r="R217" s="99"/>
      <c r="S217" s="99"/>
      <c r="T217" s="99"/>
      <c r="U217" s="122"/>
    </row>
    <row r="218" spans="3:21" ht="13.5">
      <c r="C218" s="136" t="s">
        <v>337</v>
      </c>
      <c r="E218" s="282" t="s">
        <v>649</v>
      </c>
      <c r="H218" s="139">
        <f>SUM(H219:H221)</f>
        <v>0</v>
      </c>
      <c r="I218" s="139">
        <f t="shared" ref="I218:T218" si="383">SUM(I219:I221)</f>
        <v>0</v>
      </c>
      <c r="J218" s="139">
        <f t="shared" si="383"/>
        <v>0</v>
      </c>
      <c r="K218" s="139">
        <f t="shared" si="383"/>
        <v>0</v>
      </c>
      <c r="L218" s="139">
        <f t="shared" si="383"/>
        <v>0</v>
      </c>
      <c r="M218" s="139">
        <f t="shared" si="383"/>
        <v>0</v>
      </c>
      <c r="N218" s="139">
        <f t="shared" si="383"/>
        <v>0</v>
      </c>
      <c r="O218" s="139">
        <f t="shared" si="383"/>
        <v>0</v>
      </c>
      <c r="P218" s="139">
        <f t="shared" si="383"/>
        <v>0</v>
      </c>
      <c r="Q218" s="139">
        <f t="shared" si="383"/>
        <v>0</v>
      </c>
      <c r="R218" s="139">
        <f t="shared" si="383"/>
        <v>0</v>
      </c>
      <c r="S218" s="139">
        <f t="shared" si="383"/>
        <v>0</v>
      </c>
      <c r="T218" s="139">
        <f t="shared" si="383"/>
        <v>0</v>
      </c>
      <c r="U218" s="122"/>
    </row>
    <row r="219" spans="3:21" ht="13.5">
      <c r="C219" s="224" t="s">
        <v>627</v>
      </c>
      <c r="E219" s="282" t="s">
        <v>649</v>
      </c>
      <c r="H219" s="99"/>
      <c r="I219" s="99"/>
      <c r="J219" s="99"/>
      <c r="K219" s="99"/>
      <c r="L219" s="99"/>
      <c r="M219" s="99"/>
      <c r="N219" s="99"/>
      <c r="O219" s="99"/>
      <c r="P219" s="99"/>
      <c r="Q219" s="99"/>
      <c r="R219" s="99"/>
      <c r="S219" s="99"/>
      <c r="T219" s="99"/>
      <c r="U219" s="122"/>
    </row>
    <row r="220" spans="3:21" ht="13.5">
      <c r="C220" s="224" t="s">
        <v>627</v>
      </c>
      <c r="E220" s="282" t="s">
        <v>649</v>
      </c>
      <c r="H220" s="99"/>
      <c r="I220" s="99"/>
      <c r="J220" s="99"/>
      <c r="K220" s="99"/>
      <c r="L220" s="99"/>
      <c r="M220" s="99"/>
      <c r="N220" s="99"/>
      <c r="O220" s="99"/>
      <c r="P220" s="99"/>
      <c r="Q220" s="99"/>
      <c r="R220" s="99"/>
      <c r="S220" s="99"/>
      <c r="T220" s="99"/>
      <c r="U220" s="122"/>
    </row>
    <row r="221" spans="3:21" ht="13.5">
      <c r="C221" s="224" t="s">
        <v>627</v>
      </c>
      <c r="E221" s="282" t="s">
        <v>649</v>
      </c>
      <c r="H221" s="99"/>
      <c r="I221" s="99"/>
      <c r="J221" s="99"/>
      <c r="K221" s="99"/>
      <c r="L221" s="99"/>
      <c r="M221" s="99"/>
      <c r="N221" s="99"/>
      <c r="O221" s="99"/>
      <c r="P221" s="99"/>
      <c r="Q221" s="99"/>
      <c r="R221" s="99"/>
      <c r="S221" s="99"/>
      <c r="T221" s="99"/>
      <c r="U221" s="122"/>
    </row>
    <row r="222" spans="3:21" ht="13.5">
      <c r="C222" s="136" t="s">
        <v>341</v>
      </c>
      <c r="E222" s="282" t="s">
        <v>649</v>
      </c>
      <c r="H222" s="99"/>
      <c r="I222" s="99"/>
      <c r="J222" s="99"/>
      <c r="K222" s="99"/>
      <c r="L222" s="99"/>
      <c r="M222" s="99"/>
      <c r="N222" s="99"/>
      <c r="O222" s="99"/>
      <c r="P222" s="99"/>
      <c r="Q222" s="99"/>
      <c r="R222" s="99"/>
      <c r="S222" s="99"/>
      <c r="T222" s="99"/>
      <c r="U222" s="122"/>
    </row>
    <row r="223" spans="3:21" ht="13.5">
      <c r="C223" s="16" t="s">
        <v>244</v>
      </c>
      <c r="E223" s="282" t="s">
        <v>649</v>
      </c>
      <c r="H223" s="99"/>
      <c r="I223" s="99"/>
      <c r="J223" s="99"/>
      <c r="K223" s="99"/>
      <c r="L223" s="99"/>
      <c r="M223" s="99"/>
      <c r="N223" s="99"/>
      <c r="O223" s="99"/>
      <c r="P223" s="99"/>
      <c r="Q223" s="99"/>
      <c r="R223" s="99"/>
      <c r="S223" s="99"/>
      <c r="T223" s="99"/>
      <c r="U223" s="122"/>
    </row>
    <row r="224" spans="3:21" ht="13.5">
      <c r="C224" s="16"/>
      <c r="E224" s="282"/>
      <c r="H224" s="116"/>
      <c r="I224" s="116"/>
      <c r="J224" s="116"/>
      <c r="K224" s="116"/>
      <c r="L224" s="116"/>
      <c r="M224" s="116"/>
      <c r="N224" s="116"/>
      <c r="O224" s="116"/>
      <c r="P224" s="116"/>
      <c r="Q224" s="116"/>
      <c r="R224" s="116"/>
      <c r="S224" s="116"/>
      <c r="T224" s="116"/>
      <c r="U224" s="122"/>
    </row>
    <row r="225" spans="3:21" ht="13.5">
      <c r="C225" s="16" t="s">
        <v>685</v>
      </c>
      <c r="D225" s="270"/>
      <c r="E225" s="270" t="s">
        <v>649</v>
      </c>
      <c r="H225" s="138">
        <f>SUM(H226,H238)</f>
        <v>0</v>
      </c>
      <c r="I225" s="138">
        <f t="shared" ref="I225:T225" si="384">SUM(I226,I238)</f>
        <v>0</v>
      </c>
      <c r="J225" s="138">
        <f t="shared" si="384"/>
        <v>0</v>
      </c>
      <c r="K225" s="138">
        <f t="shared" si="384"/>
        <v>0</v>
      </c>
      <c r="L225" s="138">
        <f t="shared" si="384"/>
        <v>0</v>
      </c>
      <c r="M225" s="138">
        <f t="shared" si="384"/>
        <v>0</v>
      </c>
      <c r="N225" s="138">
        <f t="shared" si="384"/>
        <v>0</v>
      </c>
      <c r="O225" s="138">
        <f t="shared" si="384"/>
        <v>0</v>
      </c>
      <c r="P225" s="138">
        <f t="shared" si="384"/>
        <v>0</v>
      </c>
      <c r="Q225" s="138">
        <f t="shared" si="384"/>
        <v>0</v>
      </c>
      <c r="R225" s="138">
        <f t="shared" si="384"/>
        <v>0</v>
      </c>
      <c r="S225" s="138">
        <f t="shared" si="384"/>
        <v>0</v>
      </c>
      <c r="T225" s="138">
        <f t="shared" si="384"/>
        <v>0</v>
      </c>
      <c r="U225" s="228"/>
    </row>
    <row r="226" spans="3:21" ht="13.5">
      <c r="C226" s="16" t="s">
        <v>376</v>
      </c>
      <c r="E226" s="270" t="s">
        <v>649</v>
      </c>
      <c r="H226" s="139">
        <f>SUM(H227,H233,H237)</f>
        <v>0</v>
      </c>
      <c r="I226" s="139">
        <f t="shared" ref="I226:T226" si="385">SUM(I227,I233,I237)</f>
        <v>0</v>
      </c>
      <c r="J226" s="139">
        <f t="shared" si="385"/>
        <v>0</v>
      </c>
      <c r="K226" s="139">
        <f t="shared" si="385"/>
        <v>0</v>
      </c>
      <c r="L226" s="139">
        <f t="shared" si="385"/>
        <v>0</v>
      </c>
      <c r="M226" s="139">
        <f t="shared" si="385"/>
        <v>0</v>
      </c>
      <c r="N226" s="139">
        <f t="shared" si="385"/>
        <v>0</v>
      </c>
      <c r="O226" s="139">
        <f t="shared" si="385"/>
        <v>0</v>
      </c>
      <c r="P226" s="139">
        <f t="shared" si="385"/>
        <v>0</v>
      </c>
      <c r="Q226" s="139">
        <f t="shared" si="385"/>
        <v>0</v>
      </c>
      <c r="R226" s="139">
        <f t="shared" si="385"/>
        <v>0</v>
      </c>
      <c r="S226" s="139">
        <f t="shared" si="385"/>
        <v>0</v>
      </c>
      <c r="T226" s="139">
        <f t="shared" si="385"/>
        <v>0</v>
      </c>
      <c r="U226" s="122"/>
    </row>
    <row r="227" spans="3:21" ht="13.5">
      <c r="C227" s="135" t="s">
        <v>330</v>
      </c>
      <c r="E227" s="270" t="s">
        <v>649</v>
      </c>
      <c r="H227" s="139">
        <f>SUM(H228:H232)</f>
        <v>0</v>
      </c>
      <c r="I227" s="139">
        <f t="shared" ref="I227:T227" si="386">SUM(I228:I232)</f>
        <v>0</v>
      </c>
      <c r="J227" s="139">
        <f t="shared" si="386"/>
        <v>0</v>
      </c>
      <c r="K227" s="139">
        <f t="shared" si="386"/>
        <v>0</v>
      </c>
      <c r="L227" s="139">
        <f t="shared" si="386"/>
        <v>0</v>
      </c>
      <c r="M227" s="139">
        <f t="shared" si="386"/>
        <v>0</v>
      </c>
      <c r="N227" s="139">
        <f t="shared" si="386"/>
        <v>0</v>
      </c>
      <c r="O227" s="139">
        <f t="shared" si="386"/>
        <v>0</v>
      </c>
      <c r="P227" s="139">
        <f t="shared" si="386"/>
        <v>0</v>
      </c>
      <c r="Q227" s="139">
        <f t="shared" si="386"/>
        <v>0</v>
      </c>
      <c r="R227" s="139">
        <f t="shared" si="386"/>
        <v>0</v>
      </c>
      <c r="S227" s="139">
        <f t="shared" si="386"/>
        <v>0</v>
      </c>
      <c r="T227" s="139">
        <f t="shared" si="386"/>
        <v>0</v>
      </c>
      <c r="U227" s="122"/>
    </row>
    <row r="228" spans="3:21" ht="13.5">
      <c r="C228" s="224" t="s">
        <v>627</v>
      </c>
      <c r="E228" s="270" t="s">
        <v>649</v>
      </c>
      <c r="H228" s="99"/>
      <c r="I228" s="99"/>
      <c r="J228" s="99"/>
      <c r="K228" s="99"/>
      <c r="L228" s="99"/>
      <c r="M228" s="99"/>
      <c r="N228" s="99"/>
      <c r="O228" s="99"/>
      <c r="P228" s="99"/>
      <c r="Q228" s="99"/>
      <c r="R228" s="99"/>
      <c r="S228" s="99"/>
      <c r="T228" s="99"/>
      <c r="U228" s="122"/>
    </row>
    <row r="229" spans="3:21" ht="13.5">
      <c r="C229" s="224" t="s">
        <v>627</v>
      </c>
      <c r="E229" s="270" t="s">
        <v>649</v>
      </c>
      <c r="H229" s="99"/>
      <c r="I229" s="99"/>
      <c r="J229" s="99"/>
      <c r="K229" s="99"/>
      <c r="L229" s="99"/>
      <c r="M229" s="99"/>
      <c r="N229" s="99"/>
      <c r="O229" s="99"/>
      <c r="P229" s="99"/>
      <c r="Q229" s="99"/>
      <c r="R229" s="99"/>
      <c r="S229" s="99"/>
      <c r="T229" s="99"/>
      <c r="U229" s="122"/>
    </row>
    <row r="230" spans="3:21" ht="13.5">
      <c r="C230" s="224" t="s">
        <v>627</v>
      </c>
      <c r="E230" s="270" t="s">
        <v>649</v>
      </c>
      <c r="H230" s="99"/>
      <c r="I230" s="99"/>
      <c r="J230" s="99"/>
      <c r="K230" s="99"/>
      <c r="L230" s="99"/>
      <c r="M230" s="99"/>
      <c r="N230" s="99"/>
      <c r="O230" s="99"/>
      <c r="P230" s="99"/>
      <c r="Q230" s="99"/>
      <c r="R230" s="99"/>
      <c r="S230" s="99"/>
      <c r="T230" s="99"/>
      <c r="U230" s="122"/>
    </row>
    <row r="231" spans="3:21" ht="13.5">
      <c r="C231" s="224" t="s">
        <v>627</v>
      </c>
      <c r="E231" s="270" t="s">
        <v>649</v>
      </c>
      <c r="H231" s="99"/>
      <c r="I231" s="99"/>
      <c r="J231" s="99"/>
      <c r="K231" s="99"/>
      <c r="L231" s="99"/>
      <c r="M231" s="99"/>
      <c r="N231" s="99"/>
      <c r="O231" s="99"/>
      <c r="P231" s="99"/>
      <c r="Q231" s="99"/>
      <c r="R231" s="99"/>
      <c r="S231" s="99"/>
      <c r="T231" s="99"/>
      <c r="U231" s="122"/>
    </row>
    <row r="232" spans="3:21" ht="13.5">
      <c r="C232" s="224" t="s">
        <v>627</v>
      </c>
      <c r="E232" s="270" t="s">
        <v>649</v>
      </c>
      <c r="H232" s="99"/>
      <c r="I232" s="99"/>
      <c r="J232" s="99"/>
      <c r="K232" s="99"/>
      <c r="L232" s="99"/>
      <c r="M232" s="99"/>
      <c r="N232" s="99"/>
      <c r="O232" s="99"/>
      <c r="P232" s="99"/>
      <c r="Q232" s="99"/>
      <c r="R232" s="99"/>
      <c r="S232" s="99"/>
      <c r="T232" s="99"/>
      <c r="U232" s="122"/>
    </row>
    <row r="233" spans="3:21" ht="13.5">
      <c r="C233" s="136" t="s">
        <v>337</v>
      </c>
      <c r="E233" s="270" t="s">
        <v>649</v>
      </c>
      <c r="H233" s="139">
        <f>SUM(H234:H236)</f>
        <v>0</v>
      </c>
      <c r="I233" s="139">
        <f t="shared" ref="I233:T233" si="387">SUM(I234:I236)</f>
        <v>0</v>
      </c>
      <c r="J233" s="139">
        <f t="shared" si="387"/>
        <v>0</v>
      </c>
      <c r="K233" s="139">
        <f t="shared" si="387"/>
        <v>0</v>
      </c>
      <c r="L233" s="139">
        <f t="shared" si="387"/>
        <v>0</v>
      </c>
      <c r="M233" s="139">
        <f t="shared" si="387"/>
        <v>0</v>
      </c>
      <c r="N233" s="139">
        <f t="shared" si="387"/>
        <v>0</v>
      </c>
      <c r="O233" s="139">
        <f t="shared" si="387"/>
        <v>0</v>
      </c>
      <c r="P233" s="139">
        <f t="shared" si="387"/>
        <v>0</v>
      </c>
      <c r="Q233" s="139">
        <f t="shared" si="387"/>
        <v>0</v>
      </c>
      <c r="R233" s="139">
        <f t="shared" si="387"/>
        <v>0</v>
      </c>
      <c r="S233" s="139">
        <f t="shared" si="387"/>
        <v>0</v>
      </c>
      <c r="T233" s="139">
        <f t="shared" si="387"/>
        <v>0</v>
      </c>
      <c r="U233" s="122"/>
    </row>
    <row r="234" spans="3:21" ht="13.5">
      <c r="C234" s="224" t="s">
        <v>627</v>
      </c>
      <c r="E234" s="270" t="s">
        <v>649</v>
      </c>
      <c r="H234" s="99"/>
      <c r="I234" s="99"/>
      <c r="J234" s="99"/>
      <c r="K234" s="99"/>
      <c r="L234" s="99"/>
      <c r="M234" s="99"/>
      <c r="N234" s="99"/>
      <c r="O234" s="99"/>
      <c r="P234" s="99"/>
      <c r="Q234" s="99"/>
      <c r="R234" s="99"/>
      <c r="S234" s="99"/>
      <c r="T234" s="99"/>
      <c r="U234" s="122"/>
    </row>
    <row r="235" spans="3:21" ht="13.5">
      <c r="C235" s="224" t="s">
        <v>627</v>
      </c>
      <c r="E235" s="270" t="s">
        <v>649</v>
      </c>
      <c r="H235" s="99"/>
      <c r="I235" s="99"/>
      <c r="J235" s="99"/>
      <c r="K235" s="99"/>
      <c r="L235" s="99"/>
      <c r="M235" s="99"/>
      <c r="N235" s="99"/>
      <c r="O235" s="99"/>
      <c r="P235" s="99"/>
      <c r="Q235" s="99"/>
      <c r="R235" s="99"/>
      <c r="S235" s="99"/>
      <c r="T235" s="99"/>
      <c r="U235" s="122"/>
    </row>
    <row r="236" spans="3:21" ht="13.5">
      <c r="C236" s="224" t="s">
        <v>627</v>
      </c>
      <c r="E236" s="270" t="s">
        <v>649</v>
      </c>
      <c r="H236" s="99"/>
      <c r="I236" s="99"/>
      <c r="J236" s="99"/>
      <c r="K236" s="99"/>
      <c r="L236" s="99"/>
      <c r="M236" s="99"/>
      <c r="N236" s="99"/>
      <c r="O236" s="99"/>
      <c r="P236" s="99"/>
      <c r="Q236" s="99"/>
      <c r="R236" s="99"/>
      <c r="S236" s="99"/>
      <c r="T236" s="99"/>
      <c r="U236" s="122"/>
    </row>
    <row r="237" spans="3:21" ht="13.5">
      <c r="C237" s="136" t="s">
        <v>341</v>
      </c>
      <c r="E237" s="270" t="s">
        <v>649</v>
      </c>
      <c r="H237" s="99"/>
      <c r="I237" s="99"/>
      <c r="J237" s="99"/>
      <c r="K237" s="99"/>
      <c r="L237" s="99"/>
      <c r="M237" s="99"/>
      <c r="N237" s="99"/>
      <c r="O237" s="99"/>
      <c r="P237" s="99"/>
      <c r="Q237" s="99"/>
      <c r="R237" s="99"/>
      <c r="S237" s="99"/>
      <c r="T237" s="99"/>
      <c r="U237" s="122"/>
    </row>
    <row r="238" spans="3:21" ht="13.5">
      <c r="C238" s="16" t="s">
        <v>244</v>
      </c>
      <c r="E238" s="270" t="s">
        <v>649</v>
      </c>
      <c r="H238" s="99"/>
      <c r="I238" s="99"/>
      <c r="J238" s="99"/>
      <c r="K238" s="99"/>
      <c r="L238" s="99"/>
      <c r="M238" s="99"/>
      <c r="N238" s="99"/>
      <c r="O238" s="99"/>
      <c r="P238" s="99"/>
      <c r="Q238" s="99"/>
      <c r="R238" s="99"/>
      <c r="S238" s="99"/>
      <c r="T238" s="99"/>
      <c r="U238" s="122"/>
    </row>
    <row r="239" spans="3:21" ht="13.5">
      <c r="C239" s="17"/>
      <c r="D239" s="17"/>
      <c r="E239" s="17"/>
      <c r="F239" s="17"/>
      <c r="G239" s="17"/>
      <c r="H239" s="116"/>
      <c r="I239" s="116"/>
      <c r="J239" s="116"/>
      <c r="K239" s="116"/>
      <c r="L239" s="116"/>
      <c r="M239" s="116"/>
      <c r="N239" s="116"/>
      <c r="O239" s="116"/>
      <c r="P239" s="116"/>
      <c r="Q239" s="116"/>
      <c r="R239" s="116"/>
      <c r="S239" s="116"/>
      <c r="T239" s="116"/>
      <c r="U239" s="122"/>
    </row>
    <row r="240" spans="3:21" ht="13.5">
      <c r="C240" s="16" t="s">
        <v>375</v>
      </c>
      <c r="D240" s="17"/>
      <c r="E240" s="18" t="s">
        <v>649</v>
      </c>
      <c r="F240" s="17"/>
      <c r="G240" s="17"/>
      <c r="H240" s="103">
        <f>SUM(H241:H242)</f>
        <v>0</v>
      </c>
      <c r="I240" s="103">
        <f t="shared" ref="I240:T240" si="388">SUM(I241:I242)</f>
        <v>0</v>
      </c>
      <c r="J240" s="103">
        <f t="shared" si="388"/>
        <v>0</v>
      </c>
      <c r="K240" s="103">
        <f t="shared" si="388"/>
        <v>0</v>
      </c>
      <c r="L240" s="103">
        <f t="shared" si="388"/>
        <v>0</v>
      </c>
      <c r="M240" s="103">
        <f t="shared" si="388"/>
        <v>0</v>
      </c>
      <c r="N240" s="103">
        <f t="shared" si="388"/>
        <v>0</v>
      </c>
      <c r="O240" s="103">
        <f t="shared" si="388"/>
        <v>0</v>
      </c>
      <c r="P240" s="103">
        <f t="shared" si="388"/>
        <v>0</v>
      </c>
      <c r="Q240" s="103">
        <f t="shared" si="388"/>
        <v>0</v>
      </c>
      <c r="R240" s="103">
        <f t="shared" si="388"/>
        <v>0</v>
      </c>
      <c r="S240" s="103">
        <f t="shared" si="388"/>
        <v>0</v>
      </c>
      <c r="T240" s="103">
        <f t="shared" si="388"/>
        <v>0</v>
      </c>
      <c r="U240" s="228"/>
    </row>
    <row r="241" spans="3:21" ht="13.5">
      <c r="C241" s="17" t="s">
        <v>376</v>
      </c>
      <c r="D241" s="17"/>
      <c r="E241" s="18" t="s">
        <v>649</v>
      </c>
      <c r="F241" s="17"/>
      <c r="G241" s="17"/>
      <c r="H241" s="99"/>
      <c r="I241" s="99"/>
      <c r="J241" s="99"/>
      <c r="K241" s="99"/>
      <c r="L241" s="99"/>
      <c r="M241" s="99"/>
      <c r="N241" s="99"/>
      <c r="O241" s="99"/>
      <c r="P241" s="99"/>
      <c r="Q241" s="99"/>
      <c r="R241" s="99"/>
      <c r="S241" s="99"/>
      <c r="T241" s="99"/>
      <c r="U241" s="122"/>
    </row>
    <row r="242" spans="3:21" ht="13.5">
      <c r="C242" s="17" t="s">
        <v>96</v>
      </c>
      <c r="D242" s="17"/>
      <c r="E242" s="18" t="s">
        <v>649</v>
      </c>
      <c r="F242" s="17"/>
      <c r="G242" s="17"/>
      <c r="H242" s="99"/>
      <c r="I242" s="99"/>
      <c r="J242" s="99"/>
      <c r="K242" s="99"/>
      <c r="L242" s="99"/>
      <c r="M242" s="99"/>
      <c r="N242" s="99"/>
      <c r="O242" s="99"/>
      <c r="P242" s="99"/>
      <c r="Q242" s="99"/>
      <c r="R242" s="99"/>
      <c r="S242" s="99"/>
      <c r="T242" s="99"/>
      <c r="U242" s="122"/>
    </row>
    <row r="243" spans="3:21" ht="13.5">
      <c r="C243" s="17"/>
      <c r="D243" s="17"/>
      <c r="E243" s="17"/>
      <c r="F243" s="17"/>
      <c r="G243" s="17"/>
      <c r="H243" s="116"/>
      <c r="I243" s="116"/>
      <c r="J243" s="116"/>
      <c r="K243" s="116"/>
      <c r="L243" s="116"/>
      <c r="M243" s="116"/>
      <c r="N243" s="116"/>
      <c r="O243" s="116"/>
      <c r="P243" s="116"/>
      <c r="Q243" s="116"/>
      <c r="R243" s="116"/>
      <c r="S243" s="116"/>
      <c r="T243" s="116"/>
      <c r="U243" s="122"/>
    </row>
    <row r="244" spans="3:21" ht="13.5">
      <c r="C244" s="17"/>
      <c r="D244" s="17"/>
      <c r="E244" s="17"/>
      <c r="F244" s="17"/>
      <c r="G244" s="17"/>
      <c r="H244" s="116"/>
      <c r="I244" s="116"/>
      <c r="J244" s="116"/>
      <c r="K244" s="116"/>
      <c r="L244" s="116"/>
      <c r="M244" s="116"/>
      <c r="N244" s="116"/>
      <c r="O244" s="116"/>
      <c r="P244" s="116"/>
      <c r="Q244" s="116"/>
      <c r="R244" s="116"/>
      <c r="S244" s="116"/>
      <c r="T244" s="116"/>
      <c r="U244" s="12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C246"/>
  <sheetViews>
    <sheetView showGridLines="0" zoomScale="66" zoomScaleNormal="70" workbookViewId="0">
      <selection activeCell="U18" sqref="U18"/>
    </sheetView>
  </sheetViews>
  <sheetFormatPr defaultColWidth="0" defaultRowHeight="12.75" customHeight="1" zeroHeight="1"/>
  <cols>
    <col min="1" max="1" width="2.3828125" style="161" customWidth="1"/>
    <col min="2" max="2" width="3.15234375" style="161" customWidth="1"/>
    <col min="3" max="3" width="35.23046875" style="161" customWidth="1"/>
    <col min="4" max="4" width="21.3828125" style="161" customWidth="1"/>
    <col min="5" max="5" width="18.3828125" style="161" customWidth="1"/>
    <col min="6" max="6" width="1.765625" style="161" customWidth="1"/>
    <col min="7" max="7" width="1.4609375" style="161" customWidth="1"/>
    <col min="8" max="20" width="10.61328125" style="161" customWidth="1"/>
    <col min="21" max="21" width="3.84375" style="161" customWidth="1"/>
    <col min="22" max="22" width="75.4609375" style="161" customWidth="1"/>
    <col min="23" max="23" width="10.61328125" style="161" customWidth="1"/>
    <col min="24" max="31" width="10.61328125" style="161" hidden="1" customWidth="1"/>
    <col min="32" max="255" width="9" style="161" hidden="1" customWidth="1"/>
    <col min="256" max="16384" width="9" style="161" hidden="1"/>
  </cols>
  <sheetData>
    <row r="1" spans="2:22" s="258" customFormat="1" ht="57" customHeight="1"/>
    <row r="2" spans="2:22" s="258" customFormat="1" ht="13.5"/>
    <row r="3" spans="2:22" s="258" customFormat="1" ht="19.5">
      <c r="D3" s="263" t="s">
        <v>0</v>
      </c>
    </row>
    <row r="4" spans="2:22" s="258" customFormat="1" ht="13.5"/>
    <row r="5" spans="2:22" s="258" customFormat="1" ht="17.5">
      <c r="D5" s="266" t="s">
        <v>587</v>
      </c>
    </row>
    <row r="6" spans="2:22" s="258" customFormat="1" ht="18" customHeight="1"/>
    <row r="7" spans="2:22" s="15" customFormat="1" ht="13.5"/>
    <row r="8" spans="2:22" s="15" customFormat="1" ht="13.5">
      <c r="B8" s="51" t="s">
        <v>642</v>
      </c>
    </row>
    <row r="9" spans="2:22" ht="13.5">
      <c r="B9" s="16"/>
    </row>
    <row r="10" spans="2:22" ht="13.5">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3.5"/>
    <row r="12" spans="2:22"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3.5"/>
    <row r="14" spans="2:22" ht="13.5">
      <c r="B14" s="123" t="s">
        <v>438</v>
      </c>
      <c r="C14" s="122"/>
    </row>
    <row r="15" spans="2:22" ht="13.5">
      <c r="B15" s="16"/>
    </row>
    <row r="16" spans="2:22" ht="13.5">
      <c r="C16" s="16" t="s">
        <v>643</v>
      </c>
      <c r="E16" s="18" t="s">
        <v>649</v>
      </c>
      <c r="H16" s="98">
        <f>SUM(H19:H21)</f>
        <v>0</v>
      </c>
      <c r="I16" s="98">
        <f t="shared" ref="I16:T16" si="0">SUM(I19:I21)</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c r="V16" s="23"/>
    </row>
    <row r="17" spans="2:22" ht="13.5">
      <c r="C17" s="123" t="s">
        <v>645</v>
      </c>
      <c r="E17" s="18" t="s">
        <v>649</v>
      </c>
      <c r="H17" s="162">
        <f>SUM(H19:H20)</f>
        <v>0</v>
      </c>
      <c r="I17" s="162">
        <f t="shared" ref="I17:T17" si="1">SUM(I19:I20)</f>
        <v>0</v>
      </c>
      <c r="J17" s="162">
        <f t="shared" si="1"/>
        <v>0</v>
      </c>
      <c r="K17" s="162">
        <f t="shared" si="1"/>
        <v>0</v>
      </c>
      <c r="L17" s="162">
        <f t="shared" si="1"/>
        <v>0</v>
      </c>
      <c r="M17" s="162">
        <f t="shared" si="1"/>
        <v>0</v>
      </c>
      <c r="N17" s="162">
        <f t="shared" si="1"/>
        <v>0</v>
      </c>
      <c r="O17" s="162">
        <f t="shared" si="1"/>
        <v>0</v>
      </c>
      <c r="P17" s="162">
        <f t="shared" si="1"/>
        <v>0</v>
      </c>
      <c r="Q17" s="162">
        <f t="shared" si="1"/>
        <v>0</v>
      </c>
      <c r="R17" s="162">
        <f t="shared" si="1"/>
        <v>0</v>
      </c>
      <c r="S17" s="162">
        <f t="shared" si="1"/>
        <v>0</v>
      </c>
      <c r="T17" s="162">
        <f t="shared" si="1"/>
        <v>0</v>
      </c>
    </row>
    <row r="18" spans="2:22" ht="13.5">
      <c r="C18" s="17"/>
    </row>
    <row r="19" spans="2:22" ht="13.5">
      <c r="C19" s="122" t="s">
        <v>439</v>
      </c>
      <c r="E19" s="18" t="s">
        <v>649</v>
      </c>
      <c r="H19" s="98">
        <f>H26</f>
        <v>0</v>
      </c>
      <c r="I19" s="98">
        <f t="shared" ref="I19:T19" si="2">I26</f>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c r="V19" s="23"/>
    </row>
    <row r="20" spans="2:22" ht="13.5">
      <c r="C20" s="222" t="s">
        <v>641</v>
      </c>
      <c r="E20" s="18" t="s">
        <v>649</v>
      </c>
      <c r="H20" s="98">
        <f>H148</f>
        <v>0</v>
      </c>
      <c r="I20" s="98">
        <f t="shared" ref="I20:T20" si="3">I148</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c r="V20" s="23"/>
    </row>
    <row r="21" spans="2:22" ht="13.5">
      <c r="C21" s="128" t="s">
        <v>644</v>
      </c>
      <c r="E21" s="18" t="s">
        <v>649</v>
      </c>
      <c r="H21" s="132">
        <f>H146+H170</f>
        <v>0</v>
      </c>
      <c r="I21" s="132">
        <f t="shared" ref="I21:T21" si="4">I146+I170</f>
        <v>0</v>
      </c>
      <c r="J21" s="132">
        <f t="shared" si="4"/>
        <v>0</v>
      </c>
      <c r="K21" s="132">
        <f t="shared" si="4"/>
        <v>0</v>
      </c>
      <c r="L21" s="132">
        <f t="shared" si="4"/>
        <v>0</v>
      </c>
      <c r="M21" s="132">
        <f t="shared" si="4"/>
        <v>0</v>
      </c>
      <c r="N21" s="132">
        <f t="shared" si="4"/>
        <v>0</v>
      </c>
      <c r="O21" s="132">
        <f t="shared" si="4"/>
        <v>0</v>
      </c>
      <c r="P21" s="132">
        <f t="shared" si="4"/>
        <v>0</v>
      </c>
      <c r="Q21" s="132">
        <f t="shared" si="4"/>
        <v>0</v>
      </c>
      <c r="R21" s="132">
        <f t="shared" si="4"/>
        <v>0</v>
      </c>
      <c r="S21" s="132">
        <f t="shared" si="4"/>
        <v>0</v>
      </c>
      <c r="T21" s="132">
        <f t="shared" si="4"/>
        <v>0</v>
      </c>
      <c r="V21" s="23"/>
    </row>
    <row r="22" spans="2:22" ht="13.5">
      <c r="C22" s="147"/>
      <c r="H22" s="169"/>
      <c r="I22" s="169"/>
      <c r="J22" s="169"/>
      <c r="K22" s="169"/>
      <c r="L22" s="169"/>
      <c r="M22" s="169"/>
      <c r="N22" s="169"/>
      <c r="O22" s="169"/>
      <c r="P22" s="169"/>
      <c r="Q22" s="169"/>
      <c r="R22" s="169"/>
      <c r="S22" s="169"/>
      <c r="T22" s="169"/>
    </row>
    <row r="23" spans="2:22" ht="13.5">
      <c r="C23" s="147"/>
      <c r="H23" s="169"/>
      <c r="I23" s="169"/>
      <c r="J23" s="169"/>
      <c r="K23" s="169"/>
      <c r="L23" s="169"/>
      <c r="M23" s="169"/>
      <c r="N23" s="169"/>
      <c r="O23" s="169"/>
      <c r="P23" s="169"/>
      <c r="Q23" s="169"/>
      <c r="R23" s="169"/>
      <c r="S23" s="169"/>
      <c r="T23" s="169"/>
    </row>
    <row r="24" spans="2:22" ht="13.5">
      <c r="B24" s="16" t="s">
        <v>455</v>
      </c>
      <c r="H24" s="97"/>
      <c r="I24" s="97"/>
      <c r="J24" s="97"/>
      <c r="K24" s="97"/>
      <c r="L24" s="97"/>
      <c r="M24" s="97"/>
      <c r="N24" s="97"/>
      <c r="O24" s="97"/>
      <c r="P24" s="97"/>
      <c r="Q24" s="97"/>
      <c r="R24" s="97"/>
      <c r="S24" s="97"/>
      <c r="T24" s="97"/>
    </row>
    <row r="25" spans="2:22" ht="13.5">
      <c r="H25" s="97"/>
      <c r="I25" s="97"/>
      <c r="J25" s="97"/>
      <c r="K25" s="97"/>
      <c r="L25" s="97"/>
      <c r="M25" s="97"/>
      <c r="N25" s="97"/>
      <c r="O25" s="97"/>
      <c r="P25" s="97"/>
      <c r="Q25" s="97"/>
      <c r="R25" s="97"/>
      <c r="S25" s="97"/>
      <c r="T25" s="97"/>
    </row>
    <row r="26" spans="2:22" ht="13.5">
      <c r="C26" s="123" t="s">
        <v>437</v>
      </c>
      <c r="D26" s="36" t="s">
        <v>203</v>
      </c>
      <c r="E26" s="18" t="s">
        <v>649</v>
      </c>
      <c r="H26" s="98">
        <f>H28+H42+H56+H70+H84+H98+H112+H126+H141</f>
        <v>0</v>
      </c>
      <c r="I26" s="98">
        <f t="shared" ref="I26:T26" si="5">I28+I42+I56+I70+I84+I98+I112+I126</f>
        <v>0</v>
      </c>
      <c r="J26" s="98">
        <f t="shared" si="5"/>
        <v>0</v>
      </c>
      <c r="K26" s="98">
        <f t="shared" si="5"/>
        <v>0</v>
      </c>
      <c r="L26" s="98">
        <f t="shared" si="5"/>
        <v>0</v>
      </c>
      <c r="M26" s="98">
        <f t="shared" si="5"/>
        <v>0</v>
      </c>
      <c r="N26" s="98">
        <f t="shared" si="5"/>
        <v>0</v>
      </c>
      <c r="O26" s="98">
        <f t="shared" si="5"/>
        <v>0</v>
      </c>
      <c r="P26" s="98">
        <f t="shared" si="5"/>
        <v>0</v>
      </c>
      <c r="Q26" s="98">
        <f t="shared" si="5"/>
        <v>0</v>
      </c>
      <c r="R26" s="98">
        <f t="shared" si="5"/>
        <v>0</v>
      </c>
      <c r="S26" s="98">
        <f t="shared" si="5"/>
        <v>0</v>
      </c>
      <c r="T26" s="98">
        <f t="shared" si="5"/>
        <v>0</v>
      </c>
    </row>
    <row r="27" spans="2:22" ht="13.5">
      <c r="H27" s="97"/>
      <c r="I27" s="97"/>
      <c r="J27" s="97"/>
      <c r="K27" s="97"/>
      <c r="L27" s="97"/>
      <c r="M27" s="97"/>
      <c r="N27" s="97"/>
      <c r="O27" s="97"/>
      <c r="P27" s="97"/>
      <c r="Q27" s="97"/>
      <c r="R27" s="97"/>
      <c r="S27" s="97"/>
      <c r="T27" s="97"/>
    </row>
    <row r="28" spans="2:22" ht="13.5">
      <c r="B28" s="169" t="s">
        <v>571</v>
      </c>
      <c r="C28" s="16" t="s">
        <v>88</v>
      </c>
      <c r="D28" s="18"/>
      <c r="E28" s="18" t="s">
        <v>649</v>
      </c>
      <c r="H28" s="98">
        <f t="shared" ref="H28:T28" si="6">SUM(H29:H41)</f>
        <v>0</v>
      </c>
      <c r="I28" s="98">
        <f t="shared" si="6"/>
        <v>0</v>
      </c>
      <c r="J28" s="98">
        <f t="shared" si="6"/>
        <v>0</v>
      </c>
      <c r="K28" s="98">
        <f t="shared" si="6"/>
        <v>0</v>
      </c>
      <c r="L28" s="98">
        <f t="shared" si="6"/>
        <v>0</v>
      </c>
      <c r="M28" s="98">
        <f t="shared" si="6"/>
        <v>0</v>
      </c>
      <c r="N28" s="98">
        <f t="shared" si="6"/>
        <v>0</v>
      </c>
      <c r="O28" s="98">
        <f t="shared" si="6"/>
        <v>0</v>
      </c>
      <c r="P28" s="98">
        <f t="shared" si="6"/>
        <v>0</v>
      </c>
      <c r="Q28" s="98">
        <f t="shared" si="6"/>
        <v>0</v>
      </c>
      <c r="R28" s="98">
        <f t="shared" si="6"/>
        <v>0</v>
      </c>
      <c r="S28" s="98">
        <f t="shared" si="6"/>
        <v>0</v>
      </c>
      <c r="T28" s="98">
        <f t="shared" si="6"/>
        <v>0</v>
      </c>
    </row>
    <row r="29" spans="2:22" ht="13.5">
      <c r="B29" s="169" t="s">
        <v>571</v>
      </c>
      <c r="C29" s="94" t="s">
        <v>204</v>
      </c>
      <c r="D29" s="18" t="s">
        <v>205</v>
      </c>
      <c r="E29" s="18" t="s">
        <v>649</v>
      </c>
      <c r="H29" s="99"/>
      <c r="I29" s="99"/>
      <c r="J29" s="99"/>
      <c r="K29" s="99"/>
      <c r="L29" s="99"/>
      <c r="M29" s="99"/>
      <c r="N29" s="99"/>
      <c r="O29" s="99"/>
      <c r="P29" s="99"/>
      <c r="Q29" s="99"/>
      <c r="R29" s="99"/>
      <c r="S29" s="99"/>
      <c r="T29" s="99"/>
    </row>
    <row r="30" spans="2:22" ht="13.5">
      <c r="B30" s="169" t="s">
        <v>571</v>
      </c>
      <c r="C30" s="94" t="s">
        <v>206</v>
      </c>
      <c r="D30" s="225" t="s">
        <v>207</v>
      </c>
      <c r="E30" s="18" t="s">
        <v>649</v>
      </c>
      <c r="H30" s="99"/>
      <c r="I30" s="99"/>
      <c r="J30" s="99"/>
      <c r="K30" s="99"/>
      <c r="L30" s="99"/>
      <c r="M30" s="99"/>
      <c r="N30" s="99"/>
      <c r="O30" s="99"/>
      <c r="P30" s="99"/>
      <c r="Q30" s="99"/>
      <c r="R30" s="99"/>
      <c r="S30" s="99"/>
      <c r="T30" s="99"/>
    </row>
    <row r="31" spans="2:22" ht="13.5">
      <c r="B31" s="169" t="s">
        <v>571</v>
      </c>
      <c r="C31" s="94" t="s">
        <v>208</v>
      </c>
      <c r="D31" s="225" t="s">
        <v>209</v>
      </c>
      <c r="E31" s="18" t="s">
        <v>649</v>
      </c>
      <c r="H31" s="99"/>
      <c r="I31" s="99"/>
      <c r="J31" s="99"/>
      <c r="K31" s="99"/>
      <c r="L31" s="99"/>
      <c r="M31" s="99"/>
      <c r="N31" s="99"/>
      <c r="O31" s="99"/>
      <c r="P31" s="99"/>
      <c r="Q31" s="99"/>
      <c r="R31" s="99"/>
      <c r="S31" s="99"/>
      <c r="T31" s="99"/>
    </row>
    <row r="32" spans="2:22" ht="13.5">
      <c r="B32" s="169" t="s">
        <v>571</v>
      </c>
      <c r="C32" s="94" t="s">
        <v>210</v>
      </c>
      <c r="D32" s="18" t="s">
        <v>211</v>
      </c>
      <c r="E32" s="18" t="s">
        <v>649</v>
      </c>
      <c r="H32" s="99"/>
      <c r="I32" s="99"/>
      <c r="J32" s="99"/>
      <c r="K32" s="99"/>
      <c r="L32" s="99"/>
      <c r="M32" s="99"/>
      <c r="N32" s="99"/>
      <c r="O32" s="99"/>
      <c r="P32" s="99"/>
      <c r="Q32" s="99"/>
      <c r="R32" s="99"/>
      <c r="S32" s="99"/>
      <c r="T32" s="99"/>
    </row>
    <row r="33" spans="1:23" ht="13.5">
      <c r="B33" s="169" t="s">
        <v>571</v>
      </c>
      <c r="C33" s="94" t="s">
        <v>212</v>
      </c>
      <c r="D33" s="18" t="s">
        <v>213</v>
      </c>
      <c r="E33" s="18" t="s">
        <v>649</v>
      </c>
      <c r="H33" s="99"/>
      <c r="I33" s="99"/>
      <c r="J33" s="99"/>
      <c r="K33" s="99"/>
      <c r="L33" s="99"/>
      <c r="M33" s="99"/>
      <c r="N33" s="99"/>
      <c r="O33" s="99"/>
      <c r="P33" s="99"/>
      <c r="Q33" s="99"/>
      <c r="R33" s="99"/>
      <c r="S33" s="99"/>
      <c r="T33" s="99"/>
    </row>
    <row r="34" spans="1:23" ht="13.5">
      <c r="B34" s="169" t="s">
        <v>571</v>
      </c>
      <c r="C34" s="94" t="s">
        <v>214</v>
      </c>
      <c r="D34" s="18" t="s">
        <v>215</v>
      </c>
      <c r="E34" s="18" t="s">
        <v>649</v>
      </c>
      <c r="H34" s="99"/>
      <c r="I34" s="99"/>
      <c r="J34" s="99"/>
      <c r="K34" s="99"/>
      <c r="L34" s="99"/>
      <c r="M34" s="99"/>
      <c r="N34" s="99"/>
      <c r="O34" s="99"/>
      <c r="P34" s="99"/>
      <c r="Q34" s="99"/>
      <c r="R34" s="99"/>
      <c r="S34" s="99"/>
      <c r="T34" s="99"/>
    </row>
    <row r="35" spans="1:23" ht="13.5">
      <c r="B35" s="169" t="s">
        <v>571</v>
      </c>
      <c r="C35" s="94" t="s">
        <v>216</v>
      </c>
      <c r="D35" s="18" t="s">
        <v>217</v>
      </c>
      <c r="E35" s="18" t="s">
        <v>649</v>
      </c>
      <c r="H35" s="99"/>
      <c r="I35" s="99"/>
      <c r="J35" s="99"/>
      <c r="K35" s="99"/>
      <c r="L35" s="99"/>
      <c r="M35" s="99"/>
      <c r="N35" s="99"/>
      <c r="O35" s="99"/>
      <c r="P35" s="99"/>
      <c r="Q35" s="99"/>
      <c r="R35" s="99"/>
      <c r="S35" s="99"/>
      <c r="T35" s="99"/>
    </row>
    <row r="36" spans="1:23" ht="13.5">
      <c r="A36" s="214"/>
      <c r="B36" s="169" t="s">
        <v>571</v>
      </c>
      <c r="C36" s="94" t="s">
        <v>218</v>
      </c>
      <c r="D36" s="18" t="s">
        <v>219</v>
      </c>
      <c r="E36" s="18" t="s">
        <v>649</v>
      </c>
      <c r="F36" s="214"/>
      <c r="G36" s="214"/>
      <c r="H36" s="216"/>
      <c r="I36" s="216"/>
      <c r="J36" s="216"/>
      <c r="K36" s="216"/>
      <c r="L36" s="216"/>
      <c r="M36" s="216"/>
      <c r="N36" s="216"/>
      <c r="O36" s="216"/>
      <c r="P36" s="216"/>
      <c r="Q36" s="216"/>
      <c r="R36" s="216"/>
      <c r="S36" s="216"/>
      <c r="T36" s="216"/>
      <c r="U36" s="214"/>
      <c r="V36" s="214"/>
      <c r="W36" s="214"/>
    </row>
    <row r="37" spans="1:23" ht="13.5">
      <c r="B37" s="169" t="s">
        <v>571</v>
      </c>
      <c r="C37" s="94" t="s">
        <v>220</v>
      </c>
      <c r="D37" s="18" t="s">
        <v>579</v>
      </c>
      <c r="E37" s="18" t="s">
        <v>649</v>
      </c>
      <c r="H37" s="99"/>
      <c r="I37" s="124"/>
      <c r="J37" s="124"/>
      <c r="K37" s="124"/>
      <c r="L37" s="124"/>
      <c r="M37" s="124"/>
      <c r="N37" s="124"/>
      <c r="O37" s="124"/>
      <c r="P37" s="124"/>
      <c r="Q37" s="124"/>
      <c r="R37" s="124"/>
      <c r="S37" s="124"/>
      <c r="T37" s="124"/>
    </row>
    <row r="38" spans="1:23" ht="13.5">
      <c r="B38" s="169" t="s">
        <v>571</v>
      </c>
      <c r="C38" s="94" t="s">
        <v>583</v>
      </c>
      <c r="D38" s="18" t="s">
        <v>580</v>
      </c>
      <c r="E38" s="18" t="s">
        <v>649</v>
      </c>
      <c r="H38" s="99"/>
      <c r="I38" s="124"/>
      <c r="J38" s="124"/>
      <c r="K38" s="124"/>
      <c r="L38" s="124"/>
      <c r="M38" s="124"/>
      <c r="N38" s="124"/>
      <c r="O38" s="124"/>
      <c r="P38" s="124"/>
      <c r="Q38" s="124"/>
      <c r="R38" s="124"/>
      <c r="S38" s="124"/>
      <c r="T38" s="124"/>
    </row>
    <row r="39" spans="1:23" ht="13.5">
      <c r="B39" s="169" t="s">
        <v>571</v>
      </c>
      <c r="C39" s="224" t="s">
        <v>221</v>
      </c>
      <c r="D39" s="221" t="s">
        <v>222</v>
      </c>
      <c r="E39" s="18" t="s">
        <v>649</v>
      </c>
      <c r="H39" s="99"/>
      <c r="I39" s="124"/>
      <c r="J39" s="124"/>
      <c r="K39" s="124"/>
      <c r="L39" s="124"/>
      <c r="M39" s="124"/>
      <c r="N39" s="124"/>
      <c r="O39" s="124"/>
      <c r="P39" s="124"/>
      <c r="Q39" s="124"/>
      <c r="R39" s="124"/>
      <c r="S39" s="124"/>
      <c r="T39" s="124"/>
    </row>
    <row r="40" spans="1:23" ht="13.5">
      <c r="B40" s="169" t="s">
        <v>571</v>
      </c>
      <c r="C40" s="224" t="s">
        <v>221</v>
      </c>
      <c r="D40" s="221" t="s">
        <v>223</v>
      </c>
      <c r="E40" s="18" t="s">
        <v>649</v>
      </c>
      <c r="H40" s="99"/>
      <c r="I40" s="124"/>
      <c r="J40" s="124"/>
      <c r="K40" s="124"/>
      <c r="L40" s="124"/>
      <c r="M40" s="124"/>
      <c r="N40" s="124"/>
      <c r="O40" s="124"/>
      <c r="P40" s="124"/>
      <c r="Q40" s="124"/>
      <c r="R40" s="124"/>
      <c r="S40" s="124"/>
      <c r="T40" s="124"/>
    </row>
    <row r="41" spans="1:23" ht="13.5">
      <c r="B41" s="169" t="s">
        <v>571</v>
      </c>
      <c r="C41" s="224" t="s">
        <v>221</v>
      </c>
      <c r="D41" s="221" t="s">
        <v>224</v>
      </c>
      <c r="E41" s="18" t="s">
        <v>649</v>
      </c>
      <c r="H41" s="99"/>
      <c r="I41" s="124"/>
      <c r="J41" s="124"/>
      <c r="K41" s="124"/>
      <c r="L41" s="124"/>
      <c r="M41" s="124"/>
      <c r="N41" s="124"/>
      <c r="O41" s="124"/>
      <c r="P41" s="124"/>
      <c r="Q41" s="124"/>
      <c r="R41" s="124"/>
      <c r="S41" s="124"/>
      <c r="T41" s="124"/>
    </row>
    <row r="42" spans="1:23" ht="13.5">
      <c r="B42" s="169" t="s">
        <v>574</v>
      </c>
      <c r="C42" s="16" t="s">
        <v>91</v>
      </c>
      <c r="D42" s="225"/>
      <c r="E42" s="18" t="s">
        <v>649</v>
      </c>
      <c r="H42" s="98">
        <f t="shared" ref="H42:T42" si="7">SUM(H43:H55)</f>
        <v>0</v>
      </c>
      <c r="I42" s="98">
        <f t="shared" si="7"/>
        <v>0</v>
      </c>
      <c r="J42" s="98">
        <f t="shared" si="7"/>
        <v>0</v>
      </c>
      <c r="K42" s="98">
        <f t="shared" si="7"/>
        <v>0</v>
      </c>
      <c r="L42" s="98">
        <f t="shared" si="7"/>
        <v>0</v>
      </c>
      <c r="M42" s="98">
        <f t="shared" si="7"/>
        <v>0</v>
      </c>
      <c r="N42" s="98">
        <f t="shared" si="7"/>
        <v>0</v>
      </c>
      <c r="O42" s="98">
        <f t="shared" si="7"/>
        <v>0</v>
      </c>
      <c r="P42" s="98">
        <f t="shared" si="7"/>
        <v>0</v>
      </c>
      <c r="Q42" s="98">
        <f t="shared" si="7"/>
        <v>0</v>
      </c>
      <c r="R42" s="98">
        <f t="shared" si="7"/>
        <v>0</v>
      </c>
      <c r="S42" s="98">
        <f t="shared" si="7"/>
        <v>0</v>
      </c>
      <c r="T42" s="98">
        <f t="shared" si="7"/>
        <v>0</v>
      </c>
    </row>
    <row r="43" spans="1:23" ht="13.5">
      <c r="B43" s="169" t="s">
        <v>574</v>
      </c>
      <c r="C43" s="94" t="s">
        <v>204</v>
      </c>
      <c r="D43" s="18" t="s">
        <v>205</v>
      </c>
      <c r="E43" s="18" t="s">
        <v>649</v>
      </c>
      <c r="H43" s="99"/>
      <c r="I43" s="99"/>
      <c r="J43" s="99"/>
      <c r="K43" s="99"/>
      <c r="L43" s="99"/>
      <c r="M43" s="99"/>
      <c r="N43" s="99"/>
      <c r="O43" s="99"/>
      <c r="P43" s="99"/>
      <c r="Q43" s="99"/>
      <c r="R43" s="99"/>
      <c r="S43" s="99"/>
      <c r="T43" s="99"/>
    </row>
    <row r="44" spans="1:23" ht="13.5">
      <c r="B44" s="169" t="s">
        <v>574</v>
      </c>
      <c r="C44" s="94" t="s">
        <v>206</v>
      </c>
      <c r="D44" s="18" t="s">
        <v>207</v>
      </c>
      <c r="E44" s="18" t="s">
        <v>649</v>
      </c>
      <c r="H44" s="99"/>
      <c r="I44" s="99"/>
      <c r="J44" s="99"/>
      <c r="K44" s="99"/>
      <c r="L44" s="99"/>
      <c r="M44" s="99"/>
      <c r="N44" s="99"/>
      <c r="O44" s="99"/>
      <c r="P44" s="99"/>
      <c r="Q44" s="99"/>
      <c r="R44" s="99"/>
      <c r="S44" s="99"/>
      <c r="T44" s="99"/>
    </row>
    <row r="45" spans="1:23" ht="13.5">
      <c r="B45" s="169" t="s">
        <v>574</v>
      </c>
      <c r="C45" s="94" t="s">
        <v>208</v>
      </c>
      <c r="D45" s="18" t="s">
        <v>209</v>
      </c>
      <c r="E45" s="18" t="s">
        <v>649</v>
      </c>
      <c r="H45" s="99"/>
      <c r="I45" s="99"/>
      <c r="J45" s="99"/>
      <c r="K45" s="99"/>
      <c r="L45" s="99"/>
      <c r="M45" s="99"/>
      <c r="N45" s="99"/>
      <c r="O45" s="99"/>
      <c r="P45" s="99"/>
      <c r="Q45" s="99"/>
      <c r="R45" s="99"/>
      <c r="S45" s="99"/>
      <c r="T45" s="99"/>
    </row>
    <row r="46" spans="1:23" ht="13.5">
      <c r="B46" s="169" t="s">
        <v>574</v>
      </c>
      <c r="C46" s="94" t="s">
        <v>210</v>
      </c>
      <c r="D46" s="18" t="s">
        <v>211</v>
      </c>
      <c r="E46" s="18" t="s">
        <v>649</v>
      </c>
      <c r="H46" s="99"/>
      <c r="I46" s="99"/>
      <c r="J46" s="99"/>
      <c r="K46" s="99"/>
      <c r="L46" s="99"/>
      <c r="M46" s="99"/>
      <c r="N46" s="99"/>
      <c r="O46" s="99"/>
      <c r="P46" s="99"/>
      <c r="Q46" s="99"/>
      <c r="R46" s="99"/>
      <c r="S46" s="99"/>
      <c r="T46" s="99"/>
    </row>
    <row r="47" spans="1:23" ht="13.5">
      <c r="B47" s="169" t="s">
        <v>574</v>
      </c>
      <c r="C47" s="94" t="s">
        <v>212</v>
      </c>
      <c r="D47" s="18" t="s">
        <v>213</v>
      </c>
      <c r="E47" s="18" t="s">
        <v>649</v>
      </c>
      <c r="H47" s="99"/>
      <c r="I47" s="99"/>
      <c r="J47" s="99"/>
      <c r="K47" s="99"/>
      <c r="L47" s="99"/>
      <c r="M47" s="99"/>
      <c r="N47" s="99"/>
      <c r="O47" s="99"/>
      <c r="P47" s="99"/>
      <c r="Q47" s="99"/>
      <c r="R47" s="99"/>
      <c r="S47" s="99"/>
      <c r="T47" s="99"/>
    </row>
    <row r="48" spans="1:23" ht="13.5">
      <c r="B48" s="169" t="s">
        <v>574</v>
      </c>
      <c r="C48" s="94" t="s">
        <v>214</v>
      </c>
      <c r="D48" s="18" t="s">
        <v>215</v>
      </c>
      <c r="E48" s="18" t="s">
        <v>649</v>
      </c>
      <c r="H48" s="99"/>
      <c r="I48" s="99"/>
      <c r="J48" s="99"/>
      <c r="K48" s="99"/>
      <c r="L48" s="99"/>
      <c r="M48" s="99"/>
      <c r="N48" s="99"/>
      <c r="O48" s="99"/>
      <c r="P48" s="99"/>
      <c r="Q48" s="99"/>
      <c r="R48" s="99"/>
      <c r="S48" s="99"/>
      <c r="T48" s="99"/>
    </row>
    <row r="49" spans="1:1019 1033:3066 3080:5113 5127:7160 7174:9207 9221:11254 11268:13301 13315:14336 14350:15348 15362:16383" ht="13.5">
      <c r="B49" s="169" t="s">
        <v>574</v>
      </c>
      <c r="C49" s="94" t="s">
        <v>216</v>
      </c>
      <c r="D49" s="18" t="s">
        <v>217</v>
      </c>
      <c r="E49" s="18" t="s">
        <v>649</v>
      </c>
      <c r="H49" s="99"/>
      <c r="I49" s="99"/>
      <c r="J49" s="99"/>
      <c r="K49" s="99"/>
      <c r="L49" s="99"/>
      <c r="M49" s="99"/>
      <c r="N49" s="99"/>
      <c r="O49" s="99"/>
      <c r="P49" s="99"/>
      <c r="Q49" s="99"/>
      <c r="R49" s="99"/>
      <c r="S49" s="99"/>
      <c r="T49" s="99"/>
    </row>
    <row r="50" spans="1:1019 1033:3066 3080:5113 5127:7160 7174:9207 9221:11254 11268:13301 13315:14336 14350:15348 15362:16383" s="216" customFormat="1" ht="13.5">
      <c r="A50" s="214"/>
      <c r="B50" s="169" t="s">
        <v>574</v>
      </c>
      <c r="C50" s="94" t="s">
        <v>218</v>
      </c>
      <c r="D50" s="18" t="s">
        <v>219</v>
      </c>
      <c r="E50" s="18" t="s">
        <v>649</v>
      </c>
      <c r="F50" s="214"/>
      <c r="G50" s="214"/>
      <c r="U50" s="214"/>
      <c r="V50" s="214"/>
      <c r="W50" s="214"/>
      <c r="X50" s="214"/>
      <c r="Y50" s="214"/>
      <c r="Z50" s="212"/>
      <c r="AA50" s="213"/>
      <c r="AB50" s="213"/>
      <c r="AC50" s="214"/>
      <c r="AD50" s="214"/>
      <c r="AR50" s="214"/>
      <c r="AS50" s="214"/>
      <c r="AT50" s="214"/>
      <c r="AU50" s="214"/>
      <c r="AV50" s="214"/>
      <c r="AW50" s="212"/>
      <c r="AX50" s="213"/>
      <c r="AY50" s="213"/>
      <c r="AZ50" s="214"/>
      <c r="BA50" s="214"/>
      <c r="BO50" s="214"/>
      <c r="BP50" s="214"/>
      <c r="BQ50" s="214"/>
      <c r="BR50" s="214"/>
      <c r="BS50" s="214"/>
      <c r="BT50" s="212"/>
      <c r="BU50" s="213"/>
      <c r="BV50" s="213"/>
      <c r="BW50" s="214"/>
      <c r="BX50" s="214"/>
      <c r="CL50" s="214"/>
      <c r="CM50" s="214"/>
      <c r="CN50" s="214"/>
      <c r="CO50" s="214"/>
      <c r="CP50" s="214"/>
      <c r="CQ50" s="212"/>
      <c r="CR50" s="213"/>
      <c r="CS50" s="213"/>
      <c r="CT50" s="214"/>
      <c r="CU50" s="214"/>
      <c r="DI50" s="214"/>
      <c r="DJ50" s="214"/>
      <c r="DK50" s="214"/>
      <c r="DL50" s="214"/>
      <c r="DM50" s="214"/>
      <c r="DN50" s="212"/>
      <c r="DO50" s="213"/>
      <c r="DP50" s="213"/>
      <c r="DQ50" s="214"/>
      <c r="DR50" s="214"/>
      <c r="EF50" s="214"/>
      <c r="EG50" s="214"/>
      <c r="EH50" s="214"/>
      <c r="EI50" s="214"/>
      <c r="EJ50" s="214"/>
      <c r="EK50" s="212"/>
      <c r="EL50" s="213"/>
      <c r="EM50" s="213"/>
      <c r="EN50" s="214"/>
      <c r="EO50" s="214"/>
      <c r="FC50" s="214"/>
      <c r="FD50" s="214"/>
      <c r="FE50" s="214"/>
      <c r="FF50" s="214"/>
      <c r="FG50" s="214"/>
      <c r="FH50" s="212"/>
      <c r="FI50" s="213"/>
      <c r="FJ50" s="213"/>
      <c r="FK50" s="214"/>
      <c r="FL50" s="214"/>
      <c r="FZ50" s="214"/>
      <c r="GA50" s="214"/>
      <c r="GB50" s="214"/>
      <c r="GC50" s="214"/>
      <c r="GD50" s="214"/>
      <c r="GE50" s="212"/>
      <c r="GF50" s="213"/>
      <c r="GG50" s="213"/>
      <c r="GH50" s="214"/>
      <c r="GI50" s="214"/>
      <c r="GW50" s="214"/>
      <c r="GX50" s="214"/>
      <c r="GY50" s="214"/>
      <c r="GZ50" s="214"/>
      <c r="HA50" s="214"/>
      <c r="HB50" s="212"/>
      <c r="HC50" s="213"/>
      <c r="HD50" s="213"/>
      <c r="HE50" s="214"/>
      <c r="HF50" s="214"/>
      <c r="HT50" s="214"/>
      <c r="HU50" s="214"/>
      <c r="HV50" s="214"/>
      <c r="HW50" s="214"/>
      <c r="HX50" s="214"/>
      <c r="HY50" s="212"/>
      <c r="HZ50" s="213"/>
      <c r="IA50" s="213"/>
      <c r="IB50" s="214"/>
      <c r="IC50" s="214"/>
      <c r="IQ50" s="214"/>
      <c r="IR50" s="214"/>
      <c r="IS50" s="214"/>
      <c r="IT50" s="214"/>
      <c r="IU50" s="214"/>
      <c r="IV50" s="212"/>
      <c r="IW50" s="213"/>
      <c r="IX50" s="213"/>
      <c r="IY50" s="214"/>
      <c r="IZ50" s="214"/>
      <c r="JN50" s="214"/>
      <c r="JO50" s="214"/>
      <c r="JP50" s="214"/>
      <c r="JQ50" s="214"/>
      <c r="JR50" s="214"/>
      <c r="JS50" s="212"/>
      <c r="JT50" s="213"/>
      <c r="JU50" s="213"/>
      <c r="JV50" s="214"/>
      <c r="JW50" s="214"/>
      <c r="KK50" s="214"/>
      <c r="KL50" s="214"/>
      <c r="KM50" s="214"/>
      <c r="KN50" s="214"/>
      <c r="KO50" s="214"/>
      <c r="KP50" s="212"/>
      <c r="KQ50" s="213"/>
      <c r="KR50" s="213"/>
      <c r="KS50" s="214"/>
      <c r="KT50" s="214"/>
      <c r="LH50" s="214"/>
      <c r="LI50" s="214"/>
      <c r="LJ50" s="214"/>
      <c r="LK50" s="214"/>
      <c r="LL50" s="214"/>
      <c r="LM50" s="212"/>
      <c r="LN50" s="213"/>
      <c r="LO50" s="213"/>
      <c r="LP50" s="214"/>
      <c r="LQ50" s="214"/>
      <c r="ME50" s="214"/>
      <c r="MF50" s="214"/>
      <c r="MG50" s="214"/>
      <c r="MH50" s="214"/>
      <c r="MI50" s="214"/>
      <c r="MJ50" s="212"/>
      <c r="MK50" s="213"/>
      <c r="ML50" s="213"/>
      <c r="MM50" s="214"/>
      <c r="MN50" s="214"/>
      <c r="NB50" s="214"/>
      <c r="NC50" s="214"/>
      <c r="ND50" s="214"/>
      <c r="NE50" s="214"/>
      <c r="NF50" s="214"/>
      <c r="NG50" s="212"/>
      <c r="NH50" s="213"/>
      <c r="NI50" s="213"/>
      <c r="NJ50" s="214"/>
      <c r="NK50" s="214"/>
      <c r="NY50" s="214"/>
      <c r="NZ50" s="214"/>
      <c r="OA50" s="214"/>
      <c r="OB50" s="214"/>
      <c r="OC50" s="214"/>
      <c r="OD50" s="212"/>
      <c r="OE50" s="213"/>
      <c r="OF50" s="213"/>
      <c r="OG50" s="214"/>
      <c r="OH50" s="214"/>
      <c r="OV50" s="214"/>
      <c r="OW50" s="214"/>
      <c r="OX50" s="214"/>
      <c r="OY50" s="214"/>
      <c r="OZ50" s="214"/>
      <c r="PA50" s="212"/>
      <c r="PB50" s="213"/>
      <c r="PC50" s="213"/>
      <c r="PD50" s="214"/>
      <c r="PE50" s="214"/>
      <c r="PS50" s="214"/>
      <c r="PT50" s="214"/>
      <c r="PU50" s="214"/>
      <c r="PV50" s="214"/>
      <c r="PW50" s="214"/>
      <c r="PX50" s="212"/>
      <c r="PY50" s="213"/>
      <c r="PZ50" s="213"/>
      <c r="QA50" s="214"/>
      <c r="QB50" s="214"/>
      <c r="QP50" s="214"/>
      <c r="QQ50" s="214"/>
      <c r="QR50" s="214"/>
      <c r="QS50" s="214"/>
      <c r="QT50" s="214"/>
      <c r="QU50" s="212"/>
      <c r="QV50" s="213"/>
      <c r="QW50" s="213"/>
      <c r="QX50" s="214"/>
      <c r="QY50" s="214"/>
      <c r="RM50" s="214"/>
      <c r="RN50" s="214"/>
      <c r="RO50" s="214"/>
      <c r="RP50" s="214"/>
      <c r="RQ50" s="214"/>
      <c r="RR50" s="212"/>
      <c r="RS50" s="213"/>
      <c r="RT50" s="213"/>
      <c r="RU50" s="214"/>
      <c r="RV50" s="214"/>
      <c r="SJ50" s="214"/>
      <c r="SK50" s="214"/>
      <c r="SL50" s="214"/>
      <c r="SM50" s="214"/>
      <c r="SN50" s="214"/>
      <c r="SO50" s="212"/>
      <c r="SP50" s="213"/>
      <c r="SQ50" s="213"/>
      <c r="SR50" s="214"/>
      <c r="SS50" s="214"/>
      <c r="TG50" s="214"/>
      <c r="TH50" s="214"/>
      <c r="TI50" s="214"/>
      <c r="TJ50" s="214"/>
      <c r="TK50" s="214"/>
      <c r="TL50" s="212"/>
      <c r="TM50" s="213"/>
      <c r="TN50" s="213"/>
      <c r="TO50" s="214"/>
      <c r="TP50" s="214"/>
      <c r="UD50" s="214"/>
      <c r="UE50" s="214"/>
      <c r="UF50" s="214"/>
      <c r="UG50" s="214"/>
      <c r="UH50" s="214"/>
      <c r="UI50" s="212"/>
      <c r="UJ50" s="213"/>
      <c r="UK50" s="213"/>
      <c r="UL50" s="214"/>
      <c r="UM50" s="214"/>
      <c r="VA50" s="214"/>
      <c r="VB50" s="214"/>
      <c r="VC50" s="214"/>
      <c r="VD50" s="214"/>
      <c r="VE50" s="214"/>
      <c r="VF50" s="212"/>
      <c r="VG50" s="213"/>
      <c r="VH50" s="213"/>
      <c r="VI50" s="214"/>
      <c r="VJ50" s="214"/>
      <c r="VX50" s="214"/>
      <c r="VY50" s="214"/>
      <c r="VZ50" s="214"/>
      <c r="WA50" s="214"/>
      <c r="WB50" s="214"/>
      <c r="WC50" s="212"/>
      <c r="WD50" s="213"/>
      <c r="WE50" s="213"/>
      <c r="WF50" s="214"/>
      <c r="WG50" s="214"/>
      <c r="WU50" s="214"/>
      <c r="WV50" s="214"/>
      <c r="WW50" s="214"/>
      <c r="WX50" s="214"/>
      <c r="WY50" s="214"/>
      <c r="WZ50" s="212"/>
      <c r="XA50" s="213"/>
      <c r="XB50" s="213"/>
      <c r="XC50" s="214"/>
      <c r="XD50" s="214"/>
      <c r="XR50" s="214"/>
      <c r="XS50" s="214"/>
      <c r="XT50" s="214"/>
      <c r="XU50" s="214"/>
      <c r="XV50" s="214"/>
      <c r="XW50" s="212"/>
      <c r="XX50" s="213"/>
      <c r="XY50" s="213"/>
      <c r="XZ50" s="214"/>
      <c r="YA50" s="214"/>
      <c r="YO50" s="214"/>
      <c r="YP50" s="214"/>
      <c r="YQ50" s="214"/>
      <c r="YR50" s="214"/>
      <c r="YS50" s="214"/>
      <c r="YT50" s="212"/>
      <c r="YU50" s="213"/>
      <c r="YV50" s="213"/>
      <c r="YW50" s="214"/>
      <c r="YX50" s="214"/>
      <c r="ZL50" s="214"/>
      <c r="ZM50" s="214"/>
      <c r="ZN50" s="214"/>
      <c r="ZO50" s="214"/>
      <c r="ZP50" s="214"/>
      <c r="ZQ50" s="212"/>
      <c r="ZR50" s="213"/>
      <c r="ZS50" s="213"/>
      <c r="ZT50" s="214"/>
      <c r="ZU50" s="214"/>
      <c r="AAI50" s="214"/>
      <c r="AAJ50" s="214"/>
      <c r="AAK50" s="214"/>
      <c r="AAL50" s="214"/>
      <c r="AAM50" s="214"/>
      <c r="AAN50" s="212"/>
      <c r="AAO50" s="213"/>
      <c r="AAP50" s="213"/>
      <c r="AAQ50" s="214"/>
      <c r="AAR50" s="214"/>
      <c r="ABF50" s="214"/>
      <c r="ABG50" s="214"/>
      <c r="ABH50" s="214"/>
      <c r="ABI50" s="214"/>
      <c r="ABJ50" s="214"/>
      <c r="ABK50" s="212"/>
      <c r="ABL50" s="213"/>
      <c r="ABM50" s="213"/>
      <c r="ABN50" s="214"/>
      <c r="ABO50" s="214"/>
      <c r="ACC50" s="214"/>
      <c r="ACD50" s="214"/>
      <c r="ACE50" s="214"/>
      <c r="ACF50" s="214"/>
      <c r="ACG50" s="214"/>
      <c r="ACH50" s="212"/>
      <c r="ACI50" s="213"/>
      <c r="ACJ50" s="213"/>
      <c r="ACK50" s="214"/>
      <c r="ACL50" s="214"/>
      <c r="ACZ50" s="214"/>
      <c r="ADA50" s="214"/>
      <c r="ADB50" s="214"/>
      <c r="ADC50" s="214"/>
      <c r="ADD50" s="214"/>
      <c r="ADE50" s="212"/>
      <c r="ADF50" s="213"/>
      <c r="ADG50" s="213"/>
      <c r="ADH50" s="214"/>
      <c r="ADI50" s="214"/>
      <c r="ADW50" s="214"/>
      <c r="ADX50" s="214"/>
      <c r="ADY50" s="214"/>
      <c r="ADZ50" s="214"/>
      <c r="AEA50" s="214"/>
      <c r="AEB50" s="212"/>
      <c r="AEC50" s="213"/>
      <c r="AED50" s="213"/>
      <c r="AEE50" s="214"/>
      <c r="AEF50" s="214"/>
      <c r="AET50" s="214"/>
      <c r="AEU50" s="214"/>
      <c r="AEV50" s="214"/>
      <c r="AEW50" s="214"/>
      <c r="AEX50" s="214"/>
      <c r="AEY50" s="212"/>
      <c r="AEZ50" s="213"/>
      <c r="AFA50" s="213"/>
      <c r="AFB50" s="214"/>
      <c r="AFC50" s="214"/>
      <c r="AFQ50" s="214"/>
      <c r="AFR50" s="214"/>
      <c r="AFS50" s="214"/>
      <c r="AFT50" s="214"/>
      <c r="AFU50" s="214"/>
      <c r="AFV50" s="212"/>
      <c r="AFW50" s="213"/>
      <c r="AFX50" s="213"/>
      <c r="AFY50" s="214"/>
      <c r="AFZ50" s="214"/>
      <c r="AGN50" s="214"/>
      <c r="AGO50" s="214"/>
      <c r="AGP50" s="214"/>
      <c r="AGQ50" s="214"/>
      <c r="AGR50" s="214"/>
      <c r="AGS50" s="212"/>
      <c r="AGT50" s="213"/>
      <c r="AGU50" s="213"/>
      <c r="AGV50" s="214"/>
      <c r="AGW50" s="214"/>
      <c r="AHK50" s="214"/>
      <c r="AHL50" s="214"/>
      <c r="AHM50" s="214"/>
      <c r="AHN50" s="214"/>
      <c r="AHO50" s="214"/>
      <c r="AHP50" s="212"/>
      <c r="AHQ50" s="213"/>
      <c r="AHR50" s="213"/>
      <c r="AHS50" s="214"/>
      <c r="AHT50" s="214"/>
      <c r="AIH50" s="214"/>
      <c r="AII50" s="214"/>
      <c r="AIJ50" s="214"/>
      <c r="AIK50" s="214"/>
      <c r="AIL50" s="214"/>
      <c r="AIM50" s="212"/>
      <c r="AIN50" s="213"/>
      <c r="AIO50" s="213"/>
      <c r="AIP50" s="214"/>
      <c r="AIQ50" s="214"/>
      <c r="AJE50" s="214"/>
      <c r="AJF50" s="214"/>
      <c r="AJG50" s="214"/>
      <c r="AJH50" s="214"/>
      <c r="AJI50" s="214"/>
      <c r="AJJ50" s="212"/>
      <c r="AJK50" s="213"/>
      <c r="AJL50" s="213"/>
      <c r="AJM50" s="214"/>
      <c r="AJN50" s="214"/>
      <c r="AKB50" s="214"/>
      <c r="AKC50" s="214"/>
      <c r="AKD50" s="214"/>
      <c r="AKE50" s="214"/>
      <c r="AKF50" s="214"/>
      <c r="AKG50" s="212"/>
      <c r="AKH50" s="213"/>
      <c r="AKI50" s="213"/>
      <c r="AKJ50" s="214"/>
      <c r="AKK50" s="214"/>
      <c r="AKY50" s="214"/>
      <c r="AKZ50" s="214"/>
      <c r="ALA50" s="214"/>
      <c r="ALB50" s="214"/>
      <c r="ALC50" s="214"/>
      <c r="ALD50" s="212"/>
      <c r="ALE50" s="213"/>
      <c r="ALF50" s="213"/>
      <c r="ALG50" s="214"/>
      <c r="ALH50" s="214"/>
      <c r="ALV50" s="214"/>
      <c r="ALW50" s="214"/>
      <c r="ALX50" s="214"/>
      <c r="ALY50" s="214"/>
      <c r="ALZ50" s="214"/>
      <c r="AMA50" s="212"/>
      <c r="AMB50" s="213"/>
      <c r="AMC50" s="213"/>
      <c r="AMD50" s="214"/>
      <c r="AME50" s="214"/>
      <c r="AMS50" s="214"/>
      <c r="AMT50" s="214"/>
      <c r="AMU50" s="214"/>
      <c r="AMV50" s="214"/>
      <c r="AMW50" s="214"/>
      <c r="AMX50" s="212"/>
      <c r="AMY50" s="213"/>
      <c r="AMZ50" s="213"/>
      <c r="ANA50" s="214"/>
      <c r="ANB50" s="214"/>
      <c r="ANP50" s="214"/>
      <c r="ANQ50" s="214"/>
      <c r="ANR50" s="214"/>
      <c r="ANS50" s="214"/>
      <c r="ANT50" s="214"/>
      <c r="ANU50" s="212"/>
      <c r="ANV50" s="213"/>
      <c r="ANW50" s="213"/>
      <c r="ANX50" s="214"/>
      <c r="ANY50" s="214"/>
      <c r="AOM50" s="214"/>
      <c r="AON50" s="214"/>
      <c r="AOO50" s="214"/>
      <c r="AOP50" s="214"/>
      <c r="AOQ50" s="214"/>
      <c r="AOR50" s="212"/>
      <c r="AOS50" s="213"/>
      <c r="AOT50" s="213"/>
      <c r="AOU50" s="214"/>
      <c r="AOV50" s="214"/>
      <c r="APJ50" s="214"/>
      <c r="APK50" s="214"/>
      <c r="APL50" s="214"/>
      <c r="APM50" s="214"/>
      <c r="APN50" s="214"/>
      <c r="APO50" s="212"/>
      <c r="APP50" s="213"/>
      <c r="APQ50" s="213"/>
      <c r="APR50" s="214"/>
      <c r="APS50" s="214"/>
      <c r="AQG50" s="214"/>
      <c r="AQH50" s="214"/>
      <c r="AQI50" s="214"/>
      <c r="AQJ50" s="214"/>
      <c r="AQK50" s="214"/>
      <c r="AQL50" s="212"/>
      <c r="AQM50" s="213"/>
      <c r="AQN50" s="213"/>
      <c r="AQO50" s="214"/>
      <c r="AQP50" s="214"/>
      <c r="ARD50" s="214"/>
      <c r="ARE50" s="214"/>
      <c r="ARF50" s="214"/>
      <c r="ARG50" s="214"/>
      <c r="ARH50" s="214"/>
      <c r="ARI50" s="212"/>
      <c r="ARJ50" s="213"/>
      <c r="ARK50" s="213"/>
      <c r="ARL50" s="214"/>
      <c r="ARM50" s="214"/>
      <c r="ASA50" s="214"/>
      <c r="ASB50" s="214"/>
      <c r="ASC50" s="214"/>
      <c r="ASD50" s="214"/>
      <c r="ASE50" s="214"/>
      <c r="ASF50" s="212"/>
      <c r="ASG50" s="213"/>
      <c r="ASH50" s="213"/>
      <c r="ASI50" s="214"/>
      <c r="ASJ50" s="214"/>
      <c r="ASX50" s="214"/>
      <c r="ASY50" s="214"/>
      <c r="ASZ50" s="214"/>
      <c r="ATA50" s="214"/>
      <c r="ATB50" s="214"/>
      <c r="ATC50" s="212"/>
      <c r="ATD50" s="213"/>
      <c r="ATE50" s="213"/>
      <c r="ATF50" s="214"/>
      <c r="ATG50" s="214"/>
      <c r="ATU50" s="214"/>
      <c r="ATV50" s="214"/>
      <c r="ATW50" s="214"/>
      <c r="ATX50" s="214"/>
      <c r="ATY50" s="214"/>
      <c r="ATZ50" s="212"/>
      <c r="AUA50" s="213"/>
      <c r="AUB50" s="213"/>
      <c r="AUC50" s="214"/>
      <c r="AUD50" s="214"/>
      <c r="AUR50" s="214"/>
      <c r="AUS50" s="214"/>
      <c r="AUT50" s="214"/>
      <c r="AUU50" s="214"/>
      <c r="AUV50" s="214"/>
      <c r="AUW50" s="212"/>
      <c r="AUX50" s="213"/>
      <c r="AUY50" s="213"/>
      <c r="AUZ50" s="214"/>
      <c r="AVA50" s="214"/>
      <c r="AVO50" s="214"/>
      <c r="AVP50" s="214"/>
      <c r="AVQ50" s="214"/>
      <c r="AVR50" s="214"/>
      <c r="AVS50" s="214"/>
      <c r="AVT50" s="212"/>
      <c r="AVU50" s="213"/>
      <c r="AVV50" s="213"/>
      <c r="AVW50" s="214"/>
      <c r="AVX50" s="214"/>
      <c r="AWL50" s="214"/>
      <c r="AWM50" s="214"/>
      <c r="AWN50" s="214"/>
      <c r="AWO50" s="214"/>
      <c r="AWP50" s="214"/>
      <c r="AWQ50" s="212"/>
      <c r="AWR50" s="213"/>
      <c r="AWS50" s="213"/>
      <c r="AWT50" s="214"/>
      <c r="AWU50" s="214"/>
      <c r="AXI50" s="214"/>
      <c r="AXJ50" s="214"/>
      <c r="AXK50" s="214"/>
      <c r="AXL50" s="214"/>
      <c r="AXM50" s="214"/>
      <c r="AXN50" s="212"/>
      <c r="AXO50" s="213"/>
      <c r="AXP50" s="213"/>
      <c r="AXQ50" s="214"/>
      <c r="AXR50" s="214"/>
      <c r="AYF50" s="214"/>
      <c r="AYG50" s="214"/>
      <c r="AYH50" s="214"/>
      <c r="AYI50" s="214"/>
      <c r="AYJ50" s="214"/>
      <c r="AYK50" s="212"/>
      <c r="AYL50" s="213"/>
      <c r="AYM50" s="213"/>
      <c r="AYN50" s="214"/>
      <c r="AYO50" s="214"/>
      <c r="AZC50" s="214"/>
      <c r="AZD50" s="214"/>
      <c r="AZE50" s="214"/>
      <c r="AZF50" s="214"/>
      <c r="AZG50" s="214"/>
      <c r="AZH50" s="212"/>
      <c r="AZI50" s="213"/>
      <c r="AZJ50" s="213"/>
      <c r="AZK50" s="214"/>
      <c r="AZL50" s="214"/>
      <c r="AZZ50" s="214"/>
      <c r="BAA50" s="214"/>
      <c r="BAB50" s="214"/>
      <c r="BAC50" s="214"/>
      <c r="BAD50" s="214"/>
      <c r="BAE50" s="212"/>
      <c r="BAF50" s="213"/>
      <c r="BAG50" s="213"/>
      <c r="BAH50" s="214"/>
      <c r="BAI50" s="214"/>
      <c r="BAW50" s="214"/>
      <c r="BAX50" s="214"/>
      <c r="BAY50" s="214"/>
      <c r="BAZ50" s="214"/>
      <c r="BBA50" s="214"/>
      <c r="BBB50" s="212"/>
      <c r="BBC50" s="213"/>
      <c r="BBD50" s="213"/>
      <c r="BBE50" s="214"/>
      <c r="BBF50" s="214"/>
      <c r="BBT50" s="214"/>
      <c r="BBU50" s="214"/>
      <c r="BBV50" s="214"/>
      <c r="BBW50" s="214"/>
      <c r="BBX50" s="214"/>
      <c r="BBY50" s="212"/>
      <c r="BBZ50" s="213"/>
      <c r="BCA50" s="213"/>
      <c r="BCB50" s="214"/>
      <c r="BCC50" s="214"/>
      <c r="BCQ50" s="214"/>
      <c r="BCR50" s="214"/>
      <c r="BCS50" s="214"/>
      <c r="BCT50" s="214"/>
      <c r="BCU50" s="214"/>
      <c r="BCV50" s="212"/>
      <c r="BCW50" s="213"/>
      <c r="BCX50" s="213"/>
      <c r="BCY50" s="214"/>
      <c r="BCZ50" s="214"/>
      <c r="BDN50" s="214"/>
      <c r="BDO50" s="214"/>
      <c r="BDP50" s="214"/>
      <c r="BDQ50" s="214"/>
      <c r="BDR50" s="214"/>
      <c r="BDS50" s="212"/>
      <c r="BDT50" s="213"/>
      <c r="BDU50" s="213"/>
      <c r="BDV50" s="214"/>
      <c r="BDW50" s="214"/>
      <c r="BEK50" s="214"/>
      <c r="BEL50" s="214"/>
      <c r="BEM50" s="214"/>
      <c r="BEN50" s="214"/>
      <c r="BEO50" s="214"/>
      <c r="BEP50" s="212"/>
      <c r="BEQ50" s="213"/>
      <c r="BER50" s="213"/>
      <c r="BES50" s="214"/>
      <c r="BET50" s="214"/>
      <c r="BFH50" s="214"/>
      <c r="BFI50" s="214"/>
      <c r="BFJ50" s="214"/>
      <c r="BFK50" s="214"/>
      <c r="BFL50" s="214"/>
      <c r="BFM50" s="212"/>
      <c r="BFN50" s="213"/>
      <c r="BFO50" s="213"/>
      <c r="BFP50" s="214"/>
      <c r="BFQ50" s="214"/>
      <c r="BGE50" s="214"/>
      <c r="BGF50" s="214"/>
      <c r="BGG50" s="214"/>
      <c r="BGH50" s="214"/>
      <c r="BGI50" s="214"/>
      <c r="BGJ50" s="212"/>
      <c r="BGK50" s="213"/>
      <c r="BGL50" s="213"/>
      <c r="BGM50" s="214"/>
      <c r="BGN50" s="214"/>
      <c r="BHB50" s="214"/>
      <c r="BHC50" s="214"/>
      <c r="BHD50" s="214"/>
      <c r="BHE50" s="214"/>
      <c r="BHF50" s="214"/>
      <c r="BHG50" s="212"/>
      <c r="BHH50" s="213"/>
      <c r="BHI50" s="213"/>
      <c r="BHJ50" s="214"/>
      <c r="BHK50" s="214"/>
      <c r="BHY50" s="214"/>
      <c r="BHZ50" s="214"/>
      <c r="BIA50" s="214"/>
      <c r="BIB50" s="214"/>
      <c r="BIC50" s="214"/>
      <c r="BID50" s="212"/>
      <c r="BIE50" s="213"/>
      <c r="BIF50" s="213"/>
      <c r="BIG50" s="214"/>
      <c r="BIH50" s="214"/>
      <c r="BIV50" s="214"/>
      <c r="BIW50" s="214"/>
      <c r="BIX50" s="214"/>
      <c r="BIY50" s="214"/>
      <c r="BIZ50" s="214"/>
      <c r="BJA50" s="212"/>
      <c r="BJB50" s="213"/>
      <c r="BJC50" s="213"/>
      <c r="BJD50" s="214"/>
      <c r="BJE50" s="214"/>
      <c r="BJS50" s="214"/>
      <c r="BJT50" s="214"/>
      <c r="BJU50" s="214"/>
      <c r="BJV50" s="214"/>
      <c r="BJW50" s="214"/>
      <c r="BJX50" s="212"/>
      <c r="BJY50" s="213"/>
      <c r="BJZ50" s="213"/>
      <c r="BKA50" s="214"/>
      <c r="BKB50" s="214"/>
      <c r="BKP50" s="214"/>
      <c r="BKQ50" s="214"/>
      <c r="BKR50" s="214"/>
      <c r="BKS50" s="214"/>
      <c r="BKT50" s="214"/>
      <c r="BKU50" s="212"/>
      <c r="BKV50" s="213"/>
      <c r="BKW50" s="213"/>
      <c r="BKX50" s="214"/>
      <c r="BKY50" s="214"/>
      <c r="BLM50" s="214"/>
      <c r="BLN50" s="214"/>
      <c r="BLO50" s="214"/>
      <c r="BLP50" s="214"/>
      <c r="BLQ50" s="214"/>
      <c r="BLR50" s="212"/>
      <c r="BLS50" s="213"/>
      <c r="BLT50" s="213"/>
      <c r="BLU50" s="214"/>
      <c r="BLV50" s="214"/>
      <c r="BMJ50" s="214"/>
      <c r="BMK50" s="214"/>
      <c r="BML50" s="214"/>
      <c r="BMM50" s="214"/>
      <c r="BMN50" s="214"/>
      <c r="BMO50" s="212"/>
      <c r="BMP50" s="213"/>
      <c r="BMQ50" s="213"/>
      <c r="BMR50" s="214"/>
      <c r="BMS50" s="214"/>
      <c r="BNG50" s="214"/>
      <c r="BNH50" s="214"/>
      <c r="BNI50" s="214"/>
      <c r="BNJ50" s="214"/>
      <c r="BNK50" s="214"/>
      <c r="BNL50" s="212"/>
      <c r="BNM50" s="213"/>
      <c r="BNN50" s="213"/>
      <c r="BNO50" s="214"/>
      <c r="BNP50" s="214"/>
      <c r="BOD50" s="214"/>
      <c r="BOE50" s="214"/>
      <c r="BOF50" s="214"/>
      <c r="BOG50" s="214"/>
      <c r="BOH50" s="214"/>
      <c r="BOI50" s="212"/>
      <c r="BOJ50" s="213"/>
      <c r="BOK50" s="213"/>
      <c r="BOL50" s="214"/>
      <c r="BOM50" s="214"/>
      <c r="BPA50" s="214"/>
      <c r="BPB50" s="214"/>
      <c r="BPC50" s="214"/>
      <c r="BPD50" s="214"/>
      <c r="BPE50" s="214"/>
      <c r="BPF50" s="212"/>
      <c r="BPG50" s="213"/>
      <c r="BPH50" s="213"/>
      <c r="BPI50" s="214"/>
      <c r="BPJ50" s="214"/>
      <c r="BPX50" s="214"/>
      <c r="BPY50" s="214"/>
      <c r="BPZ50" s="214"/>
      <c r="BQA50" s="214"/>
      <c r="BQB50" s="214"/>
      <c r="BQC50" s="212"/>
      <c r="BQD50" s="213"/>
      <c r="BQE50" s="213"/>
      <c r="BQF50" s="214"/>
      <c r="BQG50" s="214"/>
      <c r="BQU50" s="214"/>
      <c r="BQV50" s="214"/>
      <c r="BQW50" s="214"/>
      <c r="BQX50" s="214"/>
      <c r="BQY50" s="214"/>
      <c r="BQZ50" s="212"/>
      <c r="BRA50" s="213"/>
      <c r="BRB50" s="213"/>
      <c r="BRC50" s="214"/>
      <c r="BRD50" s="214"/>
      <c r="BRR50" s="214"/>
      <c r="BRS50" s="214"/>
      <c r="BRT50" s="214"/>
      <c r="BRU50" s="214"/>
      <c r="BRV50" s="214"/>
      <c r="BRW50" s="212"/>
      <c r="BRX50" s="213"/>
      <c r="BRY50" s="213"/>
      <c r="BRZ50" s="214"/>
      <c r="BSA50" s="214"/>
      <c r="BSO50" s="214"/>
      <c r="BSP50" s="214"/>
      <c r="BSQ50" s="214"/>
      <c r="BSR50" s="214"/>
      <c r="BSS50" s="214"/>
      <c r="BST50" s="212"/>
      <c r="BSU50" s="213"/>
      <c r="BSV50" s="213"/>
      <c r="BSW50" s="214"/>
      <c r="BSX50" s="214"/>
      <c r="BTL50" s="214"/>
      <c r="BTM50" s="214"/>
      <c r="BTN50" s="214"/>
      <c r="BTO50" s="214"/>
      <c r="BTP50" s="214"/>
      <c r="BTQ50" s="212"/>
      <c r="BTR50" s="213"/>
      <c r="BTS50" s="213"/>
      <c r="BTT50" s="214"/>
      <c r="BTU50" s="214"/>
      <c r="BUI50" s="214"/>
      <c r="BUJ50" s="214"/>
      <c r="BUK50" s="214"/>
      <c r="BUL50" s="214"/>
      <c r="BUM50" s="214"/>
      <c r="BUN50" s="212"/>
      <c r="BUO50" s="213"/>
      <c r="BUP50" s="213"/>
      <c r="BUQ50" s="214"/>
      <c r="BUR50" s="214"/>
      <c r="BVF50" s="214"/>
      <c r="BVG50" s="214"/>
      <c r="BVH50" s="214"/>
      <c r="BVI50" s="214"/>
      <c r="BVJ50" s="214"/>
      <c r="BVK50" s="212"/>
      <c r="BVL50" s="213"/>
      <c r="BVM50" s="213"/>
      <c r="BVN50" s="214"/>
      <c r="BVO50" s="214"/>
      <c r="BWC50" s="214"/>
      <c r="BWD50" s="214"/>
      <c r="BWE50" s="214"/>
      <c r="BWF50" s="214"/>
      <c r="BWG50" s="214"/>
      <c r="BWH50" s="212"/>
      <c r="BWI50" s="213"/>
      <c r="BWJ50" s="213"/>
      <c r="BWK50" s="214"/>
      <c r="BWL50" s="214"/>
      <c r="BWZ50" s="214"/>
      <c r="BXA50" s="214"/>
      <c r="BXB50" s="214"/>
      <c r="BXC50" s="214"/>
      <c r="BXD50" s="214"/>
      <c r="BXE50" s="212"/>
      <c r="BXF50" s="213"/>
      <c r="BXG50" s="213"/>
      <c r="BXH50" s="214"/>
      <c r="BXI50" s="214"/>
      <c r="BXW50" s="214"/>
      <c r="BXX50" s="214"/>
      <c r="BXY50" s="214"/>
      <c r="BXZ50" s="214"/>
      <c r="BYA50" s="214"/>
      <c r="BYB50" s="212"/>
      <c r="BYC50" s="213"/>
      <c r="BYD50" s="213"/>
      <c r="BYE50" s="214"/>
      <c r="BYF50" s="214"/>
      <c r="BYT50" s="214"/>
      <c r="BYU50" s="214"/>
      <c r="BYV50" s="214"/>
      <c r="BYW50" s="214"/>
      <c r="BYX50" s="214"/>
      <c r="BYY50" s="212"/>
      <c r="BYZ50" s="213"/>
      <c r="BZA50" s="213"/>
      <c r="BZB50" s="214"/>
      <c r="BZC50" s="214"/>
      <c r="BZQ50" s="214"/>
      <c r="BZR50" s="214"/>
      <c r="BZS50" s="214"/>
      <c r="BZT50" s="214"/>
      <c r="BZU50" s="214"/>
      <c r="BZV50" s="212"/>
      <c r="BZW50" s="213"/>
      <c r="BZX50" s="213"/>
      <c r="BZY50" s="214"/>
      <c r="BZZ50" s="214"/>
      <c r="CAN50" s="214"/>
      <c r="CAO50" s="214"/>
      <c r="CAP50" s="214"/>
      <c r="CAQ50" s="214"/>
      <c r="CAR50" s="214"/>
      <c r="CAS50" s="212"/>
      <c r="CAT50" s="213"/>
      <c r="CAU50" s="213"/>
      <c r="CAV50" s="214"/>
      <c r="CAW50" s="214"/>
      <c r="CBK50" s="214"/>
      <c r="CBL50" s="214"/>
      <c r="CBM50" s="214"/>
      <c r="CBN50" s="214"/>
      <c r="CBO50" s="214"/>
      <c r="CBP50" s="212"/>
      <c r="CBQ50" s="213"/>
      <c r="CBR50" s="213"/>
      <c r="CBS50" s="214"/>
      <c r="CBT50" s="214"/>
      <c r="CCH50" s="214"/>
      <c r="CCI50" s="214"/>
      <c r="CCJ50" s="214"/>
      <c r="CCK50" s="214"/>
      <c r="CCL50" s="214"/>
      <c r="CCM50" s="212"/>
      <c r="CCN50" s="213"/>
      <c r="CCO50" s="213"/>
      <c r="CCP50" s="214"/>
      <c r="CCQ50" s="214"/>
      <c r="CDE50" s="214"/>
      <c r="CDF50" s="214"/>
      <c r="CDG50" s="214"/>
      <c r="CDH50" s="214"/>
      <c r="CDI50" s="214"/>
      <c r="CDJ50" s="212"/>
      <c r="CDK50" s="213"/>
      <c r="CDL50" s="213"/>
      <c r="CDM50" s="214"/>
      <c r="CDN50" s="214"/>
      <c r="CEB50" s="214"/>
      <c r="CEC50" s="214"/>
      <c r="CED50" s="214"/>
      <c r="CEE50" s="214"/>
      <c r="CEF50" s="214"/>
      <c r="CEG50" s="212"/>
      <c r="CEH50" s="213"/>
      <c r="CEI50" s="213"/>
      <c r="CEJ50" s="214"/>
      <c r="CEK50" s="214"/>
      <c r="CEY50" s="214"/>
      <c r="CEZ50" s="214"/>
      <c r="CFA50" s="214"/>
      <c r="CFB50" s="214"/>
      <c r="CFC50" s="214"/>
      <c r="CFD50" s="212"/>
      <c r="CFE50" s="213"/>
      <c r="CFF50" s="213"/>
      <c r="CFG50" s="214"/>
      <c r="CFH50" s="214"/>
      <c r="CFV50" s="214"/>
      <c r="CFW50" s="214"/>
      <c r="CFX50" s="214"/>
      <c r="CFY50" s="214"/>
      <c r="CFZ50" s="214"/>
      <c r="CGA50" s="212"/>
      <c r="CGB50" s="213"/>
      <c r="CGC50" s="213"/>
      <c r="CGD50" s="214"/>
      <c r="CGE50" s="214"/>
      <c r="CGS50" s="214"/>
      <c r="CGT50" s="214"/>
      <c r="CGU50" s="214"/>
      <c r="CGV50" s="214"/>
      <c r="CGW50" s="214"/>
      <c r="CGX50" s="212"/>
      <c r="CGY50" s="213"/>
      <c r="CGZ50" s="213"/>
      <c r="CHA50" s="214"/>
      <c r="CHB50" s="214"/>
      <c r="CHP50" s="214"/>
      <c r="CHQ50" s="214"/>
      <c r="CHR50" s="214"/>
      <c r="CHS50" s="214"/>
      <c r="CHT50" s="214"/>
      <c r="CHU50" s="212"/>
      <c r="CHV50" s="213"/>
      <c r="CHW50" s="213"/>
      <c r="CHX50" s="214"/>
      <c r="CHY50" s="214"/>
      <c r="CIM50" s="214"/>
      <c r="CIN50" s="214"/>
      <c r="CIO50" s="214"/>
      <c r="CIP50" s="214"/>
      <c r="CIQ50" s="214"/>
      <c r="CIR50" s="212"/>
      <c r="CIS50" s="213"/>
      <c r="CIT50" s="213"/>
      <c r="CIU50" s="214"/>
      <c r="CIV50" s="214"/>
      <c r="CJJ50" s="214"/>
      <c r="CJK50" s="214"/>
      <c r="CJL50" s="214"/>
      <c r="CJM50" s="214"/>
      <c r="CJN50" s="214"/>
      <c r="CJO50" s="212"/>
      <c r="CJP50" s="213"/>
      <c r="CJQ50" s="213"/>
      <c r="CJR50" s="214"/>
      <c r="CJS50" s="214"/>
      <c r="CKG50" s="214"/>
      <c r="CKH50" s="214"/>
      <c r="CKI50" s="214"/>
      <c r="CKJ50" s="214"/>
      <c r="CKK50" s="214"/>
      <c r="CKL50" s="212"/>
      <c r="CKM50" s="213"/>
      <c r="CKN50" s="213"/>
      <c r="CKO50" s="214"/>
      <c r="CKP50" s="214"/>
      <c r="CLD50" s="214"/>
      <c r="CLE50" s="214"/>
      <c r="CLF50" s="214"/>
      <c r="CLG50" s="214"/>
      <c r="CLH50" s="214"/>
      <c r="CLI50" s="212"/>
      <c r="CLJ50" s="213"/>
      <c r="CLK50" s="213"/>
      <c r="CLL50" s="214"/>
      <c r="CLM50" s="214"/>
      <c r="CMA50" s="214"/>
      <c r="CMB50" s="214"/>
      <c r="CMC50" s="214"/>
      <c r="CMD50" s="214"/>
      <c r="CME50" s="214"/>
      <c r="CMF50" s="212"/>
      <c r="CMG50" s="213"/>
      <c r="CMH50" s="213"/>
      <c r="CMI50" s="214"/>
      <c r="CMJ50" s="214"/>
      <c r="CMX50" s="214"/>
      <c r="CMY50" s="214"/>
      <c r="CMZ50" s="214"/>
      <c r="CNA50" s="214"/>
      <c r="CNB50" s="214"/>
      <c r="CNC50" s="212"/>
      <c r="CND50" s="213"/>
      <c r="CNE50" s="213"/>
      <c r="CNF50" s="214"/>
      <c r="CNG50" s="214"/>
      <c r="CNU50" s="214"/>
      <c r="CNV50" s="214"/>
      <c r="CNW50" s="214"/>
      <c r="CNX50" s="214"/>
      <c r="CNY50" s="214"/>
      <c r="CNZ50" s="212"/>
      <c r="COA50" s="213"/>
      <c r="COB50" s="213"/>
      <c r="COC50" s="214"/>
      <c r="COD50" s="214"/>
      <c r="COR50" s="214"/>
      <c r="COS50" s="214"/>
      <c r="COT50" s="214"/>
      <c r="COU50" s="214"/>
      <c r="COV50" s="214"/>
      <c r="COW50" s="212"/>
      <c r="COX50" s="213"/>
      <c r="COY50" s="213"/>
      <c r="COZ50" s="214"/>
      <c r="CPA50" s="214"/>
      <c r="CPO50" s="214"/>
      <c r="CPP50" s="214"/>
      <c r="CPQ50" s="214"/>
      <c r="CPR50" s="214"/>
      <c r="CPS50" s="214"/>
      <c r="CPT50" s="212"/>
      <c r="CPU50" s="213"/>
      <c r="CPV50" s="213"/>
      <c r="CPW50" s="214"/>
      <c r="CPX50" s="214"/>
      <c r="CQL50" s="214"/>
      <c r="CQM50" s="214"/>
      <c r="CQN50" s="214"/>
      <c r="CQO50" s="214"/>
      <c r="CQP50" s="214"/>
      <c r="CQQ50" s="212"/>
      <c r="CQR50" s="213"/>
      <c r="CQS50" s="213"/>
      <c r="CQT50" s="214"/>
      <c r="CQU50" s="214"/>
      <c r="CRI50" s="214"/>
      <c r="CRJ50" s="214"/>
      <c r="CRK50" s="214"/>
      <c r="CRL50" s="214"/>
      <c r="CRM50" s="214"/>
      <c r="CRN50" s="212"/>
      <c r="CRO50" s="213"/>
      <c r="CRP50" s="213"/>
      <c r="CRQ50" s="214"/>
      <c r="CRR50" s="214"/>
      <c r="CSF50" s="214"/>
      <c r="CSG50" s="214"/>
      <c r="CSH50" s="214"/>
      <c r="CSI50" s="214"/>
      <c r="CSJ50" s="214"/>
      <c r="CSK50" s="212"/>
      <c r="CSL50" s="213"/>
      <c r="CSM50" s="213"/>
      <c r="CSN50" s="214"/>
      <c r="CSO50" s="214"/>
      <c r="CTC50" s="214"/>
      <c r="CTD50" s="214"/>
      <c r="CTE50" s="214"/>
      <c r="CTF50" s="214"/>
      <c r="CTG50" s="214"/>
      <c r="CTH50" s="212"/>
      <c r="CTI50" s="213"/>
      <c r="CTJ50" s="213"/>
      <c r="CTK50" s="214"/>
      <c r="CTL50" s="214"/>
      <c r="CTZ50" s="214"/>
      <c r="CUA50" s="214"/>
      <c r="CUB50" s="214"/>
      <c r="CUC50" s="214"/>
      <c r="CUD50" s="214"/>
      <c r="CUE50" s="212"/>
      <c r="CUF50" s="213"/>
      <c r="CUG50" s="213"/>
      <c r="CUH50" s="214"/>
      <c r="CUI50" s="214"/>
      <c r="CUW50" s="214"/>
      <c r="CUX50" s="214"/>
      <c r="CUY50" s="214"/>
      <c r="CUZ50" s="214"/>
      <c r="CVA50" s="214"/>
      <c r="CVB50" s="212"/>
      <c r="CVC50" s="213"/>
      <c r="CVD50" s="213"/>
      <c r="CVE50" s="214"/>
      <c r="CVF50" s="214"/>
      <c r="CVT50" s="214"/>
      <c r="CVU50" s="214"/>
      <c r="CVV50" s="214"/>
      <c r="CVW50" s="214"/>
      <c r="CVX50" s="214"/>
      <c r="CVY50" s="212"/>
      <c r="CVZ50" s="213"/>
      <c r="CWA50" s="213"/>
      <c r="CWB50" s="214"/>
      <c r="CWC50" s="214"/>
      <c r="CWQ50" s="214"/>
      <c r="CWR50" s="214"/>
      <c r="CWS50" s="214"/>
      <c r="CWT50" s="214"/>
      <c r="CWU50" s="214"/>
      <c r="CWV50" s="212"/>
      <c r="CWW50" s="213"/>
      <c r="CWX50" s="213"/>
      <c r="CWY50" s="214"/>
      <c r="CWZ50" s="214"/>
      <c r="CXN50" s="214"/>
      <c r="CXO50" s="214"/>
      <c r="CXP50" s="214"/>
      <c r="CXQ50" s="214"/>
      <c r="CXR50" s="214"/>
      <c r="CXS50" s="212"/>
      <c r="CXT50" s="213"/>
      <c r="CXU50" s="213"/>
      <c r="CXV50" s="214"/>
      <c r="CXW50" s="214"/>
      <c r="CYK50" s="214"/>
      <c r="CYL50" s="214"/>
      <c r="CYM50" s="214"/>
      <c r="CYN50" s="214"/>
      <c r="CYO50" s="214"/>
      <c r="CYP50" s="212"/>
      <c r="CYQ50" s="213"/>
      <c r="CYR50" s="213"/>
      <c r="CYS50" s="214"/>
      <c r="CYT50" s="214"/>
      <c r="CZH50" s="214"/>
      <c r="CZI50" s="214"/>
      <c r="CZJ50" s="214"/>
      <c r="CZK50" s="214"/>
      <c r="CZL50" s="214"/>
      <c r="CZM50" s="212"/>
      <c r="CZN50" s="213"/>
      <c r="CZO50" s="213"/>
      <c r="CZP50" s="214"/>
      <c r="CZQ50" s="214"/>
      <c r="DAE50" s="214"/>
      <c r="DAF50" s="214"/>
      <c r="DAG50" s="214"/>
      <c r="DAH50" s="214"/>
      <c r="DAI50" s="214"/>
      <c r="DAJ50" s="212"/>
      <c r="DAK50" s="213"/>
      <c r="DAL50" s="213"/>
      <c r="DAM50" s="214"/>
      <c r="DAN50" s="214"/>
      <c r="DBB50" s="214"/>
      <c r="DBC50" s="214"/>
      <c r="DBD50" s="214"/>
      <c r="DBE50" s="214"/>
      <c r="DBF50" s="214"/>
      <c r="DBG50" s="212"/>
      <c r="DBH50" s="213"/>
      <c r="DBI50" s="213"/>
      <c r="DBJ50" s="214"/>
      <c r="DBK50" s="214"/>
      <c r="DBY50" s="214"/>
      <c r="DBZ50" s="214"/>
      <c r="DCA50" s="214"/>
      <c r="DCB50" s="214"/>
      <c r="DCC50" s="214"/>
      <c r="DCD50" s="212"/>
      <c r="DCE50" s="213"/>
      <c r="DCF50" s="213"/>
      <c r="DCG50" s="214"/>
      <c r="DCH50" s="214"/>
      <c r="DCV50" s="214"/>
      <c r="DCW50" s="214"/>
      <c r="DCX50" s="214"/>
      <c r="DCY50" s="214"/>
      <c r="DCZ50" s="214"/>
      <c r="DDA50" s="212"/>
      <c r="DDB50" s="213"/>
      <c r="DDC50" s="213"/>
      <c r="DDD50" s="214"/>
      <c r="DDE50" s="214"/>
      <c r="DDS50" s="214"/>
      <c r="DDT50" s="214"/>
      <c r="DDU50" s="214"/>
      <c r="DDV50" s="214"/>
      <c r="DDW50" s="214"/>
      <c r="DDX50" s="212"/>
      <c r="DDY50" s="213"/>
      <c r="DDZ50" s="213"/>
      <c r="DEA50" s="214"/>
      <c r="DEB50" s="214"/>
      <c r="DEP50" s="214"/>
      <c r="DEQ50" s="214"/>
      <c r="DER50" s="214"/>
      <c r="DES50" s="214"/>
      <c r="DET50" s="214"/>
      <c r="DEU50" s="212"/>
      <c r="DEV50" s="213"/>
      <c r="DEW50" s="213"/>
      <c r="DEX50" s="214"/>
      <c r="DEY50" s="214"/>
      <c r="DFM50" s="214"/>
      <c r="DFN50" s="214"/>
      <c r="DFO50" s="214"/>
      <c r="DFP50" s="214"/>
      <c r="DFQ50" s="214"/>
      <c r="DFR50" s="212"/>
      <c r="DFS50" s="213"/>
      <c r="DFT50" s="213"/>
      <c r="DFU50" s="214"/>
      <c r="DFV50" s="214"/>
      <c r="DGJ50" s="214"/>
      <c r="DGK50" s="214"/>
      <c r="DGL50" s="214"/>
      <c r="DGM50" s="214"/>
      <c r="DGN50" s="214"/>
      <c r="DGO50" s="212"/>
      <c r="DGP50" s="213"/>
      <c r="DGQ50" s="213"/>
      <c r="DGR50" s="214"/>
      <c r="DGS50" s="214"/>
      <c r="DHG50" s="214"/>
      <c r="DHH50" s="214"/>
      <c r="DHI50" s="214"/>
      <c r="DHJ50" s="214"/>
      <c r="DHK50" s="214"/>
      <c r="DHL50" s="212"/>
      <c r="DHM50" s="213"/>
      <c r="DHN50" s="213"/>
      <c r="DHO50" s="214"/>
      <c r="DHP50" s="214"/>
      <c r="DID50" s="214"/>
      <c r="DIE50" s="214"/>
      <c r="DIF50" s="214"/>
      <c r="DIG50" s="214"/>
      <c r="DIH50" s="214"/>
      <c r="DII50" s="212"/>
      <c r="DIJ50" s="213"/>
      <c r="DIK50" s="213"/>
      <c r="DIL50" s="214"/>
      <c r="DIM50" s="214"/>
      <c r="DJA50" s="214"/>
      <c r="DJB50" s="214"/>
      <c r="DJC50" s="214"/>
      <c r="DJD50" s="214"/>
      <c r="DJE50" s="214"/>
      <c r="DJF50" s="212"/>
      <c r="DJG50" s="213"/>
      <c r="DJH50" s="213"/>
      <c r="DJI50" s="214"/>
      <c r="DJJ50" s="214"/>
      <c r="DJX50" s="214"/>
      <c r="DJY50" s="214"/>
      <c r="DJZ50" s="214"/>
      <c r="DKA50" s="214"/>
      <c r="DKB50" s="214"/>
      <c r="DKC50" s="212"/>
      <c r="DKD50" s="213"/>
      <c r="DKE50" s="213"/>
      <c r="DKF50" s="214"/>
      <c r="DKG50" s="214"/>
      <c r="DKU50" s="214"/>
      <c r="DKV50" s="214"/>
      <c r="DKW50" s="214"/>
      <c r="DKX50" s="214"/>
      <c r="DKY50" s="214"/>
      <c r="DKZ50" s="212"/>
      <c r="DLA50" s="213"/>
      <c r="DLB50" s="213"/>
      <c r="DLC50" s="214"/>
      <c r="DLD50" s="214"/>
      <c r="DLR50" s="214"/>
      <c r="DLS50" s="214"/>
      <c r="DLT50" s="214"/>
      <c r="DLU50" s="214"/>
      <c r="DLV50" s="214"/>
      <c r="DLW50" s="212"/>
      <c r="DLX50" s="213"/>
      <c r="DLY50" s="213"/>
      <c r="DLZ50" s="214"/>
      <c r="DMA50" s="214"/>
      <c r="DMO50" s="214"/>
      <c r="DMP50" s="214"/>
      <c r="DMQ50" s="214"/>
      <c r="DMR50" s="214"/>
      <c r="DMS50" s="214"/>
      <c r="DMT50" s="212"/>
      <c r="DMU50" s="213"/>
      <c r="DMV50" s="213"/>
      <c r="DMW50" s="214"/>
      <c r="DMX50" s="214"/>
      <c r="DNL50" s="214"/>
      <c r="DNM50" s="214"/>
      <c r="DNN50" s="214"/>
      <c r="DNO50" s="214"/>
      <c r="DNP50" s="214"/>
      <c r="DNQ50" s="212"/>
      <c r="DNR50" s="213"/>
      <c r="DNS50" s="213"/>
      <c r="DNT50" s="214"/>
      <c r="DNU50" s="214"/>
      <c r="DOI50" s="214"/>
      <c r="DOJ50" s="214"/>
      <c r="DOK50" s="214"/>
      <c r="DOL50" s="214"/>
      <c r="DOM50" s="214"/>
      <c r="DON50" s="212"/>
      <c r="DOO50" s="213"/>
      <c r="DOP50" s="213"/>
      <c r="DOQ50" s="214"/>
      <c r="DOR50" s="214"/>
      <c r="DPF50" s="214"/>
      <c r="DPG50" s="214"/>
      <c r="DPH50" s="214"/>
      <c r="DPI50" s="214"/>
      <c r="DPJ50" s="214"/>
      <c r="DPK50" s="212"/>
      <c r="DPL50" s="213"/>
      <c r="DPM50" s="213"/>
      <c r="DPN50" s="214"/>
      <c r="DPO50" s="214"/>
      <c r="DQC50" s="214"/>
      <c r="DQD50" s="214"/>
      <c r="DQE50" s="214"/>
      <c r="DQF50" s="214"/>
      <c r="DQG50" s="214"/>
      <c r="DQH50" s="212"/>
      <c r="DQI50" s="213"/>
      <c r="DQJ50" s="213"/>
      <c r="DQK50" s="214"/>
      <c r="DQL50" s="214"/>
      <c r="DQZ50" s="214"/>
      <c r="DRA50" s="214"/>
      <c r="DRB50" s="214"/>
      <c r="DRC50" s="214"/>
      <c r="DRD50" s="214"/>
      <c r="DRE50" s="212"/>
      <c r="DRF50" s="213"/>
      <c r="DRG50" s="213"/>
      <c r="DRH50" s="214"/>
      <c r="DRI50" s="214"/>
      <c r="DRW50" s="214"/>
      <c r="DRX50" s="214"/>
      <c r="DRY50" s="214"/>
      <c r="DRZ50" s="214"/>
      <c r="DSA50" s="214"/>
      <c r="DSB50" s="212"/>
      <c r="DSC50" s="213"/>
      <c r="DSD50" s="213"/>
      <c r="DSE50" s="214"/>
      <c r="DSF50" s="214"/>
      <c r="DST50" s="214"/>
      <c r="DSU50" s="214"/>
      <c r="DSV50" s="214"/>
      <c r="DSW50" s="214"/>
      <c r="DSX50" s="214"/>
      <c r="DSY50" s="212"/>
      <c r="DSZ50" s="213"/>
      <c r="DTA50" s="213"/>
      <c r="DTB50" s="214"/>
      <c r="DTC50" s="214"/>
      <c r="DTQ50" s="214"/>
      <c r="DTR50" s="214"/>
      <c r="DTS50" s="214"/>
      <c r="DTT50" s="214"/>
      <c r="DTU50" s="214"/>
      <c r="DTV50" s="212"/>
      <c r="DTW50" s="213"/>
      <c r="DTX50" s="213"/>
      <c r="DTY50" s="214"/>
      <c r="DTZ50" s="214"/>
      <c r="DUN50" s="214"/>
      <c r="DUO50" s="214"/>
      <c r="DUP50" s="214"/>
      <c r="DUQ50" s="214"/>
      <c r="DUR50" s="214"/>
      <c r="DUS50" s="212"/>
      <c r="DUT50" s="213"/>
      <c r="DUU50" s="213"/>
      <c r="DUV50" s="214"/>
      <c r="DUW50" s="214"/>
      <c r="DVK50" s="214"/>
      <c r="DVL50" s="214"/>
      <c r="DVM50" s="214"/>
      <c r="DVN50" s="214"/>
      <c r="DVO50" s="214"/>
      <c r="DVP50" s="212"/>
      <c r="DVQ50" s="213"/>
      <c r="DVR50" s="213"/>
      <c r="DVS50" s="214"/>
      <c r="DVT50" s="214"/>
      <c r="DWH50" s="214"/>
      <c r="DWI50" s="214"/>
      <c r="DWJ50" s="214"/>
      <c r="DWK50" s="214"/>
      <c r="DWL50" s="214"/>
      <c r="DWM50" s="212"/>
      <c r="DWN50" s="213"/>
      <c r="DWO50" s="213"/>
      <c r="DWP50" s="214"/>
      <c r="DWQ50" s="214"/>
      <c r="DXE50" s="214"/>
      <c r="DXF50" s="214"/>
      <c r="DXG50" s="214"/>
      <c r="DXH50" s="214"/>
      <c r="DXI50" s="214"/>
      <c r="DXJ50" s="212"/>
      <c r="DXK50" s="213"/>
      <c r="DXL50" s="213"/>
      <c r="DXM50" s="214"/>
      <c r="DXN50" s="214"/>
      <c r="DYB50" s="214"/>
      <c r="DYC50" s="214"/>
      <c r="DYD50" s="214"/>
      <c r="DYE50" s="214"/>
      <c r="DYF50" s="214"/>
      <c r="DYG50" s="212"/>
      <c r="DYH50" s="213"/>
      <c r="DYI50" s="213"/>
      <c r="DYJ50" s="214"/>
      <c r="DYK50" s="214"/>
      <c r="DYY50" s="214"/>
      <c r="DYZ50" s="214"/>
      <c r="DZA50" s="214"/>
      <c r="DZB50" s="214"/>
      <c r="DZC50" s="214"/>
      <c r="DZD50" s="212"/>
      <c r="DZE50" s="213"/>
      <c r="DZF50" s="213"/>
      <c r="DZG50" s="214"/>
      <c r="DZH50" s="214"/>
      <c r="DZV50" s="214"/>
      <c r="DZW50" s="214"/>
      <c r="DZX50" s="214"/>
      <c r="DZY50" s="214"/>
      <c r="DZZ50" s="214"/>
      <c r="EAA50" s="212"/>
      <c r="EAB50" s="213"/>
      <c r="EAC50" s="213"/>
      <c r="EAD50" s="214"/>
      <c r="EAE50" s="214"/>
      <c r="EAS50" s="214"/>
      <c r="EAT50" s="214"/>
      <c r="EAU50" s="214"/>
      <c r="EAV50" s="214"/>
      <c r="EAW50" s="214"/>
      <c r="EAX50" s="212"/>
      <c r="EAY50" s="213"/>
      <c r="EAZ50" s="213"/>
      <c r="EBA50" s="214"/>
      <c r="EBB50" s="214"/>
      <c r="EBP50" s="214"/>
      <c r="EBQ50" s="214"/>
      <c r="EBR50" s="214"/>
      <c r="EBS50" s="214"/>
      <c r="EBT50" s="214"/>
      <c r="EBU50" s="212"/>
      <c r="EBV50" s="213"/>
      <c r="EBW50" s="213"/>
      <c r="EBX50" s="214"/>
      <c r="EBY50" s="214"/>
      <c r="ECM50" s="214"/>
      <c r="ECN50" s="214"/>
      <c r="ECO50" s="214"/>
      <c r="ECP50" s="214"/>
      <c r="ECQ50" s="214"/>
      <c r="ECR50" s="212"/>
      <c r="ECS50" s="213"/>
      <c r="ECT50" s="213"/>
      <c r="ECU50" s="214"/>
      <c r="ECV50" s="214"/>
      <c r="EDJ50" s="214"/>
      <c r="EDK50" s="214"/>
      <c r="EDL50" s="214"/>
      <c r="EDM50" s="214"/>
      <c r="EDN50" s="214"/>
      <c r="EDO50" s="212"/>
      <c r="EDP50" s="213"/>
      <c r="EDQ50" s="213"/>
      <c r="EDR50" s="214"/>
      <c r="EDS50" s="214"/>
      <c r="EEG50" s="214"/>
      <c r="EEH50" s="214"/>
      <c r="EEI50" s="214"/>
      <c r="EEJ50" s="214"/>
      <c r="EEK50" s="214"/>
      <c r="EEL50" s="212"/>
      <c r="EEM50" s="213"/>
      <c r="EEN50" s="213"/>
      <c r="EEO50" s="214"/>
      <c r="EEP50" s="214"/>
      <c r="EFD50" s="214"/>
      <c r="EFE50" s="214"/>
      <c r="EFF50" s="214"/>
      <c r="EFG50" s="214"/>
      <c r="EFH50" s="214"/>
      <c r="EFI50" s="212"/>
      <c r="EFJ50" s="213"/>
      <c r="EFK50" s="213"/>
      <c r="EFL50" s="214"/>
      <c r="EFM50" s="214"/>
      <c r="EGA50" s="214"/>
      <c r="EGB50" s="214"/>
      <c r="EGC50" s="214"/>
      <c r="EGD50" s="214"/>
      <c r="EGE50" s="214"/>
      <c r="EGF50" s="212"/>
      <c r="EGG50" s="213"/>
      <c r="EGH50" s="213"/>
      <c r="EGI50" s="214"/>
      <c r="EGJ50" s="214"/>
      <c r="EGX50" s="214"/>
      <c r="EGY50" s="214"/>
      <c r="EGZ50" s="214"/>
      <c r="EHA50" s="214"/>
      <c r="EHB50" s="214"/>
      <c r="EHC50" s="212"/>
      <c r="EHD50" s="213"/>
      <c r="EHE50" s="213"/>
      <c r="EHF50" s="214"/>
      <c r="EHG50" s="214"/>
      <c r="EHU50" s="214"/>
      <c r="EHV50" s="214"/>
      <c r="EHW50" s="214"/>
      <c r="EHX50" s="214"/>
      <c r="EHY50" s="214"/>
      <c r="EHZ50" s="212"/>
      <c r="EIA50" s="213"/>
      <c r="EIB50" s="213"/>
      <c r="EIC50" s="214"/>
      <c r="EID50" s="214"/>
      <c r="EIR50" s="214"/>
      <c r="EIS50" s="214"/>
      <c r="EIT50" s="214"/>
      <c r="EIU50" s="214"/>
      <c r="EIV50" s="214"/>
      <c r="EIW50" s="212"/>
      <c r="EIX50" s="213"/>
      <c r="EIY50" s="213"/>
      <c r="EIZ50" s="214"/>
      <c r="EJA50" s="214"/>
      <c r="EJO50" s="214"/>
      <c r="EJP50" s="214"/>
      <c r="EJQ50" s="214"/>
      <c r="EJR50" s="214"/>
      <c r="EJS50" s="214"/>
      <c r="EJT50" s="212"/>
      <c r="EJU50" s="213"/>
      <c r="EJV50" s="213"/>
      <c r="EJW50" s="214"/>
      <c r="EJX50" s="214"/>
      <c r="EKL50" s="214"/>
      <c r="EKM50" s="214"/>
      <c r="EKN50" s="214"/>
      <c r="EKO50" s="214"/>
      <c r="EKP50" s="214"/>
      <c r="EKQ50" s="212"/>
      <c r="EKR50" s="213"/>
      <c r="EKS50" s="213"/>
      <c r="EKT50" s="214"/>
      <c r="EKU50" s="214"/>
      <c r="ELI50" s="214"/>
      <c r="ELJ50" s="214"/>
      <c r="ELK50" s="214"/>
      <c r="ELL50" s="214"/>
      <c r="ELM50" s="214"/>
      <c r="ELN50" s="212"/>
      <c r="ELO50" s="213"/>
      <c r="ELP50" s="213"/>
      <c r="ELQ50" s="214"/>
      <c r="ELR50" s="214"/>
      <c r="EMF50" s="214"/>
      <c r="EMG50" s="214"/>
      <c r="EMH50" s="214"/>
      <c r="EMI50" s="214"/>
      <c r="EMJ50" s="214"/>
      <c r="EMK50" s="212"/>
      <c r="EML50" s="213"/>
      <c r="EMM50" s="213"/>
      <c r="EMN50" s="214"/>
      <c r="EMO50" s="214"/>
      <c r="ENC50" s="214"/>
      <c r="END50" s="214"/>
      <c r="ENE50" s="214"/>
      <c r="ENF50" s="214"/>
      <c r="ENG50" s="214"/>
      <c r="ENH50" s="212"/>
      <c r="ENI50" s="213"/>
      <c r="ENJ50" s="213"/>
      <c r="ENK50" s="214"/>
      <c r="ENL50" s="214"/>
      <c r="ENZ50" s="214"/>
      <c r="EOA50" s="214"/>
      <c r="EOB50" s="214"/>
      <c r="EOC50" s="214"/>
      <c r="EOD50" s="214"/>
      <c r="EOE50" s="212"/>
      <c r="EOF50" s="213"/>
      <c r="EOG50" s="213"/>
      <c r="EOH50" s="214"/>
      <c r="EOI50" s="214"/>
      <c r="EOW50" s="214"/>
      <c r="EOX50" s="214"/>
      <c r="EOY50" s="214"/>
      <c r="EOZ50" s="214"/>
      <c r="EPA50" s="214"/>
      <c r="EPB50" s="212"/>
      <c r="EPC50" s="213"/>
      <c r="EPD50" s="213"/>
      <c r="EPE50" s="214"/>
      <c r="EPF50" s="214"/>
      <c r="EPT50" s="214"/>
      <c r="EPU50" s="214"/>
      <c r="EPV50" s="214"/>
      <c r="EPW50" s="214"/>
      <c r="EPX50" s="214"/>
      <c r="EPY50" s="212"/>
      <c r="EPZ50" s="213"/>
      <c r="EQA50" s="213"/>
      <c r="EQB50" s="214"/>
      <c r="EQC50" s="214"/>
      <c r="EQQ50" s="214"/>
      <c r="EQR50" s="214"/>
      <c r="EQS50" s="214"/>
      <c r="EQT50" s="214"/>
      <c r="EQU50" s="214"/>
      <c r="EQV50" s="212"/>
      <c r="EQW50" s="213"/>
      <c r="EQX50" s="213"/>
      <c r="EQY50" s="214"/>
      <c r="EQZ50" s="214"/>
      <c r="ERN50" s="214"/>
      <c r="ERO50" s="214"/>
      <c r="ERP50" s="214"/>
      <c r="ERQ50" s="214"/>
      <c r="ERR50" s="214"/>
      <c r="ERS50" s="212"/>
      <c r="ERT50" s="213"/>
      <c r="ERU50" s="213"/>
      <c r="ERV50" s="214"/>
      <c r="ERW50" s="214"/>
      <c r="ESK50" s="214"/>
      <c r="ESL50" s="214"/>
      <c r="ESM50" s="214"/>
      <c r="ESN50" s="214"/>
      <c r="ESO50" s="214"/>
      <c r="ESP50" s="212"/>
      <c r="ESQ50" s="213"/>
      <c r="ESR50" s="213"/>
      <c r="ESS50" s="214"/>
      <c r="EST50" s="214"/>
      <c r="ETH50" s="214"/>
      <c r="ETI50" s="214"/>
      <c r="ETJ50" s="214"/>
      <c r="ETK50" s="214"/>
      <c r="ETL50" s="214"/>
      <c r="ETM50" s="212"/>
      <c r="ETN50" s="213"/>
      <c r="ETO50" s="213"/>
      <c r="ETP50" s="214"/>
      <c r="ETQ50" s="214"/>
      <c r="EUE50" s="214"/>
      <c r="EUF50" s="214"/>
      <c r="EUG50" s="214"/>
      <c r="EUH50" s="214"/>
      <c r="EUI50" s="214"/>
      <c r="EUJ50" s="212"/>
      <c r="EUK50" s="213"/>
      <c r="EUL50" s="213"/>
      <c r="EUM50" s="214"/>
      <c r="EUN50" s="214"/>
      <c r="EVB50" s="214"/>
      <c r="EVC50" s="214"/>
      <c r="EVD50" s="214"/>
      <c r="EVE50" s="214"/>
      <c r="EVF50" s="214"/>
      <c r="EVG50" s="212"/>
      <c r="EVH50" s="213"/>
      <c r="EVI50" s="213"/>
      <c r="EVJ50" s="214"/>
      <c r="EVK50" s="214"/>
      <c r="EVY50" s="214"/>
      <c r="EVZ50" s="214"/>
      <c r="EWA50" s="214"/>
      <c r="EWB50" s="214"/>
      <c r="EWC50" s="214"/>
      <c r="EWD50" s="212"/>
      <c r="EWE50" s="213"/>
      <c r="EWF50" s="213"/>
      <c r="EWG50" s="214"/>
      <c r="EWH50" s="214"/>
      <c r="EWV50" s="214"/>
      <c r="EWW50" s="214"/>
      <c r="EWX50" s="214"/>
      <c r="EWY50" s="214"/>
      <c r="EWZ50" s="214"/>
      <c r="EXA50" s="212"/>
      <c r="EXB50" s="213"/>
      <c r="EXC50" s="213"/>
      <c r="EXD50" s="214"/>
      <c r="EXE50" s="214"/>
      <c r="EXS50" s="214"/>
      <c r="EXT50" s="214"/>
      <c r="EXU50" s="214"/>
      <c r="EXV50" s="214"/>
      <c r="EXW50" s="214"/>
      <c r="EXX50" s="212"/>
      <c r="EXY50" s="213"/>
      <c r="EXZ50" s="213"/>
      <c r="EYA50" s="214"/>
      <c r="EYB50" s="214"/>
      <c r="EYP50" s="214"/>
      <c r="EYQ50" s="214"/>
      <c r="EYR50" s="214"/>
      <c r="EYS50" s="214"/>
      <c r="EYT50" s="214"/>
      <c r="EYU50" s="212"/>
      <c r="EYV50" s="213"/>
      <c r="EYW50" s="213"/>
      <c r="EYX50" s="214"/>
      <c r="EYY50" s="214"/>
      <c r="EZM50" s="214"/>
      <c r="EZN50" s="214"/>
      <c r="EZO50" s="214"/>
      <c r="EZP50" s="214"/>
      <c r="EZQ50" s="214"/>
      <c r="EZR50" s="212"/>
      <c r="EZS50" s="213"/>
      <c r="EZT50" s="213"/>
      <c r="EZU50" s="214"/>
      <c r="EZV50" s="214"/>
      <c r="FAJ50" s="214"/>
      <c r="FAK50" s="214"/>
      <c r="FAL50" s="214"/>
      <c r="FAM50" s="214"/>
      <c r="FAN50" s="214"/>
      <c r="FAO50" s="212"/>
      <c r="FAP50" s="213"/>
      <c r="FAQ50" s="213"/>
      <c r="FAR50" s="214"/>
      <c r="FAS50" s="214"/>
      <c r="FBG50" s="214"/>
      <c r="FBH50" s="214"/>
      <c r="FBI50" s="214"/>
      <c r="FBJ50" s="214"/>
      <c r="FBK50" s="214"/>
      <c r="FBL50" s="212"/>
      <c r="FBM50" s="213"/>
      <c r="FBN50" s="213"/>
      <c r="FBO50" s="214"/>
      <c r="FBP50" s="214"/>
      <c r="FCD50" s="214"/>
      <c r="FCE50" s="214"/>
      <c r="FCF50" s="214"/>
      <c r="FCG50" s="214"/>
      <c r="FCH50" s="214"/>
      <c r="FCI50" s="212"/>
      <c r="FCJ50" s="213"/>
      <c r="FCK50" s="213"/>
      <c r="FCL50" s="214"/>
      <c r="FCM50" s="214"/>
      <c r="FDA50" s="214"/>
      <c r="FDB50" s="214"/>
      <c r="FDC50" s="214"/>
      <c r="FDD50" s="214"/>
      <c r="FDE50" s="214"/>
      <c r="FDF50" s="212"/>
      <c r="FDG50" s="213"/>
      <c r="FDH50" s="213"/>
      <c r="FDI50" s="214"/>
      <c r="FDJ50" s="214"/>
      <c r="FDX50" s="214"/>
      <c r="FDY50" s="214"/>
      <c r="FDZ50" s="214"/>
      <c r="FEA50" s="214"/>
      <c r="FEB50" s="214"/>
      <c r="FEC50" s="212"/>
      <c r="FED50" s="213"/>
      <c r="FEE50" s="213"/>
      <c r="FEF50" s="214"/>
      <c r="FEG50" s="214"/>
      <c r="FEU50" s="214"/>
      <c r="FEV50" s="214"/>
      <c r="FEW50" s="214"/>
      <c r="FEX50" s="214"/>
      <c r="FEY50" s="214"/>
      <c r="FEZ50" s="212"/>
      <c r="FFA50" s="213"/>
      <c r="FFB50" s="213"/>
      <c r="FFC50" s="214"/>
      <c r="FFD50" s="214"/>
      <c r="FFR50" s="214"/>
      <c r="FFS50" s="214"/>
      <c r="FFT50" s="214"/>
      <c r="FFU50" s="214"/>
      <c r="FFV50" s="214"/>
      <c r="FFW50" s="212"/>
      <c r="FFX50" s="213"/>
      <c r="FFY50" s="213"/>
      <c r="FFZ50" s="214"/>
      <c r="FGA50" s="214"/>
      <c r="FGO50" s="214"/>
      <c r="FGP50" s="214"/>
      <c r="FGQ50" s="214"/>
      <c r="FGR50" s="214"/>
      <c r="FGS50" s="214"/>
      <c r="FGT50" s="212"/>
      <c r="FGU50" s="213"/>
      <c r="FGV50" s="213"/>
      <c r="FGW50" s="214"/>
      <c r="FGX50" s="214"/>
      <c r="FHL50" s="214"/>
      <c r="FHM50" s="214"/>
      <c r="FHN50" s="214"/>
      <c r="FHO50" s="214"/>
      <c r="FHP50" s="214"/>
      <c r="FHQ50" s="212"/>
      <c r="FHR50" s="213"/>
      <c r="FHS50" s="213"/>
      <c r="FHT50" s="214"/>
      <c r="FHU50" s="214"/>
      <c r="FII50" s="214"/>
      <c r="FIJ50" s="214"/>
      <c r="FIK50" s="214"/>
      <c r="FIL50" s="214"/>
      <c r="FIM50" s="214"/>
      <c r="FIN50" s="212"/>
      <c r="FIO50" s="213"/>
      <c r="FIP50" s="213"/>
      <c r="FIQ50" s="214"/>
      <c r="FIR50" s="214"/>
      <c r="FJF50" s="214"/>
      <c r="FJG50" s="214"/>
      <c r="FJH50" s="214"/>
      <c r="FJI50" s="214"/>
      <c r="FJJ50" s="214"/>
      <c r="FJK50" s="212"/>
      <c r="FJL50" s="213"/>
      <c r="FJM50" s="213"/>
      <c r="FJN50" s="214"/>
      <c r="FJO50" s="214"/>
      <c r="FKC50" s="214"/>
      <c r="FKD50" s="214"/>
      <c r="FKE50" s="214"/>
      <c r="FKF50" s="214"/>
      <c r="FKG50" s="214"/>
      <c r="FKH50" s="212"/>
      <c r="FKI50" s="213"/>
      <c r="FKJ50" s="213"/>
      <c r="FKK50" s="214"/>
      <c r="FKL50" s="214"/>
      <c r="FKZ50" s="214"/>
      <c r="FLA50" s="214"/>
      <c r="FLB50" s="214"/>
      <c r="FLC50" s="214"/>
      <c r="FLD50" s="214"/>
      <c r="FLE50" s="212"/>
      <c r="FLF50" s="213"/>
      <c r="FLG50" s="213"/>
      <c r="FLH50" s="214"/>
      <c r="FLI50" s="214"/>
      <c r="FLW50" s="214"/>
      <c r="FLX50" s="214"/>
      <c r="FLY50" s="214"/>
      <c r="FLZ50" s="214"/>
      <c r="FMA50" s="214"/>
      <c r="FMB50" s="212"/>
      <c r="FMC50" s="213"/>
      <c r="FMD50" s="213"/>
      <c r="FME50" s="214"/>
      <c r="FMF50" s="214"/>
      <c r="FMT50" s="214"/>
      <c r="FMU50" s="214"/>
      <c r="FMV50" s="214"/>
      <c r="FMW50" s="214"/>
      <c r="FMX50" s="214"/>
      <c r="FMY50" s="212"/>
      <c r="FMZ50" s="213"/>
      <c r="FNA50" s="213"/>
      <c r="FNB50" s="214"/>
      <c r="FNC50" s="214"/>
      <c r="FNQ50" s="214"/>
      <c r="FNR50" s="214"/>
      <c r="FNS50" s="214"/>
      <c r="FNT50" s="214"/>
      <c r="FNU50" s="214"/>
      <c r="FNV50" s="212"/>
      <c r="FNW50" s="213"/>
      <c r="FNX50" s="213"/>
      <c r="FNY50" s="214"/>
      <c r="FNZ50" s="214"/>
      <c r="FON50" s="214"/>
      <c r="FOO50" s="214"/>
      <c r="FOP50" s="214"/>
      <c r="FOQ50" s="214"/>
      <c r="FOR50" s="214"/>
      <c r="FOS50" s="212"/>
      <c r="FOT50" s="213"/>
      <c r="FOU50" s="213"/>
      <c r="FOV50" s="214"/>
      <c r="FOW50" s="214"/>
      <c r="FPK50" s="214"/>
      <c r="FPL50" s="214"/>
      <c r="FPM50" s="214"/>
      <c r="FPN50" s="214"/>
      <c r="FPO50" s="214"/>
      <c r="FPP50" s="212"/>
      <c r="FPQ50" s="213"/>
      <c r="FPR50" s="213"/>
      <c r="FPS50" s="214"/>
      <c r="FPT50" s="214"/>
      <c r="FQH50" s="214"/>
      <c r="FQI50" s="214"/>
      <c r="FQJ50" s="214"/>
      <c r="FQK50" s="214"/>
      <c r="FQL50" s="214"/>
      <c r="FQM50" s="212"/>
      <c r="FQN50" s="213"/>
      <c r="FQO50" s="213"/>
      <c r="FQP50" s="214"/>
      <c r="FQQ50" s="214"/>
      <c r="FRE50" s="214"/>
      <c r="FRF50" s="214"/>
      <c r="FRG50" s="214"/>
      <c r="FRH50" s="214"/>
      <c r="FRI50" s="214"/>
      <c r="FRJ50" s="212"/>
      <c r="FRK50" s="213"/>
      <c r="FRL50" s="213"/>
      <c r="FRM50" s="214"/>
      <c r="FRN50" s="214"/>
      <c r="FSB50" s="214"/>
      <c r="FSC50" s="214"/>
      <c r="FSD50" s="214"/>
      <c r="FSE50" s="214"/>
      <c r="FSF50" s="214"/>
      <c r="FSG50" s="212"/>
      <c r="FSH50" s="213"/>
      <c r="FSI50" s="213"/>
      <c r="FSJ50" s="214"/>
      <c r="FSK50" s="214"/>
      <c r="FSY50" s="214"/>
      <c r="FSZ50" s="214"/>
      <c r="FTA50" s="214"/>
      <c r="FTB50" s="214"/>
      <c r="FTC50" s="214"/>
      <c r="FTD50" s="212"/>
      <c r="FTE50" s="213"/>
      <c r="FTF50" s="213"/>
      <c r="FTG50" s="214"/>
      <c r="FTH50" s="214"/>
      <c r="FTV50" s="214"/>
      <c r="FTW50" s="214"/>
      <c r="FTX50" s="214"/>
      <c r="FTY50" s="214"/>
      <c r="FTZ50" s="214"/>
      <c r="FUA50" s="212"/>
      <c r="FUB50" s="213"/>
      <c r="FUC50" s="213"/>
      <c r="FUD50" s="214"/>
      <c r="FUE50" s="214"/>
      <c r="FUS50" s="214"/>
      <c r="FUT50" s="214"/>
      <c r="FUU50" s="214"/>
      <c r="FUV50" s="214"/>
      <c r="FUW50" s="214"/>
      <c r="FUX50" s="212"/>
      <c r="FUY50" s="213"/>
      <c r="FUZ50" s="213"/>
      <c r="FVA50" s="214"/>
      <c r="FVB50" s="214"/>
      <c r="FVP50" s="214"/>
      <c r="FVQ50" s="214"/>
      <c r="FVR50" s="214"/>
      <c r="FVS50" s="214"/>
      <c r="FVT50" s="214"/>
      <c r="FVU50" s="212"/>
      <c r="FVV50" s="213"/>
      <c r="FVW50" s="213"/>
      <c r="FVX50" s="214"/>
      <c r="FVY50" s="214"/>
      <c r="FWM50" s="214"/>
      <c r="FWN50" s="214"/>
      <c r="FWO50" s="214"/>
      <c r="FWP50" s="214"/>
      <c r="FWQ50" s="214"/>
      <c r="FWR50" s="212"/>
      <c r="FWS50" s="213"/>
      <c r="FWT50" s="213"/>
      <c r="FWU50" s="214"/>
      <c r="FWV50" s="214"/>
      <c r="FXJ50" s="214"/>
      <c r="FXK50" s="214"/>
      <c r="FXL50" s="214"/>
      <c r="FXM50" s="214"/>
      <c r="FXN50" s="214"/>
      <c r="FXO50" s="212"/>
      <c r="FXP50" s="213"/>
      <c r="FXQ50" s="213"/>
      <c r="FXR50" s="214"/>
      <c r="FXS50" s="214"/>
      <c r="FYG50" s="214"/>
      <c r="FYH50" s="214"/>
      <c r="FYI50" s="214"/>
      <c r="FYJ50" s="214"/>
      <c r="FYK50" s="214"/>
      <c r="FYL50" s="212"/>
      <c r="FYM50" s="213"/>
      <c r="FYN50" s="213"/>
      <c r="FYO50" s="214"/>
      <c r="FYP50" s="214"/>
      <c r="FZD50" s="214"/>
      <c r="FZE50" s="214"/>
      <c r="FZF50" s="214"/>
      <c r="FZG50" s="214"/>
      <c r="FZH50" s="214"/>
      <c r="FZI50" s="212"/>
      <c r="FZJ50" s="213"/>
      <c r="FZK50" s="213"/>
      <c r="FZL50" s="214"/>
      <c r="FZM50" s="214"/>
      <c r="GAA50" s="214"/>
      <c r="GAB50" s="214"/>
      <c r="GAC50" s="214"/>
      <c r="GAD50" s="214"/>
      <c r="GAE50" s="214"/>
      <c r="GAF50" s="212"/>
      <c r="GAG50" s="213"/>
      <c r="GAH50" s="213"/>
      <c r="GAI50" s="214"/>
      <c r="GAJ50" s="214"/>
      <c r="GAX50" s="214"/>
      <c r="GAY50" s="214"/>
      <c r="GAZ50" s="214"/>
      <c r="GBA50" s="214"/>
      <c r="GBB50" s="214"/>
      <c r="GBC50" s="212"/>
      <c r="GBD50" s="213"/>
      <c r="GBE50" s="213"/>
      <c r="GBF50" s="214"/>
      <c r="GBG50" s="214"/>
      <c r="GBU50" s="214"/>
      <c r="GBV50" s="214"/>
      <c r="GBW50" s="214"/>
      <c r="GBX50" s="214"/>
      <c r="GBY50" s="214"/>
      <c r="GBZ50" s="212"/>
      <c r="GCA50" s="213"/>
      <c r="GCB50" s="213"/>
      <c r="GCC50" s="214"/>
      <c r="GCD50" s="214"/>
      <c r="GCR50" s="214"/>
      <c r="GCS50" s="214"/>
      <c r="GCT50" s="214"/>
      <c r="GCU50" s="214"/>
      <c r="GCV50" s="214"/>
      <c r="GCW50" s="212"/>
      <c r="GCX50" s="213"/>
      <c r="GCY50" s="213"/>
      <c r="GCZ50" s="214"/>
      <c r="GDA50" s="214"/>
      <c r="GDO50" s="214"/>
      <c r="GDP50" s="214"/>
      <c r="GDQ50" s="214"/>
      <c r="GDR50" s="214"/>
      <c r="GDS50" s="214"/>
      <c r="GDT50" s="212"/>
      <c r="GDU50" s="213"/>
      <c r="GDV50" s="213"/>
      <c r="GDW50" s="214"/>
      <c r="GDX50" s="214"/>
      <c r="GEL50" s="214"/>
      <c r="GEM50" s="214"/>
      <c r="GEN50" s="214"/>
      <c r="GEO50" s="214"/>
      <c r="GEP50" s="214"/>
      <c r="GEQ50" s="212"/>
      <c r="GER50" s="213"/>
      <c r="GES50" s="213"/>
      <c r="GET50" s="214"/>
      <c r="GEU50" s="214"/>
      <c r="GFI50" s="214"/>
      <c r="GFJ50" s="214"/>
      <c r="GFK50" s="214"/>
      <c r="GFL50" s="214"/>
      <c r="GFM50" s="214"/>
      <c r="GFN50" s="212"/>
      <c r="GFO50" s="213"/>
      <c r="GFP50" s="213"/>
      <c r="GFQ50" s="214"/>
      <c r="GFR50" s="214"/>
      <c r="GGF50" s="214"/>
      <c r="GGG50" s="214"/>
      <c r="GGH50" s="214"/>
      <c r="GGI50" s="214"/>
      <c r="GGJ50" s="214"/>
      <c r="GGK50" s="212"/>
      <c r="GGL50" s="213"/>
      <c r="GGM50" s="213"/>
      <c r="GGN50" s="214"/>
      <c r="GGO50" s="214"/>
      <c r="GHC50" s="214"/>
      <c r="GHD50" s="214"/>
      <c r="GHE50" s="214"/>
      <c r="GHF50" s="214"/>
      <c r="GHG50" s="214"/>
      <c r="GHH50" s="212"/>
      <c r="GHI50" s="213"/>
      <c r="GHJ50" s="213"/>
      <c r="GHK50" s="214"/>
      <c r="GHL50" s="214"/>
      <c r="GHZ50" s="214"/>
      <c r="GIA50" s="214"/>
      <c r="GIB50" s="214"/>
      <c r="GIC50" s="214"/>
      <c r="GID50" s="214"/>
      <c r="GIE50" s="212"/>
      <c r="GIF50" s="213"/>
      <c r="GIG50" s="213"/>
      <c r="GIH50" s="214"/>
      <c r="GII50" s="214"/>
      <c r="GIW50" s="214"/>
      <c r="GIX50" s="214"/>
      <c r="GIY50" s="214"/>
      <c r="GIZ50" s="214"/>
      <c r="GJA50" s="214"/>
      <c r="GJB50" s="212"/>
      <c r="GJC50" s="213"/>
      <c r="GJD50" s="213"/>
      <c r="GJE50" s="214"/>
      <c r="GJF50" s="214"/>
      <c r="GJT50" s="214"/>
      <c r="GJU50" s="214"/>
      <c r="GJV50" s="214"/>
      <c r="GJW50" s="214"/>
      <c r="GJX50" s="214"/>
      <c r="GJY50" s="212"/>
      <c r="GJZ50" s="213"/>
      <c r="GKA50" s="213"/>
      <c r="GKB50" s="214"/>
      <c r="GKC50" s="214"/>
      <c r="GKQ50" s="214"/>
      <c r="GKR50" s="214"/>
      <c r="GKS50" s="214"/>
      <c r="GKT50" s="214"/>
      <c r="GKU50" s="214"/>
      <c r="GKV50" s="212"/>
      <c r="GKW50" s="213"/>
      <c r="GKX50" s="213"/>
      <c r="GKY50" s="214"/>
      <c r="GKZ50" s="214"/>
      <c r="GLN50" s="214"/>
      <c r="GLO50" s="214"/>
      <c r="GLP50" s="214"/>
      <c r="GLQ50" s="214"/>
      <c r="GLR50" s="214"/>
      <c r="GLS50" s="212"/>
      <c r="GLT50" s="213"/>
      <c r="GLU50" s="213"/>
      <c r="GLV50" s="214"/>
      <c r="GLW50" s="214"/>
      <c r="GMK50" s="214"/>
      <c r="GML50" s="214"/>
      <c r="GMM50" s="214"/>
      <c r="GMN50" s="214"/>
      <c r="GMO50" s="214"/>
      <c r="GMP50" s="212"/>
      <c r="GMQ50" s="213"/>
      <c r="GMR50" s="213"/>
      <c r="GMS50" s="214"/>
      <c r="GMT50" s="214"/>
      <c r="GNH50" s="214"/>
      <c r="GNI50" s="214"/>
      <c r="GNJ50" s="214"/>
      <c r="GNK50" s="214"/>
      <c r="GNL50" s="214"/>
      <c r="GNM50" s="212"/>
      <c r="GNN50" s="213"/>
      <c r="GNO50" s="213"/>
      <c r="GNP50" s="214"/>
      <c r="GNQ50" s="214"/>
      <c r="GOE50" s="214"/>
      <c r="GOF50" s="214"/>
      <c r="GOG50" s="214"/>
      <c r="GOH50" s="214"/>
      <c r="GOI50" s="214"/>
      <c r="GOJ50" s="212"/>
      <c r="GOK50" s="213"/>
      <c r="GOL50" s="213"/>
      <c r="GOM50" s="214"/>
      <c r="GON50" s="214"/>
      <c r="GPB50" s="214"/>
      <c r="GPC50" s="214"/>
      <c r="GPD50" s="214"/>
      <c r="GPE50" s="214"/>
      <c r="GPF50" s="214"/>
      <c r="GPG50" s="212"/>
      <c r="GPH50" s="213"/>
      <c r="GPI50" s="213"/>
      <c r="GPJ50" s="214"/>
      <c r="GPK50" s="214"/>
      <c r="GPY50" s="214"/>
      <c r="GPZ50" s="214"/>
      <c r="GQA50" s="214"/>
      <c r="GQB50" s="214"/>
      <c r="GQC50" s="214"/>
      <c r="GQD50" s="212"/>
      <c r="GQE50" s="213"/>
      <c r="GQF50" s="213"/>
      <c r="GQG50" s="214"/>
      <c r="GQH50" s="214"/>
      <c r="GQV50" s="214"/>
      <c r="GQW50" s="214"/>
      <c r="GQX50" s="214"/>
      <c r="GQY50" s="214"/>
      <c r="GQZ50" s="214"/>
      <c r="GRA50" s="212"/>
      <c r="GRB50" s="213"/>
      <c r="GRC50" s="213"/>
      <c r="GRD50" s="214"/>
      <c r="GRE50" s="214"/>
      <c r="GRS50" s="214"/>
      <c r="GRT50" s="214"/>
      <c r="GRU50" s="214"/>
      <c r="GRV50" s="214"/>
      <c r="GRW50" s="214"/>
      <c r="GRX50" s="212"/>
      <c r="GRY50" s="213"/>
      <c r="GRZ50" s="213"/>
      <c r="GSA50" s="214"/>
      <c r="GSB50" s="214"/>
      <c r="GSP50" s="214"/>
      <c r="GSQ50" s="214"/>
      <c r="GSR50" s="214"/>
      <c r="GSS50" s="214"/>
      <c r="GST50" s="214"/>
      <c r="GSU50" s="212"/>
      <c r="GSV50" s="213"/>
      <c r="GSW50" s="213"/>
      <c r="GSX50" s="214"/>
      <c r="GSY50" s="214"/>
      <c r="GTM50" s="214"/>
      <c r="GTN50" s="214"/>
      <c r="GTO50" s="214"/>
      <c r="GTP50" s="214"/>
      <c r="GTQ50" s="214"/>
      <c r="GTR50" s="212"/>
      <c r="GTS50" s="213"/>
      <c r="GTT50" s="213"/>
      <c r="GTU50" s="214"/>
      <c r="GTV50" s="214"/>
      <c r="GUJ50" s="214"/>
      <c r="GUK50" s="214"/>
      <c r="GUL50" s="214"/>
      <c r="GUM50" s="214"/>
      <c r="GUN50" s="214"/>
      <c r="GUO50" s="212"/>
      <c r="GUP50" s="213"/>
      <c r="GUQ50" s="213"/>
      <c r="GUR50" s="214"/>
      <c r="GUS50" s="214"/>
      <c r="GVG50" s="214"/>
      <c r="GVH50" s="214"/>
      <c r="GVI50" s="214"/>
      <c r="GVJ50" s="214"/>
      <c r="GVK50" s="214"/>
      <c r="GVL50" s="212"/>
      <c r="GVM50" s="213"/>
      <c r="GVN50" s="213"/>
      <c r="GVO50" s="214"/>
      <c r="GVP50" s="214"/>
      <c r="GWD50" s="214"/>
      <c r="GWE50" s="214"/>
      <c r="GWF50" s="214"/>
      <c r="GWG50" s="214"/>
      <c r="GWH50" s="214"/>
      <c r="GWI50" s="212"/>
      <c r="GWJ50" s="213"/>
      <c r="GWK50" s="213"/>
      <c r="GWL50" s="214"/>
      <c r="GWM50" s="214"/>
      <c r="GXA50" s="214"/>
      <c r="GXB50" s="214"/>
      <c r="GXC50" s="214"/>
      <c r="GXD50" s="214"/>
      <c r="GXE50" s="214"/>
      <c r="GXF50" s="212"/>
      <c r="GXG50" s="213"/>
      <c r="GXH50" s="213"/>
      <c r="GXI50" s="214"/>
      <c r="GXJ50" s="214"/>
      <c r="GXX50" s="214"/>
      <c r="GXY50" s="214"/>
      <c r="GXZ50" s="214"/>
      <c r="GYA50" s="214"/>
      <c r="GYB50" s="214"/>
      <c r="GYC50" s="212"/>
      <c r="GYD50" s="213"/>
      <c r="GYE50" s="213"/>
      <c r="GYF50" s="214"/>
      <c r="GYG50" s="214"/>
      <c r="GYU50" s="214"/>
      <c r="GYV50" s="214"/>
      <c r="GYW50" s="214"/>
      <c r="GYX50" s="214"/>
      <c r="GYY50" s="214"/>
      <c r="GYZ50" s="212"/>
      <c r="GZA50" s="213"/>
      <c r="GZB50" s="213"/>
      <c r="GZC50" s="214"/>
      <c r="GZD50" s="214"/>
      <c r="GZR50" s="214"/>
      <c r="GZS50" s="214"/>
      <c r="GZT50" s="214"/>
      <c r="GZU50" s="214"/>
      <c r="GZV50" s="214"/>
      <c r="GZW50" s="212"/>
      <c r="GZX50" s="213"/>
      <c r="GZY50" s="213"/>
      <c r="GZZ50" s="214"/>
      <c r="HAA50" s="214"/>
      <c r="HAO50" s="214"/>
      <c r="HAP50" s="214"/>
      <c r="HAQ50" s="214"/>
      <c r="HAR50" s="214"/>
      <c r="HAS50" s="214"/>
      <c r="HAT50" s="212"/>
      <c r="HAU50" s="213"/>
      <c r="HAV50" s="213"/>
      <c r="HAW50" s="214"/>
      <c r="HAX50" s="214"/>
      <c r="HBL50" s="214"/>
      <c r="HBM50" s="214"/>
      <c r="HBN50" s="214"/>
      <c r="HBO50" s="214"/>
      <c r="HBP50" s="214"/>
      <c r="HBQ50" s="212"/>
      <c r="HBR50" s="213"/>
      <c r="HBS50" s="213"/>
      <c r="HBT50" s="214"/>
      <c r="HBU50" s="214"/>
      <c r="HCI50" s="214"/>
      <c r="HCJ50" s="214"/>
      <c r="HCK50" s="214"/>
      <c r="HCL50" s="214"/>
      <c r="HCM50" s="214"/>
      <c r="HCN50" s="212"/>
      <c r="HCO50" s="213"/>
      <c r="HCP50" s="213"/>
      <c r="HCQ50" s="214"/>
      <c r="HCR50" s="214"/>
      <c r="HDF50" s="214"/>
      <c r="HDG50" s="214"/>
      <c r="HDH50" s="214"/>
      <c r="HDI50" s="214"/>
      <c r="HDJ50" s="214"/>
      <c r="HDK50" s="212"/>
      <c r="HDL50" s="213"/>
      <c r="HDM50" s="213"/>
      <c r="HDN50" s="214"/>
      <c r="HDO50" s="214"/>
      <c r="HEC50" s="214"/>
      <c r="HED50" s="214"/>
      <c r="HEE50" s="214"/>
      <c r="HEF50" s="214"/>
      <c r="HEG50" s="214"/>
      <c r="HEH50" s="212"/>
      <c r="HEI50" s="213"/>
      <c r="HEJ50" s="213"/>
      <c r="HEK50" s="214"/>
      <c r="HEL50" s="214"/>
      <c r="HEZ50" s="214"/>
      <c r="HFA50" s="214"/>
      <c r="HFB50" s="214"/>
      <c r="HFC50" s="214"/>
      <c r="HFD50" s="214"/>
      <c r="HFE50" s="212"/>
      <c r="HFF50" s="213"/>
      <c r="HFG50" s="213"/>
      <c r="HFH50" s="214"/>
      <c r="HFI50" s="214"/>
      <c r="HFW50" s="214"/>
      <c r="HFX50" s="214"/>
      <c r="HFY50" s="214"/>
      <c r="HFZ50" s="214"/>
      <c r="HGA50" s="214"/>
      <c r="HGB50" s="212"/>
      <c r="HGC50" s="213"/>
      <c r="HGD50" s="213"/>
      <c r="HGE50" s="214"/>
      <c r="HGF50" s="214"/>
      <c r="HGT50" s="214"/>
      <c r="HGU50" s="214"/>
      <c r="HGV50" s="214"/>
      <c r="HGW50" s="214"/>
      <c r="HGX50" s="214"/>
      <c r="HGY50" s="212"/>
      <c r="HGZ50" s="213"/>
      <c r="HHA50" s="213"/>
      <c r="HHB50" s="214"/>
      <c r="HHC50" s="214"/>
      <c r="HHQ50" s="214"/>
      <c r="HHR50" s="214"/>
      <c r="HHS50" s="214"/>
      <c r="HHT50" s="214"/>
      <c r="HHU50" s="214"/>
      <c r="HHV50" s="212"/>
      <c r="HHW50" s="213"/>
      <c r="HHX50" s="213"/>
      <c r="HHY50" s="214"/>
      <c r="HHZ50" s="214"/>
      <c r="HIN50" s="214"/>
      <c r="HIO50" s="214"/>
      <c r="HIP50" s="214"/>
      <c r="HIQ50" s="214"/>
      <c r="HIR50" s="214"/>
      <c r="HIS50" s="212"/>
      <c r="HIT50" s="213"/>
      <c r="HIU50" s="213"/>
      <c r="HIV50" s="214"/>
      <c r="HIW50" s="214"/>
      <c r="HJK50" s="214"/>
      <c r="HJL50" s="214"/>
      <c r="HJM50" s="214"/>
      <c r="HJN50" s="214"/>
      <c r="HJO50" s="214"/>
      <c r="HJP50" s="212"/>
      <c r="HJQ50" s="213"/>
      <c r="HJR50" s="213"/>
      <c r="HJS50" s="214"/>
      <c r="HJT50" s="214"/>
      <c r="HKH50" s="214"/>
      <c r="HKI50" s="214"/>
      <c r="HKJ50" s="214"/>
      <c r="HKK50" s="214"/>
      <c r="HKL50" s="214"/>
      <c r="HKM50" s="212"/>
      <c r="HKN50" s="213"/>
      <c r="HKO50" s="213"/>
      <c r="HKP50" s="214"/>
      <c r="HKQ50" s="214"/>
      <c r="HLE50" s="214"/>
      <c r="HLF50" s="214"/>
      <c r="HLG50" s="214"/>
      <c r="HLH50" s="214"/>
      <c r="HLI50" s="214"/>
      <c r="HLJ50" s="212"/>
      <c r="HLK50" s="213"/>
      <c r="HLL50" s="213"/>
      <c r="HLM50" s="214"/>
      <c r="HLN50" s="214"/>
      <c r="HMB50" s="214"/>
      <c r="HMC50" s="214"/>
      <c r="HMD50" s="214"/>
      <c r="HME50" s="214"/>
      <c r="HMF50" s="214"/>
      <c r="HMG50" s="212"/>
      <c r="HMH50" s="213"/>
      <c r="HMI50" s="213"/>
      <c r="HMJ50" s="214"/>
      <c r="HMK50" s="214"/>
      <c r="HMY50" s="214"/>
      <c r="HMZ50" s="214"/>
      <c r="HNA50" s="214"/>
      <c r="HNB50" s="214"/>
      <c r="HNC50" s="214"/>
      <c r="HND50" s="212"/>
      <c r="HNE50" s="213"/>
      <c r="HNF50" s="213"/>
      <c r="HNG50" s="214"/>
      <c r="HNH50" s="214"/>
      <c r="HNV50" s="214"/>
      <c r="HNW50" s="214"/>
      <c r="HNX50" s="214"/>
      <c r="HNY50" s="214"/>
      <c r="HNZ50" s="214"/>
      <c r="HOA50" s="212"/>
      <c r="HOB50" s="213"/>
      <c r="HOC50" s="213"/>
      <c r="HOD50" s="214"/>
      <c r="HOE50" s="214"/>
      <c r="HOS50" s="214"/>
      <c r="HOT50" s="214"/>
      <c r="HOU50" s="214"/>
      <c r="HOV50" s="214"/>
      <c r="HOW50" s="214"/>
      <c r="HOX50" s="212"/>
      <c r="HOY50" s="213"/>
      <c r="HOZ50" s="213"/>
      <c r="HPA50" s="214"/>
      <c r="HPB50" s="214"/>
      <c r="HPP50" s="214"/>
      <c r="HPQ50" s="214"/>
      <c r="HPR50" s="214"/>
      <c r="HPS50" s="214"/>
      <c r="HPT50" s="214"/>
      <c r="HPU50" s="212"/>
      <c r="HPV50" s="213"/>
      <c r="HPW50" s="213"/>
      <c r="HPX50" s="214"/>
      <c r="HPY50" s="214"/>
      <c r="HQM50" s="214"/>
      <c r="HQN50" s="214"/>
      <c r="HQO50" s="214"/>
      <c r="HQP50" s="214"/>
      <c r="HQQ50" s="214"/>
      <c r="HQR50" s="212"/>
      <c r="HQS50" s="213"/>
      <c r="HQT50" s="213"/>
      <c r="HQU50" s="214"/>
      <c r="HQV50" s="214"/>
      <c r="HRJ50" s="214"/>
      <c r="HRK50" s="214"/>
      <c r="HRL50" s="214"/>
      <c r="HRM50" s="214"/>
      <c r="HRN50" s="214"/>
      <c r="HRO50" s="212"/>
      <c r="HRP50" s="213"/>
      <c r="HRQ50" s="213"/>
      <c r="HRR50" s="214"/>
      <c r="HRS50" s="214"/>
      <c r="HSG50" s="214"/>
      <c r="HSH50" s="214"/>
      <c r="HSI50" s="214"/>
      <c r="HSJ50" s="214"/>
      <c r="HSK50" s="214"/>
      <c r="HSL50" s="212"/>
      <c r="HSM50" s="213"/>
      <c r="HSN50" s="213"/>
      <c r="HSO50" s="214"/>
      <c r="HSP50" s="214"/>
      <c r="HTD50" s="214"/>
      <c r="HTE50" s="214"/>
      <c r="HTF50" s="214"/>
      <c r="HTG50" s="214"/>
      <c r="HTH50" s="214"/>
      <c r="HTI50" s="212"/>
      <c r="HTJ50" s="213"/>
      <c r="HTK50" s="213"/>
      <c r="HTL50" s="214"/>
      <c r="HTM50" s="214"/>
      <c r="HUA50" s="214"/>
      <c r="HUB50" s="214"/>
      <c r="HUC50" s="214"/>
      <c r="HUD50" s="214"/>
      <c r="HUE50" s="214"/>
      <c r="HUF50" s="212"/>
      <c r="HUG50" s="213"/>
      <c r="HUH50" s="213"/>
      <c r="HUI50" s="214"/>
      <c r="HUJ50" s="214"/>
      <c r="HUX50" s="214"/>
      <c r="HUY50" s="214"/>
      <c r="HUZ50" s="214"/>
      <c r="HVA50" s="214"/>
      <c r="HVB50" s="214"/>
      <c r="HVC50" s="212"/>
      <c r="HVD50" s="213"/>
      <c r="HVE50" s="213"/>
      <c r="HVF50" s="214"/>
      <c r="HVG50" s="214"/>
      <c r="HVU50" s="214"/>
      <c r="HVV50" s="214"/>
      <c r="HVW50" s="214"/>
      <c r="HVX50" s="214"/>
      <c r="HVY50" s="214"/>
      <c r="HVZ50" s="212"/>
      <c r="HWA50" s="213"/>
      <c r="HWB50" s="213"/>
      <c r="HWC50" s="214"/>
      <c r="HWD50" s="214"/>
      <c r="HWR50" s="214"/>
      <c r="HWS50" s="214"/>
      <c r="HWT50" s="214"/>
      <c r="HWU50" s="214"/>
      <c r="HWV50" s="214"/>
      <c r="HWW50" s="212"/>
      <c r="HWX50" s="213"/>
      <c r="HWY50" s="213"/>
      <c r="HWZ50" s="214"/>
      <c r="HXA50" s="214"/>
      <c r="HXO50" s="214"/>
      <c r="HXP50" s="214"/>
      <c r="HXQ50" s="214"/>
      <c r="HXR50" s="214"/>
      <c r="HXS50" s="214"/>
      <c r="HXT50" s="212"/>
      <c r="HXU50" s="213"/>
      <c r="HXV50" s="213"/>
      <c r="HXW50" s="214"/>
      <c r="HXX50" s="214"/>
      <c r="HYL50" s="214"/>
      <c r="HYM50" s="214"/>
      <c r="HYN50" s="214"/>
      <c r="HYO50" s="214"/>
      <c r="HYP50" s="214"/>
      <c r="HYQ50" s="212"/>
      <c r="HYR50" s="213"/>
      <c r="HYS50" s="213"/>
      <c r="HYT50" s="214"/>
      <c r="HYU50" s="214"/>
      <c r="HZI50" s="214"/>
      <c r="HZJ50" s="214"/>
      <c r="HZK50" s="214"/>
      <c r="HZL50" s="214"/>
      <c r="HZM50" s="214"/>
      <c r="HZN50" s="212"/>
      <c r="HZO50" s="213"/>
      <c r="HZP50" s="213"/>
      <c r="HZQ50" s="214"/>
      <c r="HZR50" s="214"/>
      <c r="IAF50" s="214"/>
      <c r="IAG50" s="214"/>
      <c r="IAH50" s="214"/>
      <c r="IAI50" s="214"/>
      <c r="IAJ50" s="214"/>
      <c r="IAK50" s="212"/>
      <c r="IAL50" s="213"/>
      <c r="IAM50" s="213"/>
      <c r="IAN50" s="214"/>
      <c r="IAO50" s="214"/>
      <c r="IBC50" s="214"/>
      <c r="IBD50" s="214"/>
      <c r="IBE50" s="214"/>
      <c r="IBF50" s="214"/>
      <c r="IBG50" s="214"/>
      <c r="IBH50" s="212"/>
      <c r="IBI50" s="213"/>
      <c r="IBJ50" s="213"/>
      <c r="IBK50" s="214"/>
      <c r="IBL50" s="214"/>
      <c r="IBZ50" s="214"/>
      <c r="ICA50" s="214"/>
      <c r="ICB50" s="214"/>
      <c r="ICC50" s="214"/>
      <c r="ICD50" s="214"/>
      <c r="ICE50" s="212"/>
      <c r="ICF50" s="213"/>
      <c r="ICG50" s="213"/>
      <c r="ICH50" s="214"/>
      <c r="ICI50" s="214"/>
      <c r="ICW50" s="214"/>
      <c r="ICX50" s="214"/>
      <c r="ICY50" s="214"/>
      <c r="ICZ50" s="214"/>
      <c r="IDA50" s="214"/>
      <c r="IDB50" s="212"/>
      <c r="IDC50" s="213"/>
      <c r="IDD50" s="213"/>
      <c r="IDE50" s="214"/>
      <c r="IDF50" s="214"/>
      <c r="IDT50" s="214"/>
      <c r="IDU50" s="214"/>
      <c r="IDV50" s="214"/>
      <c r="IDW50" s="214"/>
      <c r="IDX50" s="214"/>
      <c r="IDY50" s="212"/>
      <c r="IDZ50" s="213"/>
      <c r="IEA50" s="213"/>
      <c r="IEB50" s="214"/>
      <c r="IEC50" s="214"/>
      <c r="IEQ50" s="214"/>
      <c r="IER50" s="214"/>
      <c r="IES50" s="214"/>
      <c r="IET50" s="214"/>
      <c r="IEU50" s="214"/>
      <c r="IEV50" s="212"/>
      <c r="IEW50" s="213"/>
      <c r="IEX50" s="213"/>
      <c r="IEY50" s="214"/>
      <c r="IEZ50" s="214"/>
      <c r="IFN50" s="214"/>
      <c r="IFO50" s="214"/>
      <c r="IFP50" s="214"/>
      <c r="IFQ50" s="214"/>
      <c r="IFR50" s="214"/>
      <c r="IFS50" s="212"/>
      <c r="IFT50" s="213"/>
      <c r="IFU50" s="213"/>
      <c r="IFV50" s="214"/>
      <c r="IFW50" s="214"/>
      <c r="IGK50" s="214"/>
      <c r="IGL50" s="214"/>
      <c r="IGM50" s="214"/>
      <c r="IGN50" s="214"/>
      <c r="IGO50" s="214"/>
      <c r="IGP50" s="212"/>
      <c r="IGQ50" s="213"/>
      <c r="IGR50" s="213"/>
      <c r="IGS50" s="214"/>
      <c r="IGT50" s="214"/>
      <c r="IHH50" s="214"/>
      <c r="IHI50" s="214"/>
      <c r="IHJ50" s="214"/>
      <c r="IHK50" s="214"/>
      <c r="IHL50" s="214"/>
      <c r="IHM50" s="212"/>
      <c r="IHN50" s="213"/>
      <c r="IHO50" s="213"/>
      <c r="IHP50" s="214"/>
      <c r="IHQ50" s="214"/>
      <c r="IIE50" s="214"/>
      <c r="IIF50" s="214"/>
      <c r="IIG50" s="214"/>
      <c r="IIH50" s="214"/>
      <c r="III50" s="214"/>
      <c r="IIJ50" s="212"/>
      <c r="IIK50" s="213"/>
      <c r="IIL50" s="213"/>
      <c r="IIM50" s="214"/>
      <c r="IIN50" s="214"/>
      <c r="IJB50" s="214"/>
      <c r="IJC50" s="214"/>
      <c r="IJD50" s="214"/>
      <c r="IJE50" s="214"/>
      <c r="IJF50" s="214"/>
      <c r="IJG50" s="212"/>
      <c r="IJH50" s="213"/>
      <c r="IJI50" s="213"/>
      <c r="IJJ50" s="214"/>
      <c r="IJK50" s="214"/>
      <c r="IJY50" s="214"/>
      <c r="IJZ50" s="214"/>
      <c r="IKA50" s="214"/>
      <c r="IKB50" s="214"/>
      <c r="IKC50" s="214"/>
      <c r="IKD50" s="212"/>
      <c r="IKE50" s="213"/>
      <c r="IKF50" s="213"/>
      <c r="IKG50" s="214"/>
      <c r="IKH50" s="214"/>
      <c r="IKV50" s="214"/>
      <c r="IKW50" s="214"/>
      <c r="IKX50" s="214"/>
      <c r="IKY50" s="214"/>
      <c r="IKZ50" s="214"/>
      <c r="ILA50" s="212"/>
      <c r="ILB50" s="213"/>
      <c r="ILC50" s="213"/>
      <c r="ILD50" s="214"/>
      <c r="ILE50" s="214"/>
      <c r="ILS50" s="214"/>
      <c r="ILT50" s="214"/>
      <c r="ILU50" s="214"/>
      <c r="ILV50" s="214"/>
      <c r="ILW50" s="214"/>
      <c r="ILX50" s="212"/>
      <c r="ILY50" s="213"/>
      <c r="ILZ50" s="213"/>
      <c r="IMA50" s="214"/>
      <c r="IMB50" s="214"/>
      <c r="IMP50" s="214"/>
      <c r="IMQ50" s="214"/>
      <c r="IMR50" s="214"/>
      <c r="IMS50" s="214"/>
      <c r="IMT50" s="214"/>
      <c r="IMU50" s="212"/>
      <c r="IMV50" s="213"/>
      <c r="IMW50" s="213"/>
      <c r="IMX50" s="214"/>
      <c r="IMY50" s="214"/>
      <c r="INM50" s="214"/>
      <c r="INN50" s="214"/>
      <c r="INO50" s="214"/>
      <c r="INP50" s="214"/>
      <c r="INQ50" s="214"/>
      <c r="INR50" s="212"/>
      <c r="INS50" s="213"/>
      <c r="INT50" s="213"/>
      <c r="INU50" s="214"/>
      <c r="INV50" s="214"/>
      <c r="IOJ50" s="214"/>
      <c r="IOK50" s="214"/>
      <c r="IOL50" s="214"/>
      <c r="IOM50" s="214"/>
      <c r="ION50" s="214"/>
      <c r="IOO50" s="212"/>
      <c r="IOP50" s="213"/>
      <c r="IOQ50" s="213"/>
      <c r="IOR50" s="214"/>
      <c r="IOS50" s="214"/>
      <c r="IPG50" s="214"/>
      <c r="IPH50" s="214"/>
      <c r="IPI50" s="214"/>
      <c r="IPJ50" s="214"/>
      <c r="IPK50" s="214"/>
      <c r="IPL50" s="212"/>
      <c r="IPM50" s="213"/>
      <c r="IPN50" s="213"/>
      <c r="IPO50" s="214"/>
      <c r="IPP50" s="214"/>
      <c r="IQD50" s="214"/>
      <c r="IQE50" s="214"/>
      <c r="IQF50" s="214"/>
      <c r="IQG50" s="214"/>
      <c r="IQH50" s="214"/>
      <c r="IQI50" s="212"/>
      <c r="IQJ50" s="213"/>
      <c r="IQK50" s="213"/>
      <c r="IQL50" s="214"/>
      <c r="IQM50" s="214"/>
      <c r="IRA50" s="214"/>
      <c r="IRB50" s="214"/>
      <c r="IRC50" s="214"/>
      <c r="IRD50" s="214"/>
      <c r="IRE50" s="214"/>
      <c r="IRF50" s="212"/>
      <c r="IRG50" s="213"/>
      <c r="IRH50" s="213"/>
      <c r="IRI50" s="214"/>
      <c r="IRJ50" s="214"/>
      <c r="IRX50" s="214"/>
      <c r="IRY50" s="214"/>
      <c r="IRZ50" s="214"/>
      <c r="ISA50" s="214"/>
      <c r="ISB50" s="214"/>
      <c r="ISC50" s="212"/>
      <c r="ISD50" s="213"/>
      <c r="ISE50" s="213"/>
      <c r="ISF50" s="214"/>
      <c r="ISG50" s="214"/>
      <c r="ISU50" s="214"/>
      <c r="ISV50" s="214"/>
      <c r="ISW50" s="214"/>
      <c r="ISX50" s="214"/>
      <c r="ISY50" s="214"/>
      <c r="ISZ50" s="212"/>
      <c r="ITA50" s="213"/>
      <c r="ITB50" s="213"/>
      <c r="ITC50" s="214"/>
      <c r="ITD50" s="214"/>
      <c r="ITR50" s="214"/>
      <c r="ITS50" s="214"/>
      <c r="ITT50" s="214"/>
      <c r="ITU50" s="214"/>
      <c r="ITV50" s="214"/>
      <c r="ITW50" s="212"/>
      <c r="ITX50" s="213"/>
      <c r="ITY50" s="213"/>
      <c r="ITZ50" s="214"/>
      <c r="IUA50" s="214"/>
      <c r="IUO50" s="214"/>
      <c r="IUP50" s="214"/>
      <c r="IUQ50" s="214"/>
      <c r="IUR50" s="214"/>
      <c r="IUS50" s="214"/>
      <c r="IUT50" s="212"/>
      <c r="IUU50" s="213"/>
      <c r="IUV50" s="213"/>
      <c r="IUW50" s="214"/>
      <c r="IUX50" s="214"/>
      <c r="IVL50" s="214"/>
      <c r="IVM50" s="214"/>
      <c r="IVN50" s="214"/>
      <c r="IVO50" s="214"/>
      <c r="IVP50" s="214"/>
      <c r="IVQ50" s="212"/>
      <c r="IVR50" s="213"/>
      <c r="IVS50" s="213"/>
      <c r="IVT50" s="214"/>
      <c r="IVU50" s="214"/>
      <c r="IWI50" s="214"/>
      <c r="IWJ50" s="214"/>
      <c r="IWK50" s="214"/>
      <c r="IWL50" s="214"/>
      <c r="IWM50" s="214"/>
      <c r="IWN50" s="212"/>
      <c r="IWO50" s="213"/>
      <c r="IWP50" s="213"/>
      <c r="IWQ50" s="214"/>
      <c r="IWR50" s="214"/>
      <c r="IXF50" s="214"/>
      <c r="IXG50" s="214"/>
      <c r="IXH50" s="214"/>
      <c r="IXI50" s="214"/>
      <c r="IXJ50" s="214"/>
      <c r="IXK50" s="212"/>
      <c r="IXL50" s="213"/>
      <c r="IXM50" s="213"/>
      <c r="IXN50" s="214"/>
      <c r="IXO50" s="214"/>
      <c r="IYC50" s="214"/>
      <c r="IYD50" s="214"/>
      <c r="IYE50" s="214"/>
      <c r="IYF50" s="214"/>
      <c r="IYG50" s="214"/>
      <c r="IYH50" s="212"/>
      <c r="IYI50" s="213"/>
      <c r="IYJ50" s="213"/>
      <c r="IYK50" s="214"/>
      <c r="IYL50" s="214"/>
      <c r="IYZ50" s="214"/>
      <c r="IZA50" s="214"/>
      <c r="IZB50" s="214"/>
      <c r="IZC50" s="214"/>
      <c r="IZD50" s="214"/>
      <c r="IZE50" s="212"/>
      <c r="IZF50" s="213"/>
      <c r="IZG50" s="213"/>
      <c r="IZH50" s="214"/>
      <c r="IZI50" s="214"/>
      <c r="IZW50" s="214"/>
      <c r="IZX50" s="214"/>
      <c r="IZY50" s="214"/>
      <c r="IZZ50" s="214"/>
      <c r="JAA50" s="214"/>
      <c r="JAB50" s="212"/>
      <c r="JAC50" s="213"/>
      <c r="JAD50" s="213"/>
      <c r="JAE50" s="214"/>
      <c r="JAF50" s="214"/>
      <c r="JAT50" s="214"/>
      <c r="JAU50" s="214"/>
      <c r="JAV50" s="214"/>
      <c r="JAW50" s="214"/>
      <c r="JAX50" s="214"/>
      <c r="JAY50" s="212"/>
      <c r="JAZ50" s="213"/>
      <c r="JBA50" s="213"/>
      <c r="JBB50" s="214"/>
      <c r="JBC50" s="214"/>
      <c r="JBQ50" s="214"/>
      <c r="JBR50" s="214"/>
      <c r="JBS50" s="214"/>
      <c r="JBT50" s="214"/>
      <c r="JBU50" s="214"/>
      <c r="JBV50" s="212"/>
      <c r="JBW50" s="213"/>
      <c r="JBX50" s="213"/>
      <c r="JBY50" s="214"/>
      <c r="JBZ50" s="214"/>
      <c r="JCN50" s="214"/>
      <c r="JCO50" s="214"/>
      <c r="JCP50" s="214"/>
      <c r="JCQ50" s="214"/>
      <c r="JCR50" s="214"/>
      <c r="JCS50" s="212"/>
      <c r="JCT50" s="213"/>
      <c r="JCU50" s="213"/>
      <c r="JCV50" s="214"/>
      <c r="JCW50" s="214"/>
      <c r="JDK50" s="214"/>
      <c r="JDL50" s="214"/>
      <c r="JDM50" s="214"/>
      <c r="JDN50" s="214"/>
      <c r="JDO50" s="214"/>
      <c r="JDP50" s="212"/>
      <c r="JDQ50" s="213"/>
      <c r="JDR50" s="213"/>
      <c r="JDS50" s="214"/>
      <c r="JDT50" s="214"/>
      <c r="JEH50" s="214"/>
      <c r="JEI50" s="214"/>
      <c r="JEJ50" s="214"/>
      <c r="JEK50" s="214"/>
      <c r="JEL50" s="214"/>
      <c r="JEM50" s="212"/>
      <c r="JEN50" s="213"/>
      <c r="JEO50" s="213"/>
      <c r="JEP50" s="214"/>
      <c r="JEQ50" s="214"/>
      <c r="JFE50" s="214"/>
      <c r="JFF50" s="214"/>
      <c r="JFG50" s="214"/>
      <c r="JFH50" s="214"/>
      <c r="JFI50" s="214"/>
      <c r="JFJ50" s="212"/>
      <c r="JFK50" s="213"/>
      <c r="JFL50" s="213"/>
      <c r="JFM50" s="214"/>
      <c r="JFN50" s="214"/>
      <c r="JGB50" s="214"/>
      <c r="JGC50" s="214"/>
      <c r="JGD50" s="214"/>
      <c r="JGE50" s="214"/>
      <c r="JGF50" s="214"/>
      <c r="JGG50" s="212"/>
      <c r="JGH50" s="213"/>
      <c r="JGI50" s="213"/>
      <c r="JGJ50" s="214"/>
      <c r="JGK50" s="214"/>
      <c r="JGY50" s="214"/>
      <c r="JGZ50" s="214"/>
      <c r="JHA50" s="214"/>
      <c r="JHB50" s="214"/>
      <c r="JHC50" s="214"/>
      <c r="JHD50" s="212"/>
      <c r="JHE50" s="213"/>
      <c r="JHF50" s="213"/>
      <c r="JHG50" s="214"/>
      <c r="JHH50" s="214"/>
      <c r="JHV50" s="214"/>
      <c r="JHW50" s="214"/>
      <c r="JHX50" s="214"/>
      <c r="JHY50" s="214"/>
      <c r="JHZ50" s="214"/>
      <c r="JIA50" s="212"/>
      <c r="JIB50" s="213"/>
      <c r="JIC50" s="213"/>
      <c r="JID50" s="214"/>
      <c r="JIE50" s="214"/>
      <c r="JIS50" s="214"/>
      <c r="JIT50" s="214"/>
      <c r="JIU50" s="214"/>
      <c r="JIV50" s="214"/>
      <c r="JIW50" s="214"/>
      <c r="JIX50" s="212"/>
      <c r="JIY50" s="213"/>
      <c r="JIZ50" s="213"/>
      <c r="JJA50" s="214"/>
      <c r="JJB50" s="214"/>
      <c r="JJP50" s="214"/>
      <c r="JJQ50" s="214"/>
      <c r="JJR50" s="214"/>
      <c r="JJS50" s="214"/>
      <c r="JJT50" s="214"/>
      <c r="JJU50" s="212"/>
      <c r="JJV50" s="213"/>
      <c r="JJW50" s="213"/>
      <c r="JJX50" s="214"/>
      <c r="JJY50" s="214"/>
      <c r="JKM50" s="214"/>
      <c r="JKN50" s="214"/>
      <c r="JKO50" s="214"/>
      <c r="JKP50" s="214"/>
      <c r="JKQ50" s="214"/>
      <c r="JKR50" s="212"/>
      <c r="JKS50" s="213"/>
      <c r="JKT50" s="213"/>
      <c r="JKU50" s="214"/>
      <c r="JKV50" s="214"/>
      <c r="JLJ50" s="214"/>
      <c r="JLK50" s="214"/>
      <c r="JLL50" s="214"/>
      <c r="JLM50" s="214"/>
      <c r="JLN50" s="214"/>
      <c r="JLO50" s="212"/>
      <c r="JLP50" s="213"/>
      <c r="JLQ50" s="213"/>
      <c r="JLR50" s="214"/>
      <c r="JLS50" s="214"/>
      <c r="JMG50" s="214"/>
      <c r="JMH50" s="214"/>
      <c r="JMI50" s="214"/>
      <c r="JMJ50" s="214"/>
      <c r="JMK50" s="214"/>
      <c r="JML50" s="212"/>
      <c r="JMM50" s="213"/>
      <c r="JMN50" s="213"/>
      <c r="JMO50" s="214"/>
      <c r="JMP50" s="214"/>
      <c r="JND50" s="214"/>
      <c r="JNE50" s="214"/>
      <c r="JNF50" s="214"/>
      <c r="JNG50" s="214"/>
      <c r="JNH50" s="214"/>
      <c r="JNI50" s="212"/>
      <c r="JNJ50" s="213"/>
      <c r="JNK50" s="213"/>
      <c r="JNL50" s="214"/>
      <c r="JNM50" s="214"/>
      <c r="JOA50" s="214"/>
      <c r="JOB50" s="214"/>
      <c r="JOC50" s="214"/>
      <c r="JOD50" s="214"/>
      <c r="JOE50" s="214"/>
      <c r="JOF50" s="212"/>
      <c r="JOG50" s="213"/>
      <c r="JOH50" s="213"/>
      <c r="JOI50" s="214"/>
      <c r="JOJ50" s="214"/>
      <c r="JOX50" s="214"/>
      <c r="JOY50" s="214"/>
      <c r="JOZ50" s="214"/>
      <c r="JPA50" s="214"/>
      <c r="JPB50" s="214"/>
      <c r="JPC50" s="212"/>
      <c r="JPD50" s="213"/>
      <c r="JPE50" s="213"/>
      <c r="JPF50" s="214"/>
      <c r="JPG50" s="214"/>
      <c r="JPU50" s="214"/>
      <c r="JPV50" s="214"/>
      <c r="JPW50" s="214"/>
      <c r="JPX50" s="214"/>
      <c r="JPY50" s="214"/>
      <c r="JPZ50" s="212"/>
      <c r="JQA50" s="213"/>
      <c r="JQB50" s="213"/>
      <c r="JQC50" s="214"/>
      <c r="JQD50" s="214"/>
      <c r="JQR50" s="214"/>
      <c r="JQS50" s="214"/>
      <c r="JQT50" s="214"/>
      <c r="JQU50" s="214"/>
      <c r="JQV50" s="214"/>
      <c r="JQW50" s="212"/>
      <c r="JQX50" s="213"/>
      <c r="JQY50" s="213"/>
      <c r="JQZ50" s="214"/>
      <c r="JRA50" s="214"/>
      <c r="JRO50" s="214"/>
      <c r="JRP50" s="214"/>
      <c r="JRQ50" s="214"/>
      <c r="JRR50" s="214"/>
      <c r="JRS50" s="214"/>
      <c r="JRT50" s="212"/>
      <c r="JRU50" s="213"/>
      <c r="JRV50" s="213"/>
      <c r="JRW50" s="214"/>
      <c r="JRX50" s="214"/>
      <c r="JSL50" s="214"/>
      <c r="JSM50" s="214"/>
      <c r="JSN50" s="214"/>
      <c r="JSO50" s="214"/>
      <c r="JSP50" s="214"/>
      <c r="JSQ50" s="212"/>
      <c r="JSR50" s="213"/>
      <c r="JSS50" s="213"/>
      <c r="JST50" s="214"/>
      <c r="JSU50" s="214"/>
      <c r="JTI50" s="214"/>
      <c r="JTJ50" s="214"/>
      <c r="JTK50" s="214"/>
      <c r="JTL50" s="214"/>
      <c r="JTM50" s="214"/>
      <c r="JTN50" s="212"/>
      <c r="JTO50" s="213"/>
      <c r="JTP50" s="213"/>
      <c r="JTQ50" s="214"/>
      <c r="JTR50" s="214"/>
      <c r="JUF50" s="214"/>
      <c r="JUG50" s="214"/>
      <c r="JUH50" s="214"/>
      <c r="JUI50" s="214"/>
      <c r="JUJ50" s="214"/>
      <c r="JUK50" s="212"/>
      <c r="JUL50" s="213"/>
      <c r="JUM50" s="213"/>
      <c r="JUN50" s="214"/>
      <c r="JUO50" s="214"/>
      <c r="JVC50" s="214"/>
      <c r="JVD50" s="214"/>
      <c r="JVE50" s="214"/>
      <c r="JVF50" s="214"/>
      <c r="JVG50" s="214"/>
      <c r="JVH50" s="212"/>
      <c r="JVI50" s="213"/>
      <c r="JVJ50" s="213"/>
      <c r="JVK50" s="214"/>
      <c r="JVL50" s="214"/>
      <c r="JVZ50" s="214"/>
      <c r="JWA50" s="214"/>
      <c r="JWB50" s="214"/>
      <c r="JWC50" s="214"/>
      <c r="JWD50" s="214"/>
      <c r="JWE50" s="212"/>
      <c r="JWF50" s="213"/>
      <c r="JWG50" s="213"/>
      <c r="JWH50" s="214"/>
      <c r="JWI50" s="214"/>
      <c r="JWW50" s="214"/>
      <c r="JWX50" s="214"/>
      <c r="JWY50" s="214"/>
      <c r="JWZ50" s="214"/>
      <c r="JXA50" s="214"/>
      <c r="JXB50" s="212"/>
      <c r="JXC50" s="213"/>
      <c r="JXD50" s="213"/>
      <c r="JXE50" s="214"/>
      <c r="JXF50" s="214"/>
      <c r="JXT50" s="214"/>
      <c r="JXU50" s="214"/>
      <c r="JXV50" s="214"/>
      <c r="JXW50" s="214"/>
      <c r="JXX50" s="214"/>
      <c r="JXY50" s="212"/>
      <c r="JXZ50" s="213"/>
      <c r="JYA50" s="213"/>
      <c r="JYB50" s="214"/>
      <c r="JYC50" s="214"/>
      <c r="JYQ50" s="214"/>
      <c r="JYR50" s="214"/>
      <c r="JYS50" s="214"/>
      <c r="JYT50" s="214"/>
      <c r="JYU50" s="214"/>
      <c r="JYV50" s="212"/>
      <c r="JYW50" s="213"/>
      <c r="JYX50" s="213"/>
      <c r="JYY50" s="214"/>
      <c r="JYZ50" s="214"/>
      <c r="JZN50" s="214"/>
      <c r="JZO50" s="214"/>
      <c r="JZP50" s="214"/>
      <c r="JZQ50" s="214"/>
      <c r="JZR50" s="214"/>
      <c r="JZS50" s="212"/>
      <c r="JZT50" s="213"/>
      <c r="JZU50" s="213"/>
      <c r="JZV50" s="214"/>
      <c r="JZW50" s="214"/>
      <c r="KAK50" s="214"/>
      <c r="KAL50" s="214"/>
      <c r="KAM50" s="214"/>
      <c r="KAN50" s="214"/>
      <c r="KAO50" s="214"/>
      <c r="KAP50" s="212"/>
      <c r="KAQ50" s="213"/>
      <c r="KAR50" s="213"/>
      <c r="KAS50" s="214"/>
      <c r="KAT50" s="214"/>
      <c r="KBH50" s="214"/>
      <c r="KBI50" s="214"/>
      <c r="KBJ50" s="214"/>
      <c r="KBK50" s="214"/>
      <c r="KBL50" s="214"/>
      <c r="KBM50" s="212"/>
      <c r="KBN50" s="213"/>
      <c r="KBO50" s="213"/>
      <c r="KBP50" s="214"/>
      <c r="KBQ50" s="214"/>
      <c r="KCE50" s="214"/>
      <c r="KCF50" s="214"/>
      <c r="KCG50" s="214"/>
      <c r="KCH50" s="214"/>
      <c r="KCI50" s="214"/>
      <c r="KCJ50" s="212"/>
      <c r="KCK50" s="213"/>
      <c r="KCL50" s="213"/>
      <c r="KCM50" s="214"/>
      <c r="KCN50" s="214"/>
      <c r="KDB50" s="214"/>
      <c r="KDC50" s="214"/>
      <c r="KDD50" s="214"/>
      <c r="KDE50" s="214"/>
      <c r="KDF50" s="214"/>
      <c r="KDG50" s="212"/>
      <c r="KDH50" s="213"/>
      <c r="KDI50" s="213"/>
      <c r="KDJ50" s="214"/>
      <c r="KDK50" s="214"/>
      <c r="KDY50" s="214"/>
      <c r="KDZ50" s="214"/>
      <c r="KEA50" s="214"/>
      <c r="KEB50" s="214"/>
      <c r="KEC50" s="214"/>
      <c r="KED50" s="212"/>
      <c r="KEE50" s="213"/>
      <c r="KEF50" s="213"/>
      <c r="KEG50" s="214"/>
      <c r="KEH50" s="214"/>
      <c r="KEV50" s="214"/>
      <c r="KEW50" s="214"/>
      <c r="KEX50" s="214"/>
      <c r="KEY50" s="214"/>
      <c r="KEZ50" s="214"/>
      <c r="KFA50" s="212"/>
      <c r="KFB50" s="213"/>
      <c r="KFC50" s="213"/>
      <c r="KFD50" s="214"/>
      <c r="KFE50" s="214"/>
      <c r="KFS50" s="214"/>
      <c r="KFT50" s="214"/>
      <c r="KFU50" s="214"/>
      <c r="KFV50" s="214"/>
      <c r="KFW50" s="214"/>
      <c r="KFX50" s="212"/>
      <c r="KFY50" s="213"/>
      <c r="KFZ50" s="213"/>
      <c r="KGA50" s="214"/>
      <c r="KGB50" s="214"/>
      <c r="KGP50" s="214"/>
      <c r="KGQ50" s="214"/>
      <c r="KGR50" s="214"/>
      <c r="KGS50" s="214"/>
      <c r="KGT50" s="214"/>
      <c r="KGU50" s="212"/>
      <c r="KGV50" s="213"/>
      <c r="KGW50" s="213"/>
      <c r="KGX50" s="214"/>
      <c r="KGY50" s="214"/>
      <c r="KHM50" s="214"/>
      <c r="KHN50" s="214"/>
      <c r="KHO50" s="214"/>
      <c r="KHP50" s="214"/>
      <c r="KHQ50" s="214"/>
      <c r="KHR50" s="212"/>
      <c r="KHS50" s="213"/>
      <c r="KHT50" s="213"/>
      <c r="KHU50" s="214"/>
      <c r="KHV50" s="214"/>
      <c r="KIJ50" s="214"/>
      <c r="KIK50" s="214"/>
      <c r="KIL50" s="214"/>
      <c r="KIM50" s="214"/>
      <c r="KIN50" s="214"/>
      <c r="KIO50" s="212"/>
      <c r="KIP50" s="213"/>
      <c r="KIQ50" s="213"/>
      <c r="KIR50" s="214"/>
      <c r="KIS50" s="214"/>
      <c r="KJG50" s="214"/>
      <c r="KJH50" s="214"/>
      <c r="KJI50" s="214"/>
      <c r="KJJ50" s="214"/>
      <c r="KJK50" s="214"/>
      <c r="KJL50" s="212"/>
      <c r="KJM50" s="213"/>
      <c r="KJN50" s="213"/>
      <c r="KJO50" s="214"/>
      <c r="KJP50" s="214"/>
      <c r="KKD50" s="214"/>
      <c r="KKE50" s="214"/>
      <c r="KKF50" s="214"/>
      <c r="KKG50" s="214"/>
      <c r="KKH50" s="214"/>
      <c r="KKI50" s="212"/>
      <c r="KKJ50" s="213"/>
      <c r="KKK50" s="213"/>
      <c r="KKL50" s="214"/>
      <c r="KKM50" s="214"/>
      <c r="KLA50" s="214"/>
      <c r="KLB50" s="214"/>
      <c r="KLC50" s="214"/>
      <c r="KLD50" s="214"/>
      <c r="KLE50" s="214"/>
      <c r="KLF50" s="212"/>
      <c r="KLG50" s="213"/>
      <c r="KLH50" s="213"/>
      <c r="KLI50" s="214"/>
      <c r="KLJ50" s="214"/>
      <c r="KLX50" s="214"/>
      <c r="KLY50" s="214"/>
      <c r="KLZ50" s="214"/>
      <c r="KMA50" s="214"/>
      <c r="KMB50" s="214"/>
      <c r="KMC50" s="212"/>
      <c r="KMD50" s="213"/>
      <c r="KME50" s="213"/>
      <c r="KMF50" s="214"/>
      <c r="KMG50" s="214"/>
      <c r="KMU50" s="214"/>
      <c r="KMV50" s="214"/>
      <c r="KMW50" s="214"/>
      <c r="KMX50" s="214"/>
      <c r="KMY50" s="214"/>
      <c r="KMZ50" s="212"/>
      <c r="KNA50" s="213"/>
      <c r="KNB50" s="213"/>
      <c r="KNC50" s="214"/>
      <c r="KND50" s="214"/>
      <c r="KNR50" s="214"/>
      <c r="KNS50" s="214"/>
      <c r="KNT50" s="214"/>
      <c r="KNU50" s="214"/>
      <c r="KNV50" s="214"/>
      <c r="KNW50" s="212"/>
      <c r="KNX50" s="213"/>
      <c r="KNY50" s="213"/>
      <c r="KNZ50" s="214"/>
      <c r="KOA50" s="214"/>
      <c r="KOO50" s="214"/>
      <c r="KOP50" s="214"/>
      <c r="KOQ50" s="214"/>
      <c r="KOR50" s="214"/>
      <c r="KOS50" s="214"/>
      <c r="KOT50" s="212"/>
      <c r="KOU50" s="213"/>
      <c r="KOV50" s="213"/>
      <c r="KOW50" s="214"/>
      <c r="KOX50" s="214"/>
      <c r="KPL50" s="214"/>
      <c r="KPM50" s="214"/>
      <c r="KPN50" s="214"/>
      <c r="KPO50" s="214"/>
      <c r="KPP50" s="214"/>
      <c r="KPQ50" s="212"/>
      <c r="KPR50" s="213"/>
      <c r="KPS50" s="213"/>
      <c r="KPT50" s="214"/>
      <c r="KPU50" s="214"/>
      <c r="KQI50" s="214"/>
      <c r="KQJ50" s="214"/>
      <c r="KQK50" s="214"/>
      <c r="KQL50" s="214"/>
      <c r="KQM50" s="214"/>
      <c r="KQN50" s="212"/>
      <c r="KQO50" s="213"/>
      <c r="KQP50" s="213"/>
      <c r="KQQ50" s="214"/>
      <c r="KQR50" s="214"/>
      <c r="KRF50" s="214"/>
      <c r="KRG50" s="214"/>
      <c r="KRH50" s="214"/>
      <c r="KRI50" s="214"/>
      <c r="KRJ50" s="214"/>
      <c r="KRK50" s="212"/>
      <c r="KRL50" s="213"/>
      <c r="KRM50" s="213"/>
      <c r="KRN50" s="214"/>
      <c r="KRO50" s="214"/>
      <c r="KSC50" s="214"/>
      <c r="KSD50" s="214"/>
      <c r="KSE50" s="214"/>
      <c r="KSF50" s="214"/>
      <c r="KSG50" s="214"/>
      <c r="KSH50" s="212"/>
      <c r="KSI50" s="213"/>
      <c r="KSJ50" s="213"/>
      <c r="KSK50" s="214"/>
      <c r="KSL50" s="214"/>
      <c r="KSZ50" s="214"/>
      <c r="KTA50" s="214"/>
      <c r="KTB50" s="214"/>
      <c r="KTC50" s="214"/>
      <c r="KTD50" s="214"/>
      <c r="KTE50" s="212"/>
      <c r="KTF50" s="213"/>
      <c r="KTG50" s="213"/>
      <c r="KTH50" s="214"/>
      <c r="KTI50" s="214"/>
      <c r="KTW50" s="214"/>
      <c r="KTX50" s="214"/>
      <c r="KTY50" s="214"/>
      <c r="KTZ50" s="214"/>
      <c r="KUA50" s="214"/>
      <c r="KUB50" s="212"/>
      <c r="KUC50" s="213"/>
      <c r="KUD50" s="213"/>
      <c r="KUE50" s="214"/>
      <c r="KUF50" s="214"/>
      <c r="KUT50" s="214"/>
      <c r="KUU50" s="214"/>
      <c r="KUV50" s="214"/>
      <c r="KUW50" s="214"/>
      <c r="KUX50" s="214"/>
      <c r="KUY50" s="212"/>
      <c r="KUZ50" s="213"/>
      <c r="KVA50" s="213"/>
      <c r="KVB50" s="214"/>
      <c r="KVC50" s="214"/>
      <c r="KVQ50" s="214"/>
      <c r="KVR50" s="214"/>
      <c r="KVS50" s="214"/>
      <c r="KVT50" s="214"/>
      <c r="KVU50" s="214"/>
      <c r="KVV50" s="212"/>
      <c r="KVW50" s="213"/>
      <c r="KVX50" s="213"/>
      <c r="KVY50" s="214"/>
      <c r="KVZ50" s="214"/>
      <c r="KWN50" s="214"/>
      <c r="KWO50" s="214"/>
      <c r="KWP50" s="214"/>
      <c r="KWQ50" s="214"/>
      <c r="KWR50" s="214"/>
      <c r="KWS50" s="212"/>
      <c r="KWT50" s="213"/>
      <c r="KWU50" s="213"/>
      <c r="KWV50" s="214"/>
      <c r="KWW50" s="214"/>
      <c r="KXK50" s="214"/>
      <c r="KXL50" s="214"/>
      <c r="KXM50" s="214"/>
      <c r="KXN50" s="214"/>
      <c r="KXO50" s="214"/>
      <c r="KXP50" s="212"/>
      <c r="KXQ50" s="213"/>
      <c r="KXR50" s="213"/>
      <c r="KXS50" s="214"/>
      <c r="KXT50" s="214"/>
      <c r="KYH50" s="214"/>
      <c r="KYI50" s="214"/>
      <c r="KYJ50" s="214"/>
      <c r="KYK50" s="214"/>
      <c r="KYL50" s="214"/>
      <c r="KYM50" s="212"/>
      <c r="KYN50" s="213"/>
      <c r="KYO50" s="213"/>
      <c r="KYP50" s="214"/>
      <c r="KYQ50" s="214"/>
      <c r="KZE50" s="214"/>
      <c r="KZF50" s="214"/>
      <c r="KZG50" s="214"/>
      <c r="KZH50" s="214"/>
      <c r="KZI50" s="214"/>
      <c r="KZJ50" s="212"/>
      <c r="KZK50" s="213"/>
      <c r="KZL50" s="213"/>
      <c r="KZM50" s="214"/>
      <c r="KZN50" s="214"/>
      <c r="LAB50" s="214"/>
      <c r="LAC50" s="214"/>
      <c r="LAD50" s="214"/>
      <c r="LAE50" s="214"/>
      <c r="LAF50" s="214"/>
      <c r="LAG50" s="212"/>
      <c r="LAH50" s="213"/>
      <c r="LAI50" s="213"/>
      <c r="LAJ50" s="214"/>
      <c r="LAK50" s="214"/>
      <c r="LAY50" s="214"/>
      <c r="LAZ50" s="214"/>
      <c r="LBA50" s="214"/>
      <c r="LBB50" s="214"/>
      <c r="LBC50" s="214"/>
      <c r="LBD50" s="212"/>
      <c r="LBE50" s="213"/>
      <c r="LBF50" s="213"/>
      <c r="LBG50" s="214"/>
      <c r="LBH50" s="214"/>
      <c r="LBV50" s="214"/>
      <c r="LBW50" s="214"/>
      <c r="LBX50" s="214"/>
      <c r="LBY50" s="214"/>
      <c r="LBZ50" s="214"/>
      <c r="LCA50" s="212"/>
      <c r="LCB50" s="213"/>
      <c r="LCC50" s="213"/>
      <c r="LCD50" s="214"/>
      <c r="LCE50" s="214"/>
      <c r="LCS50" s="214"/>
      <c r="LCT50" s="214"/>
      <c r="LCU50" s="214"/>
      <c r="LCV50" s="214"/>
      <c r="LCW50" s="214"/>
      <c r="LCX50" s="212"/>
      <c r="LCY50" s="213"/>
      <c r="LCZ50" s="213"/>
      <c r="LDA50" s="214"/>
      <c r="LDB50" s="214"/>
      <c r="LDP50" s="214"/>
      <c r="LDQ50" s="214"/>
      <c r="LDR50" s="214"/>
      <c r="LDS50" s="214"/>
      <c r="LDT50" s="214"/>
      <c r="LDU50" s="212"/>
      <c r="LDV50" s="213"/>
      <c r="LDW50" s="213"/>
      <c r="LDX50" s="214"/>
      <c r="LDY50" s="214"/>
      <c r="LEM50" s="214"/>
      <c r="LEN50" s="214"/>
      <c r="LEO50" s="214"/>
      <c r="LEP50" s="214"/>
      <c r="LEQ50" s="214"/>
      <c r="LER50" s="212"/>
      <c r="LES50" s="213"/>
      <c r="LET50" s="213"/>
      <c r="LEU50" s="214"/>
      <c r="LEV50" s="214"/>
      <c r="LFJ50" s="214"/>
      <c r="LFK50" s="214"/>
      <c r="LFL50" s="214"/>
      <c r="LFM50" s="214"/>
      <c r="LFN50" s="214"/>
      <c r="LFO50" s="212"/>
      <c r="LFP50" s="213"/>
      <c r="LFQ50" s="213"/>
      <c r="LFR50" s="214"/>
      <c r="LFS50" s="214"/>
      <c r="LGG50" s="214"/>
      <c r="LGH50" s="214"/>
      <c r="LGI50" s="214"/>
      <c r="LGJ50" s="214"/>
      <c r="LGK50" s="214"/>
      <c r="LGL50" s="212"/>
      <c r="LGM50" s="213"/>
      <c r="LGN50" s="213"/>
      <c r="LGO50" s="214"/>
      <c r="LGP50" s="214"/>
      <c r="LHD50" s="214"/>
      <c r="LHE50" s="214"/>
      <c r="LHF50" s="214"/>
      <c r="LHG50" s="214"/>
      <c r="LHH50" s="214"/>
      <c r="LHI50" s="212"/>
      <c r="LHJ50" s="213"/>
      <c r="LHK50" s="213"/>
      <c r="LHL50" s="214"/>
      <c r="LHM50" s="214"/>
      <c r="LIA50" s="214"/>
      <c r="LIB50" s="214"/>
      <c r="LIC50" s="214"/>
      <c r="LID50" s="214"/>
      <c r="LIE50" s="214"/>
      <c r="LIF50" s="212"/>
      <c r="LIG50" s="213"/>
      <c r="LIH50" s="213"/>
      <c r="LII50" s="214"/>
      <c r="LIJ50" s="214"/>
      <c r="LIX50" s="214"/>
      <c r="LIY50" s="214"/>
      <c r="LIZ50" s="214"/>
      <c r="LJA50" s="214"/>
      <c r="LJB50" s="214"/>
      <c r="LJC50" s="212"/>
      <c r="LJD50" s="213"/>
      <c r="LJE50" s="213"/>
      <c r="LJF50" s="214"/>
      <c r="LJG50" s="214"/>
      <c r="LJU50" s="214"/>
      <c r="LJV50" s="214"/>
      <c r="LJW50" s="214"/>
      <c r="LJX50" s="214"/>
      <c r="LJY50" s="214"/>
      <c r="LJZ50" s="212"/>
      <c r="LKA50" s="213"/>
      <c r="LKB50" s="213"/>
      <c r="LKC50" s="214"/>
      <c r="LKD50" s="214"/>
      <c r="LKR50" s="214"/>
      <c r="LKS50" s="214"/>
      <c r="LKT50" s="214"/>
      <c r="LKU50" s="214"/>
      <c r="LKV50" s="214"/>
      <c r="LKW50" s="212"/>
      <c r="LKX50" s="213"/>
      <c r="LKY50" s="213"/>
      <c r="LKZ50" s="214"/>
      <c r="LLA50" s="214"/>
      <c r="LLO50" s="214"/>
      <c r="LLP50" s="214"/>
      <c r="LLQ50" s="214"/>
      <c r="LLR50" s="214"/>
      <c r="LLS50" s="214"/>
      <c r="LLT50" s="212"/>
      <c r="LLU50" s="213"/>
      <c r="LLV50" s="213"/>
      <c r="LLW50" s="214"/>
      <c r="LLX50" s="214"/>
      <c r="LML50" s="214"/>
      <c r="LMM50" s="214"/>
      <c r="LMN50" s="214"/>
      <c r="LMO50" s="214"/>
      <c r="LMP50" s="214"/>
      <c r="LMQ50" s="212"/>
      <c r="LMR50" s="213"/>
      <c r="LMS50" s="213"/>
      <c r="LMT50" s="214"/>
      <c r="LMU50" s="214"/>
      <c r="LNI50" s="214"/>
      <c r="LNJ50" s="214"/>
      <c r="LNK50" s="214"/>
      <c r="LNL50" s="214"/>
      <c r="LNM50" s="214"/>
      <c r="LNN50" s="212"/>
      <c r="LNO50" s="213"/>
      <c r="LNP50" s="213"/>
      <c r="LNQ50" s="214"/>
      <c r="LNR50" s="214"/>
      <c r="LOF50" s="214"/>
      <c r="LOG50" s="214"/>
      <c r="LOH50" s="214"/>
      <c r="LOI50" s="214"/>
      <c r="LOJ50" s="214"/>
      <c r="LOK50" s="212"/>
      <c r="LOL50" s="213"/>
      <c r="LOM50" s="213"/>
      <c r="LON50" s="214"/>
      <c r="LOO50" s="214"/>
      <c r="LPC50" s="214"/>
      <c r="LPD50" s="214"/>
      <c r="LPE50" s="214"/>
      <c r="LPF50" s="214"/>
      <c r="LPG50" s="214"/>
      <c r="LPH50" s="212"/>
      <c r="LPI50" s="213"/>
      <c r="LPJ50" s="213"/>
      <c r="LPK50" s="214"/>
      <c r="LPL50" s="214"/>
      <c r="LPZ50" s="214"/>
      <c r="LQA50" s="214"/>
      <c r="LQB50" s="214"/>
      <c r="LQC50" s="214"/>
      <c r="LQD50" s="214"/>
      <c r="LQE50" s="212"/>
      <c r="LQF50" s="213"/>
      <c r="LQG50" s="213"/>
      <c r="LQH50" s="214"/>
      <c r="LQI50" s="214"/>
      <c r="LQW50" s="214"/>
      <c r="LQX50" s="214"/>
      <c r="LQY50" s="214"/>
      <c r="LQZ50" s="214"/>
      <c r="LRA50" s="214"/>
      <c r="LRB50" s="212"/>
      <c r="LRC50" s="213"/>
      <c r="LRD50" s="213"/>
      <c r="LRE50" s="214"/>
      <c r="LRF50" s="214"/>
      <c r="LRT50" s="214"/>
      <c r="LRU50" s="214"/>
      <c r="LRV50" s="214"/>
      <c r="LRW50" s="214"/>
      <c r="LRX50" s="214"/>
      <c r="LRY50" s="212"/>
      <c r="LRZ50" s="213"/>
      <c r="LSA50" s="213"/>
      <c r="LSB50" s="214"/>
      <c r="LSC50" s="214"/>
      <c r="LSQ50" s="214"/>
      <c r="LSR50" s="214"/>
      <c r="LSS50" s="214"/>
      <c r="LST50" s="214"/>
      <c r="LSU50" s="214"/>
      <c r="LSV50" s="212"/>
      <c r="LSW50" s="213"/>
      <c r="LSX50" s="213"/>
      <c r="LSY50" s="214"/>
      <c r="LSZ50" s="214"/>
      <c r="LTN50" s="214"/>
      <c r="LTO50" s="214"/>
      <c r="LTP50" s="214"/>
      <c r="LTQ50" s="214"/>
      <c r="LTR50" s="214"/>
      <c r="LTS50" s="212"/>
      <c r="LTT50" s="213"/>
      <c r="LTU50" s="213"/>
      <c r="LTV50" s="214"/>
      <c r="LTW50" s="214"/>
      <c r="LUK50" s="214"/>
      <c r="LUL50" s="214"/>
      <c r="LUM50" s="214"/>
      <c r="LUN50" s="214"/>
      <c r="LUO50" s="214"/>
      <c r="LUP50" s="212"/>
      <c r="LUQ50" s="213"/>
      <c r="LUR50" s="213"/>
      <c r="LUS50" s="214"/>
      <c r="LUT50" s="214"/>
      <c r="LVH50" s="214"/>
      <c r="LVI50" s="214"/>
      <c r="LVJ50" s="214"/>
      <c r="LVK50" s="214"/>
      <c r="LVL50" s="214"/>
      <c r="LVM50" s="212"/>
      <c r="LVN50" s="213"/>
      <c r="LVO50" s="213"/>
      <c r="LVP50" s="214"/>
      <c r="LVQ50" s="214"/>
      <c r="LWE50" s="214"/>
      <c r="LWF50" s="214"/>
      <c r="LWG50" s="214"/>
      <c r="LWH50" s="214"/>
      <c r="LWI50" s="214"/>
      <c r="LWJ50" s="212"/>
      <c r="LWK50" s="213"/>
      <c r="LWL50" s="213"/>
      <c r="LWM50" s="214"/>
      <c r="LWN50" s="214"/>
      <c r="LXB50" s="214"/>
      <c r="LXC50" s="214"/>
      <c r="LXD50" s="214"/>
      <c r="LXE50" s="214"/>
      <c r="LXF50" s="214"/>
      <c r="LXG50" s="212"/>
      <c r="LXH50" s="213"/>
      <c r="LXI50" s="213"/>
      <c r="LXJ50" s="214"/>
      <c r="LXK50" s="214"/>
      <c r="LXY50" s="214"/>
      <c r="LXZ50" s="214"/>
      <c r="LYA50" s="214"/>
      <c r="LYB50" s="214"/>
      <c r="LYC50" s="214"/>
      <c r="LYD50" s="212"/>
      <c r="LYE50" s="213"/>
      <c r="LYF50" s="213"/>
      <c r="LYG50" s="214"/>
      <c r="LYH50" s="214"/>
      <c r="LYV50" s="214"/>
      <c r="LYW50" s="214"/>
      <c r="LYX50" s="214"/>
      <c r="LYY50" s="214"/>
      <c r="LYZ50" s="214"/>
      <c r="LZA50" s="212"/>
      <c r="LZB50" s="213"/>
      <c r="LZC50" s="213"/>
      <c r="LZD50" s="214"/>
      <c r="LZE50" s="214"/>
      <c r="LZS50" s="214"/>
      <c r="LZT50" s="214"/>
      <c r="LZU50" s="214"/>
      <c r="LZV50" s="214"/>
      <c r="LZW50" s="214"/>
      <c r="LZX50" s="212"/>
      <c r="LZY50" s="213"/>
      <c r="LZZ50" s="213"/>
      <c r="MAA50" s="214"/>
      <c r="MAB50" s="214"/>
      <c r="MAP50" s="214"/>
      <c r="MAQ50" s="214"/>
      <c r="MAR50" s="214"/>
      <c r="MAS50" s="214"/>
      <c r="MAT50" s="214"/>
      <c r="MAU50" s="212"/>
      <c r="MAV50" s="213"/>
      <c r="MAW50" s="213"/>
      <c r="MAX50" s="214"/>
      <c r="MAY50" s="214"/>
      <c r="MBM50" s="214"/>
      <c r="MBN50" s="214"/>
      <c r="MBO50" s="214"/>
      <c r="MBP50" s="214"/>
      <c r="MBQ50" s="214"/>
      <c r="MBR50" s="212"/>
      <c r="MBS50" s="213"/>
      <c r="MBT50" s="213"/>
      <c r="MBU50" s="214"/>
      <c r="MBV50" s="214"/>
      <c r="MCJ50" s="214"/>
      <c r="MCK50" s="214"/>
      <c r="MCL50" s="214"/>
      <c r="MCM50" s="214"/>
      <c r="MCN50" s="214"/>
      <c r="MCO50" s="212"/>
      <c r="MCP50" s="213"/>
      <c r="MCQ50" s="213"/>
      <c r="MCR50" s="214"/>
      <c r="MCS50" s="214"/>
      <c r="MDG50" s="214"/>
      <c r="MDH50" s="214"/>
      <c r="MDI50" s="214"/>
      <c r="MDJ50" s="214"/>
      <c r="MDK50" s="214"/>
      <c r="MDL50" s="212"/>
      <c r="MDM50" s="213"/>
      <c r="MDN50" s="213"/>
      <c r="MDO50" s="214"/>
      <c r="MDP50" s="214"/>
      <c r="MED50" s="214"/>
      <c r="MEE50" s="214"/>
      <c r="MEF50" s="214"/>
      <c r="MEG50" s="214"/>
      <c r="MEH50" s="214"/>
      <c r="MEI50" s="212"/>
      <c r="MEJ50" s="213"/>
      <c r="MEK50" s="213"/>
      <c r="MEL50" s="214"/>
      <c r="MEM50" s="214"/>
      <c r="MFA50" s="214"/>
      <c r="MFB50" s="214"/>
      <c r="MFC50" s="214"/>
      <c r="MFD50" s="214"/>
      <c r="MFE50" s="214"/>
      <c r="MFF50" s="212"/>
      <c r="MFG50" s="213"/>
      <c r="MFH50" s="213"/>
      <c r="MFI50" s="214"/>
      <c r="MFJ50" s="214"/>
      <c r="MFX50" s="214"/>
      <c r="MFY50" s="214"/>
      <c r="MFZ50" s="214"/>
      <c r="MGA50" s="214"/>
      <c r="MGB50" s="214"/>
      <c r="MGC50" s="212"/>
      <c r="MGD50" s="213"/>
      <c r="MGE50" s="213"/>
      <c r="MGF50" s="214"/>
      <c r="MGG50" s="214"/>
      <c r="MGU50" s="214"/>
      <c r="MGV50" s="214"/>
      <c r="MGW50" s="214"/>
      <c r="MGX50" s="214"/>
      <c r="MGY50" s="214"/>
      <c r="MGZ50" s="212"/>
      <c r="MHA50" s="213"/>
      <c r="MHB50" s="213"/>
      <c r="MHC50" s="214"/>
      <c r="MHD50" s="214"/>
      <c r="MHR50" s="214"/>
      <c r="MHS50" s="214"/>
      <c r="MHT50" s="214"/>
      <c r="MHU50" s="214"/>
      <c r="MHV50" s="214"/>
      <c r="MHW50" s="212"/>
      <c r="MHX50" s="213"/>
      <c r="MHY50" s="213"/>
      <c r="MHZ50" s="214"/>
      <c r="MIA50" s="214"/>
      <c r="MIO50" s="214"/>
      <c r="MIP50" s="214"/>
      <c r="MIQ50" s="214"/>
      <c r="MIR50" s="214"/>
      <c r="MIS50" s="214"/>
      <c r="MIT50" s="212"/>
      <c r="MIU50" s="213"/>
      <c r="MIV50" s="213"/>
      <c r="MIW50" s="214"/>
      <c r="MIX50" s="214"/>
      <c r="MJL50" s="214"/>
      <c r="MJM50" s="214"/>
      <c r="MJN50" s="214"/>
      <c r="MJO50" s="214"/>
      <c r="MJP50" s="214"/>
      <c r="MJQ50" s="212"/>
      <c r="MJR50" s="213"/>
      <c r="MJS50" s="213"/>
      <c r="MJT50" s="214"/>
      <c r="MJU50" s="214"/>
      <c r="MKI50" s="214"/>
      <c r="MKJ50" s="214"/>
      <c r="MKK50" s="214"/>
      <c r="MKL50" s="214"/>
      <c r="MKM50" s="214"/>
      <c r="MKN50" s="212"/>
      <c r="MKO50" s="213"/>
      <c r="MKP50" s="213"/>
      <c r="MKQ50" s="214"/>
      <c r="MKR50" s="214"/>
      <c r="MLF50" s="214"/>
      <c r="MLG50" s="214"/>
      <c r="MLH50" s="214"/>
      <c r="MLI50" s="214"/>
      <c r="MLJ50" s="214"/>
      <c r="MLK50" s="212"/>
      <c r="MLL50" s="213"/>
      <c r="MLM50" s="213"/>
      <c r="MLN50" s="214"/>
      <c r="MLO50" s="214"/>
      <c r="MMC50" s="214"/>
      <c r="MMD50" s="214"/>
      <c r="MME50" s="214"/>
      <c r="MMF50" s="214"/>
      <c r="MMG50" s="214"/>
      <c r="MMH50" s="212"/>
      <c r="MMI50" s="213"/>
      <c r="MMJ50" s="213"/>
      <c r="MMK50" s="214"/>
      <c r="MML50" s="214"/>
      <c r="MMZ50" s="214"/>
      <c r="MNA50" s="214"/>
      <c r="MNB50" s="214"/>
      <c r="MNC50" s="214"/>
      <c r="MND50" s="214"/>
      <c r="MNE50" s="212"/>
      <c r="MNF50" s="213"/>
      <c r="MNG50" s="213"/>
      <c r="MNH50" s="214"/>
      <c r="MNI50" s="214"/>
      <c r="MNW50" s="214"/>
      <c r="MNX50" s="214"/>
      <c r="MNY50" s="214"/>
      <c r="MNZ50" s="214"/>
      <c r="MOA50" s="214"/>
      <c r="MOB50" s="212"/>
      <c r="MOC50" s="213"/>
      <c r="MOD50" s="213"/>
      <c r="MOE50" s="214"/>
      <c r="MOF50" s="214"/>
      <c r="MOT50" s="214"/>
      <c r="MOU50" s="214"/>
      <c r="MOV50" s="214"/>
      <c r="MOW50" s="214"/>
      <c r="MOX50" s="214"/>
      <c r="MOY50" s="212"/>
      <c r="MOZ50" s="213"/>
      <c r="MPA50" s="213"/>
      <c r="MPB50" s="214"/>
      <c r="MPC50" s="214"/>
      <c r="MPQ50" s="214"/>
      <c r="MPR50" s="214"/>
      <c r="MPS50" s="214"/>
      <c r="MPT50" s="214"/>
      <c r="MPU50" s="214"/>
      <c r="MPV50" s="212"/>
      <c r="MPW50" s="213"/>
      <c r="MPX50" s="213"/>
      <c r="MPY50" s="214"/>
      <c r="MPZ50" s="214"/>
      <c r="MQN50" s="214"/>
      <c r="MQO50" s="214"/>
      <c r="MQP50" s="214"/>
      <c r="MQQ50" s="214"/>
      <c r="MQR50" s="214"/>
      <c r="MQS50" s="212"/>
      <c r="MQT50" s="213"/>
      <c r="MQU50" s="213"/>
      <c r="MQV50" s="214"/>
      <c r="MQW50" s="214"/>
      <c r="MRK50" s="214"/>
      <c r="MRL50" s="214"/>
      <c r="MRM50" s="214"/>
      <c r="MRN50" s="214"/>
      <c r="MRO50" s="214"/>
      <c r="MRP50" s="212"/>
      <c r="MRQ50" s="213"/>
      <c r="MRR50" s="213"/>
      <c r="MRS50" s="214"/>
      <c r="MRT50" s="214"/>
      <c r="MSH50" s="214"/>
      <c r="MSI50" s="214"/>
      <c r="MSJ50" s="214"/>
      <c r="MSK50" s="214"/>
      <c r="MSL50" s="214"/>
      <c r="MSM50" s="212"/>
      <c r="MSN50" s="213"/>
      <c r="MSO50" s="213"/>
      <c r="MSP50" s="214"/>
      <c r="MSQ50" s="214"/>
      <c r="MTE50" s="214"/>
      <c r="MTF50" s="214"/>
      <c r="MTG50" s="214"/>
      <c r="MTH50" s="214"/>
      <c r="MTI50" s="214"/>
      <c r="MTJ50" s="212"/>
      <c r="MTK50" s="213"/>
      <c r="MTL50" s="213"/>
      <c r="MTM50" s="214"/>
      <c r="MTN50" s="214"/>
      <c r="MUB50" s="214"/>
      <c r="MUC50" s="214"/>
      <c r="MUD50" s="214"/>
      <c r="MUE50" s="214"/>
      <c r="MUF50" s="214"/>
      <c r="MUG50" s="212"/>
      <c r="MUH50" s="213"/>
      <c r="MUI50" s="213"/>
      <c r="MUJ50" s="214"/>
      <c r="MUK50" s="214"/>
      <c r="MUY50" s="214"/>
      <c r="MUZ50" s="214"/>
      <c r="MVA50" s="214"/>
      <c r="MVB50" s="214"/>
      <c r="MVC50" s="214"/>
      <c r="MVD50" s="212"/>
      <c r="MVE50" s="213"/>
      <c r="MVF50" s="213"/>
      <c r="MVG50" s="214"/>
      <c r="MVH50" s="214"/>
      <c r="MVV50" s="214"/>
      <c r="MVW50" s="214"/>
      <c r="MVX50" s="214"/>
      <c r="MVY50" s="214"/>
      <c r="MVZ50" s="214"/>
      <c r="MWA50" s="212"/>
      <c r="MWB50" s="213"/>
      <c r="MWC50" s="213"/>
      <c r="MWD50" s="214"/>
      <c r="MWE50" s="214"/>
      <c r="MWS50" s="214"/>
      <c r="MWT50" s="214"/>
      <c r="MWU50" s="214"/>
      <c r="MWV50" s="214"/>
      <c r="MWW50" s="214"/>
      <c r="MWX50" s="212"/>
      <c r="MWY50" s="213"/>
      <c r="MWZ50" s="213"/>
      <c r="MXA50" s="214"/>
      <c r="MXB50" s="214"/>
      <c r="MXP50" s="214"/>
      <c r="MXQ50" s="214"/>
      <c r="MXR50" s="214"/>
      <c r="MXS50" s="214"/>
      <c r="MXT50" s="214"/>
      <c r="MXU50" s="212"/>
      <c r="MXV50" s="213"/>
      <c r="MXW50" s="213"/>
      <c r="MXX50" s="214"/>
      <c r="MXY50" s="214"/>
      <c r="MYM50" s="214"/>
      <c r="MYN50" s="214"/>
      <c r="MYO50" s="214"/>
      <c r="MYP50" s="214"/>
      <c r="MYQ50" s="214"/>
      <c r="MYR50" s="212"/>
      <c r="MYS50" s="213"/>
      <c r="MYT50" s="213"/>
      <c r="MYU50" s="214"/>
      <c r="MYV50" s="214"/>
      <c r="MZJ50" s="214"/>
      <c r="MZK50" s="214"/>
      <c r="MZL50" s="214"/>
      <c r="MZM50" s="214"/>
      <c r="MZN50" s="214"/>
      <c r="MZO50" s="212"/>
      <c r="MZP50" s="213"/>
      <c r="MZQ50" s="213"/>
      <c r="MZR50" s="214"/>
      <c r="MZS50" s="214"/>
      <c r="NAG50" s="214"/>
      <c r="NAH50" s="214"/>
      <c r="NAI50" s="214"/>
      <c r="NAJ50" s="214"/>
      <c r="NAK50" s="214"/>
      <c r="NAL50" s="212"/>
      <c r="NAM50" s="213"/>
      <c r="NAN50" s="213"/>
      <c r="NAO50" s="214"/>
      <c r="NAP50" s="214"/>
      <c r="NBD50" s="214"/>
      <c r="NBE50" s="214"/>
      <c r="NBF50" s="214"/>
      <c r="NBG50" s="214"/>
      <c r="NBH50" s="214"/>
      <c r="NBI50" s="212"/>
      <c r="NBJ50" s="213"/>
      <c r="NBK50" s="213"/>
      <c r="NBL50" s="214"/>
      <c r="NBM50" s="214"/>
      <c r="NCA50" s="214"/>
      <c r="NCB50" s="214"/>
      <c r="NCC50" s="214"/>
      <c r="NCD50" s="214"/>
      <c r="NCE50" s="214"/>
      <c r="NCF50" s="212"/>
      <c r="NCG50" s="213"/>
      <c r="NCH50" s="213"/>
      <c r="NCI50" s="214"/>
      <c r="NCJ50" s="214"/>
      <c r="NCX50" s="214"/>
      <c r="NCY50" s="214"/>
      <c r="NCZ50" s="214"/>
      <c r="NDA50" s="214"/>
      <c r="NDB50" s="214"/>
      <c r="NDC50" s="212"/>
      <c r="NDD50" s="213"/>
      <c r="NDE50" s="213"/>
      <c r="NDF50" s="214"/>
      <c r="NDG50" s="214"/>
      <c r="NDU50" s="214"/>
      <c r="NDV50" s="214"/>
      <c r="NDW50" s="214"/>
      <c r="NDX50" s="214"/>
      <c r="NDY50" s="214"/>
      <c r="NDZ50" s="212"/>
      <c r="NEA50" s="213"/>
      <c r="NEB50" s="213"/>
      <c r="NEC50" s="214"/>
      <c r="NED50" s="214"/>
      <c r="NER50" s="214"/>
      <c r="NES50" s="214"/>
      <c r="NET50" s="214"/>
      <c r="NEU50" s="214"/>
      <c r="NEV50" s="214"/>
      <c r="NEW50" s="212"/>
      <c r="NEX50" s="213"/>
      <c r="NEY50" s="213"/>
      <c r="NEZ50" s="214"/>
      <c r="NFA50" s="214"/>
      <c r="NFO50" s="214"/>
      <c r="NFP50" s="214"/>
      <c r="NFQ50" s="214"/>
      <c r="NFR50" s="214"/>
      <c r="NFS50" s="214"/>
      <c r="NFT50" s="212"/>
      <c r="NFU50" s="213"/>
      <c r="NFV50" s="213"/>
      <c r="NFW50" s="214"/>
      <c r="NFX50" s="214"/>
      <c r="NGL50" s="214"/>
      <c r="NGM50" s="214"/>
      <c r="NGN50" s="214"/>
      <c r="NGO50" s="214"/>
      <c r="NGP50" s="214"/>
      <c r="NGQ50" s="212"/>
      <c r="NGR50" s="213"/>
      <c r="NGS50" s="213"/>
      <c r="NGT50" s="214"/>
      <c r="NGU50" s="214"/>
      <c r="NHI50" s="214"/>
      <c r="NHJ50" s="214"/>
      <c r="NHK50" s="214"/>
      <c r="NHL50" s="214"/>
      <c r="NHM50" s="214"/>
      <c r="NHN50" s="212"/>
      <c r="NHO50" s="213"/>
      <c r="NHP50" s="213"/>
      <c r="NHQ50" s="214"/>
      <c r="NHR50" s="214"/>
      <c r="NIF50" s="214"/>
      <c r="NIG50" s="214"/>
      <c r="NIH50" s="214"/>
      <c r="NII50" s="214"/>
      <c r="NIJ50" s="214"/>
      <c r="NIK50" s="212"/>
      <c r="NIL50" s="213"/>
      <c r="NIM50" s="213"/>
      <c r="NIN50" s="214"/>
      <c r="NIO50" s="214"/>
      <c r="NJC50" s="214"/>
      <c r="NJD50" s="214"/>
      <c r="NJE50" s="214"/>
      <c r="NJF50" s="214"/>
      <c r="NJG50" s="214"/>
      <c r="NJH50" s="212"/>
      <c r="NJI50" s="213"/>
      <c r="NJJ50" s="213"/>
      <c r="NJK50" s="214"/>
      <c r="NJL50" s="214"/>
      <c r="NJZ50" s="214"/>
      <c r="NKA50" s="214"/>
      <c r="NKB50" s="214"/>
      <c r="NKC50" s="214"/>
      <c r="NKD50" s="214"/>
      <c r="NKE50" s="212"/>
      <c r="NKF50" s="213"/>
      <c r="NKG50" s="213"/>
      <c r="NKH50" s="214"/>
      <c r="NKI50" s="214"/>
      <c r="NKW50" s="214"/>
      <c r="NKX50" s="214"/>
      <c r="NKY50" s="214"/>
      <c r="NKZ50" s="214"/>
      <c r="NLA50" s="214"/>
      <c r="NLB50" s="212"/>
      <c r="NLC50" s="213"/>
      <c r="NLD50" s="213"/>
      <c r="NLE50" s="214"/>
      <c r="NLF50" s="214"/>
      <c r="NLT50" s="214"/>
      <c r="NLU50" s="214"/>
      <c r="NLV50" s="214"/>
      <c r="NLW50" s="214"/>
      <c r="NLX50" s="214"/>
      <c r="NLY50" s="212"/>
      <c r="NLZ50" s="213"/>
      <c r="NMA50" s="213"/>
      <c r="NMB50" s="214"/>
      <c r="NMC50" s="214"/>
      <c r="NMQ50" s="214"/>
      <c r="NMR50" s="214"/>
      <c r="NMS50" s="214"/>
      <c r="NMT50" s="214"/>
      <c r="NMU50" s="214"/>
      <c r="NMV50" s="212"/>
      <c r="NMW50" s="213"/>
      <c r="NMX50" s="213"/>
      <c r="NMY50" s="214"/>
      <c r="NMZ50" s="214"/>
      <c r="NNN50" s="214"/>
      <c r="NNO50" s="214"/>
      <c r="NNP50" s="214"/>
      <c r="NNQ50" s="214"/>
      <c r="NNR50" s="214"/>
      <c r="NNS50" s="212"/>
      <c r="NNT50" s="213"/>
      <c r="NNU50" s="213"/>
      <c r="NNV50" s="214"/>
      <c r="NNW50" s="214"/>
      <c r="NOK50" s="214"/>
      <c r="NOL50" s="214"/>
      <c r="NOM50" s="214"/>
      <c r="NON50" s="214"/>
      <c r="NOO50" s="214"/>
      <c r="NOP50" s="212"/>
      <c r="NOQ50" s="213"/>
      <c r="NOR50" s="213"/>
      <c r="NOS50" s="214"/>
      <c r="NOT50" s="214"/>
      <c r="NPH50" s="214"/>
      <c r="NPI50" s="214"/>
      <c r="NPJ50" s="214"/>
      <c r="NPK50" s="214"/>
      <c r="NPL50" s="214"/>
      <c r="NPM50" s="212"/>
      <c r="NPN50" s="213"/>
      <c r="NPO50" s="213"/>
      <c r="NPP50" s="214"/>
      <c r="NPQ50" s="214"/>
      <c r="NQE50" s="214"/>
      <c r="NQF50" s="214"/>
      <c r="NQG50" s="214"/>
      <c r="NQH50" s="214"/>
      <c r="NQI50" s="214"/>
      <c r="NQJ50" s="212"/>
      <c r="NQK50" s="213"/>
      <c r="NQL50" s="213"/>
      <c r="NQM50" s="214"/>
      <c r="NQN50" s="214"/>
      <c r="NRB50" s="214"/>
      <c r="NRC50" s="214"/>
      <c r="NRD50" s="214"/>
      <c r="NRE50" s="214"/>
      <c r="NRF50" s="214"/>
      <c r="NRG50" s="212"/>
      <c r="NRH50" s="213"/>
      <c r="NRI50" s="213"/>
      <c r="NRJ50" s="214"/>
      <c r="NRK50" s="214"/>
      <c r="NRY50" s="214"/>
      <c r="NRZ50" s="214"/>
      <c r="NSA50" s="214"/>
      <c r="NSB50" s="214"/>
      <c r="NSC50" s="214"/>
      <c r="NSD50" s="212"/>
      <c r="NSE50" s="213"/>
      <c r="NSF50" s="213"/>
      <c r="NSG50" s="214"/>
      <c r="NSH50" s="214"/>
      <c r="NSV50" s="214"/>
      <c r="NSW50" s="214"/>
      <c r="NSX50" s="214"/>
      <c r="NSY50" s="214"/>
      <c r="NSZ50" s="214"/>
      <c r="NTA50" s="212"/>
      <c r="NTB50" s="213"/>
      <c r="NTC50" s="213"/>
      <c r="NTD50" s="214"/>
      <c r="NTE50" s="214"/>
      <c r="NTS50" s="214"/>
      <c r="NTT50" s="214"/>
      <c r="NTU50" s="214"/>
      <c r="NTV50" s="214"/>
      <c r="NTW50" s="214"/>
      <c r="NTX50" s="212"/>
      <c r="NTY50" s="213"/>
      <c r="NTZ50" s="213"/>
      <c r="NUA50" s="214"/>
      <c r="NUB50" s="214"/>
      <c r="NUP50" s="214"/>
      <c r="NUQ50" s="214"/>
      <c r="NUR50" s="214"/>
      <c r="NUS50" s="214"/>
      <c r="NUT50" s="214"/>
      <c r="NUU50" s="212"/>
      <c r="NUV50" s="213"/>
      <c r="NUW50" s="213"/>
      <c r="NUX50" s="214"/>
      <c r="NUY50" s="214"/>
      <c r="NVM50" s="214"/>
      <c r="NVN50" s="214"/>
      <c r="NVO50" s="214"/>
      <c r="NVP50" s="214"/>
      <c r="NVQ50" s="214"/>
      <c r="NVR50" s="212"/>
      <c r="NVS50" s="213"/>
      <c r="NVT50" s="213"/>
      <c r="NVU50" s="214"/>
      <c r="NVV50" s="214"/>
      <c r="NWJ50" s="214"/>
      <c r="NWK50" s="214"/>
      <c r="NWL50" s="214"/>
      <c r="NWM50" s="214"/>
      <c r="NWN50" s="214"/>
      <c r="NWO50" s="212"/>
      <c r="NWP50" s="213"/>
      <c r="NWQ50" s="213"/>
      <c r="NWR50" s="214"/>
      <c r="NWS50" s="214"/>
      <c r="NXG50" s="214"/>
      <c r="NXH50" s="214"/>
      <c r="NXI50" s="214"/>
      <c r="NXJ50" s="214"/>
      <c r="NXK50" s="214"/>
      <c r="NXL50" s="212"/>
      <c r="NXM50" s="213"/>
      <c r="NXN50" s="213"/>
      <c r="NXO50" s="214"/>
      <c r="NXP50" s="214"/>
      <c r="NYD50" s="214"/>
      <c r="NYE50" s="214"/>
      <c r="NYF50" s="214"/>
      <c r="NYG50" s="214"/>
      <c r="NYH50" s="214"/>
      <c r="NYI50" s="212"/>
      <c r="NYJ50" s="213"/>
      <c r="NYK50" s="213"/>
      <c r="NYL50" s="214"/>
      <c r="NYM50" s="214"/>
      <c r="NZA50" s="214"/>
      <c r="NZB50" s="214"/>
      <c r="NZC50" s="214"/>
      <c r="NZD50" s="214"/>
      <c r="NZE50" s="214"/>
      <c r="NZF50" s="212"/>
      <c r="NZG50" s="213"/>
      <c r="NZH50" s="213"/>
      <c r="NZI50" s="214"/>
      <c r="NZJ50" s="214"/>
      <c r="NZX50" s="214"/>
      <c r="NZY50" s="214"/>
      <c r="NZZ50" s="214"/>
      <c r="OAA50" s="214"/>
      <c r="OAB50" s="214"/>
      <c r="OAC50" s="212"/>
      <c r="OAD50" s="213"/>
      <c r="OAE50" s="213"/>
      <c r="OAF50" s="214"/>
      <c r="OAG50" s="214"/>
      <c r="OAU50" s="214"/>
      <c r="OAV50" s="214"/>
      <c r="OAW50" s="214"/>
      <c r="OAX50" s="214"/>
      <c r="OAY50" s="214"/>
      <c r="OAZ50" s="212"/>
      <c r="OBA50" s="213"/>
      <c r="OBB50" s="213"/>
      <c r="OBC50" s="214"/>
      <c r="OBD50" s="214"/>
      <c r="OBR50" s="214"/>
      <c r="OBS50" s="214"/>
      <c r="OBT50" s="214"/>
      <c r="OBU50" s="214"/>
      <c r="OBV50" s="214"/>
      <c r="OBW50" s="212"/>
      <c r="OBX50" s="213"/>
      <c r="OBY50" s="213"/>
      <c r="OBZ50" s="214"/>
      <c r="OCA50" s="214"/>
      <c r="OCO50" s="214"/>
      <c r="OCP50" s="214"/>
      <c r="OCQ50" s="214"/>
      <c r="OCR50" s="214"/>
      <c r="OCS50" s="214"/>
      <c r="OCT50" s="212"/>
      <c r="OCU50" s="213"/>
      <c r="OCV50" s="213"/>
      <c r="OCW50" s="214"/>
      <c r="OCX50" s="214"/>
      <c r="ODL50" s="214"/>
      <c r="ODM50" s="214"/>
      <c r="ODN50" s="214"/>
      <c r="ODO50" s="214"/>
      <c r="ODP50" s="214"/>
      <c r="ODQ50" s="212"/>
      <c r="ODR50" s="213"/>
      <c r="ODS50" s="213"/>
      <c r="ODT50" s="214"/>
      <c r="ODU50" s="214"/>
      <c r="OEI50" s="214"/>
      <c r="OEJ50" s="214"/>
      <c r="OEK50" s="214"/>
      <c r="OEL50" s="214"/>
      <c r="OEM50" s="214"/>
      <c r="OEN50" s="212"/>
      <c r="OEO50" s="213"/>
      <c r="OEP50" s="213"/>
      <c r="OEQ50" s="214"/>
      <c r="OER50" s="214"/>
      <c r="OFF50" s="214"/>
      <c r="OFG50" s="214"/>
      <c r="OFH50" s="214"/>
      <c r="OFI50" s="214"/>
      <c r="OFJ50" s="214"/>
      <c r="OFK50" s="212"/>
      <c r="OFL50" s="213"/>
      <c r="OFM50" s="213"/>
      <c r="OFN50" s="214"/>
      <c r="OFO50" s="214"/>
      <c r="OGC50" s="214"/>
      <c r="OGD50" s="214"/>
      <c r="OGE50" s="214"/>
      <c r="OGF50" s="214"/>
      <c r="OGG50" s="214"/>
      <c r="OGH50" s="212"/>
      <c r="OGI50" s="213"/>
      <c r="OGJ50" s="213"/>
      <c r="OGK50" s="214"/>
      <c r="OGL50" s="214"/>
      <c r="OGZ50" s="214"/>
      <c r="OHA50" s="214"/>
      <c r="OHB50" s="214"/>
      <c r="OHC50" s="214"/>
      <c r="OHD50" s="214"/>
      <c r="OHE50" s="212"/>
      <c r="OHF50" s="213"/>
      <c r="OHG50" s="213"/>
      <c r="OHH50" s="214"/>
      <c r="OHI50" s="214"/>
      <c r="OHW50" s="214"/>
      <c r="OHX50" s="214"/>
      <c r="OHY50" s="214"/>
      <c r="OHZ50" s="214"/>
      <c r="OIA50" s="214"/>
      <c r="OIB50" s="212"/>
      <c r="OIC50" s="213"/>
      <c r="OID50" s="213"/>
      <c r="OIE50" s="214"/>
      <c r="OIF50" s="214"/>
      <c r="OIT50" s="214"/>
      <c r="OIU50" s="214"/>
      <c r="OIV50" s="214"/>
      <c r="OIW50" s="214"/>
      <c r="OIX50" s="214"/>
      <c r="OIY50" s="212"/>
      <c r="OIZ50" s="213"/>
      <c r="OJA50" s="213"/>
      <c r="OJB50" s="214"/>
      <c r="OJC50" s="214"/>
      <c r="OJQ50" s="214"/>
      <c r="OJR50" s="214"/>
      <c r="OJS50" s="214"/>
      <c r="OJT50" s="214"/>
      <c r="OJU50" s="214"/>
      <c r="OJV50" s="212"/>
      <c r="OJW50" s="213"/>
      <c r="OJX50" s="213"/>
      <c r="OJY50" s="214"/>
      <c r="OJZ50" s="214"/>
      <c r="OKN50" s="214"/>
      <c r="OKO50" s="214"/>
      <c r="OKP50" s="214"/>
      <c r="OKQ50" s="214"/>
      <c r="OKR50" s="214"/>
      <c r="OKS50" s="212"/>
      <c r="OKT50" s="213"/>
      <c r="OKU50" s="213"/>
      <c r="OKV50" s="214"/>
      <c r="OKW50" s="214"/>
      <c r="OLK50" s="214"/>
      <c r="OLL50" s="214"/>
      <c r="OLM50" s="214"/>
      <c r="OLN50" s="214"/>
      <c r="OLO50" s="214"/>
      <c r="OLP50" s="212"/>
      <c r="OLQ50" s="213"/>
      <c r="OLR50" s="213"/>
      <c r="OLS50" s="214"/>
      <c r="OLT50" s="214"/>
      <c r="OMH50" s="214"/>
      <c r="OMI50" s="214"/>
      <c r="OMJ50" s="214"/>
      <c r="OMK50" s="214"/>
      <c r="OML50" s="214"/>
      <c r="OMM50" s="212"/>
      <c r="OMN50" s="213"/>
      <c r="OMO50" s="213"/>
      <c r="OMP50" s="214"/>
      <c r="OMQ50" s="214"/>
      <c r="ONE50" s="214"/>
      <c r="ONF50" s="214"/>
      <c r="ONG50" s="214"/>
      <c r="ONH50" s="214"/>
      <c r="ONI50" s="214"/>
      <c r="ONJ50" s="212"/>
      <c r="ONK50" s="213"/>
      <c r="ONL50" s="213"/>
      <c r="ONM50" s="214"/>
      <c r="ONN50" s="214"/>
      <c r="OOB50" s="214"/>
      <c r="OOC50" s="214"/>
      <c r="OOD50" s="214"/>
      <c r="OOE50" s="214"/>
      <c r="OOF50" s="214"/>
      <c r="OOG50" s="212"/>
      <c r="OOH50" s="213"/>
      <c r="OOI50" s="213"/>
      <c r="OOJ50" s="214"/>
      <c r="OOK50" s="214"/>
      <c r="OOY50" s="214"/>
      <c r="OOZ50" s="214"/>
      <c r="OPA50" s="214"/>
      <c r="OPB50" s="214"/>
      <c r="OPC50" s="214"/>
      <c r="OPD50" s="212"/>
      <c r="OPE50" s="213"/>
      <c r="OPF50" s="213"/>
      <c r="OPG50" s="214"/>
      <c r="OPH50" s="214"/>
      <c r="OPV50" s="214"/>
      <c r="OPW50" s="214"/>
      <c r="OPX50" s="214"/>
      <c r="OPY50" s="214"/>
      <c r="OPZ50" s="214"/>
      <c r="OQA50" s="212"/>
      <c r="OQB50" s="213"/>
      <c r="OQC50" s="213"/>
      <c r="OQD50" s="214"/>
      <c r="OQE50" s="214"/>
      <c r="OQS50" s="214"/>
      <c r="OQT50" s="214"/>
      <c r="OQU50" s="214"/>
      <c r="OQV50" s="214"/>
      <c r="OQW50" s="214"/>
      <c r="OQX50" s="212"/>
      <c r="OQY50" s="213"/>
      <c r="OQZ50" s="213"/>
      <c r="ORA50" s="214"/>
      <c r="ORB50" s="214"/>
      <c r="ORP50" s="214"/>
      <c r="ORQ50" s="214"/>
      <c r="ORR50" s="214"/>
      <c r="ORS50" s="214"/>
      <c r="ORT50" s="214"/>
      <c r="ORU50" s="212"/>
      <c r="ORV50" s="213"/>
      <c r="ORW50" s="213"/>
      <c r="ORX50" s="214"/>
      <c r="ORY50" s="214"/>
      <c r="OSM50" s="214"/>
      <c r="OSN50" s="214"/>
      <c r="OSO50" s="214"/>
      <c r="OSP50" s="214"/>
      <c r="OSQ50" s="214"/>
      <c r="OSR50" s="212"/>
      <c r="OSS50" s="213"/>
      <c r="OST50" s="213"/>
      <c r="OSU50" s="214"/>
      <c r="OSV50" s="214"/>
      <c r="OTJ50" s="214"/>
      <c r="OTK50" s="214"/>
      <c r="OTL50" s="214"/>
      <c r="OTM50" s="214"/>
      <c r="OTN50" s="214"/>
      <c r="OTO50" s="212"/>
      <c r="OTP50" s="213"/>
      <c r="OTQ50" s="213"/>
      <c r="OTR50" s="214"/>
      <c r="OTS50" s="214"/>
      <c r="OUG50" s="214"/>
      <c r="OUH50" s="214"/>
      <c r="OUI50" s="214"/>
      <c r="OUJ50" s="214"/>
      <c r="OUK50" s="214"/>
      <c r="OUL50" s="212"/>
      <c r="OUM50" s="213"/>
      <c r="OUN50" s="213"/>
      <c r="OUO50" s="214"/>
      <c r="OUP50" s="214"/>
      <c r="OVD50" s="214"/>
      <c r="OVE50" s="214"/>
      <c r="OVF50" s="214"/>
      <c r="OVG50" s="214"/>
      <c r="OVH50" s="214"/>
      <c r="OVI50" s="212"/>
      <c r="OVJ50" s="213"/>
      <c r="OVK50" s="213"/>
      <c r="OVL50" s="214"/>
      <c r="OVM50" s="214"/>
      <c r="OWA50" s="214"/>
      <c r="OWB50" s="214"/>
      <c r="OWC50" s="214"/>
      <c r="OWD50" s="214"/>
      <c r="OWE50" s="214"/>
      <c r="OWF50" s="212"/>
      <c r="OWG50" s="213"/>
      <c r="OWH50" s="213"/>
      <c r="OWI50" s="214"/>
      <c r="OWJ50" s="214"/>
      <c r="OWX50" s="214"/>
      <c r="OWY50" s="214"/>
      <c r="OWZ50" s="214"/>
      <c r="OXA50" s="214"/>
      <c r="OXB50" s="214"/>
      <c r="OXC50" s="212"/>
      <c r="OXD50" s="213"/>
      <c r="OXE50" s="213"/>
      <c r="OXF50" s="214"/>
      <c r="OXG50" s="214"/>
      <c r="OXU50" s="214"/>
      <c r="OXV50" s="214"/>
      <c r="OXW50" s="214"/>
      <c r="OXX50" s="214"/>
      <c r="OXY50" s="214"/>
      <c r="OXZ50" s="212"/>
      <c r="OYA50" s="213"/>
      <c r="OYB50" s="213"/>
      <c r="OYC50" s="214"/>
      <c r="OYD50" s="214"/>
      <c r="OYR50" s="214"/>
      <c r="OYS50" s="214"/>
      <c r="OYT50" s="214"/>
      <c r="OYU50" s="214"/>
      <c r="OYV50" s="214"/>
      <c r="OYW50" s="212"/>
      <c r="OYX50" s="213"/>
      <c r="OYY50" s="213"/>
      <c r="OYZ50" s="214"/>
      <c r="OZA50" s="214"/>
      <c r="OZO50" s="214"/>
      <c r="OZP50" s="214"/>
      <c r="OZQ50" s="214"/>
      <c r="OZR50" s="214"/>
      <c r="OZS50" s="214"/>
      <c r="OZT50" s="212"/>
      <c r="OZU50" s="213"/>
      <c r="OZV50" s="213"/>
      <c r="OZW50" s="214"/>
      <c r="OZX50" s="214"/>
      <c r="PAL50" s="214"/>
      <c r="PAM50" s="214"/>
      <c r="PAN50" s="214"/>
      <c r="PAO50" s="214"/>
      <c r="PAP50" s="214"/>
      <c r="PAQ50" s="212"/>
      <c r="PAR50" s="213"/>
      <c r="PAS50" s="213"/>
      <c r="PAT50" s="214"/>
      <c r="PAU50" s="214"/>
      <c r="PBI50" s="214"/>
      <c r="PBJ50" s="214"/>
      <c r="PBK50" s="214"/>
      <c r="PBL50" s="214"/>
      <c r="PBM50" s="214"/>
      <c r="PBN50" s="212"/>
      <c r="PBO50" s="213"/>
      <c r="PBP50" s="213"/>
      <c r="PBQ50" s="214"/>
      <c r="PBR50" s="214"/>
      <c r="PCF50" s="214"/>
      <c r="PCG50" s="214"/>
      <c r="PCH50" s="214"/>
      <c r="PCI50" s="214"/>
      <c r="PCJ50" s="214"/>
      <c r="PCK50" s="212"/>
      <c r="PCL50" s="213"/>
      <c r="PCM50" s="213"/>
      <c r="PCN50" s="214"/>
      <c r="PCO50" s="214"/>
      <c r="PDC50" s="214"/>
      <c r="PDD50" s="214"/>
      <c r="PDE50" s="214"/>
      <c r="PDF50" s="214"/>
      <c r="PDG50" s="214"/>
      <c r="PDH50" s="212"/>
      <c r="PDI50" s="213"/>
      <c r="PDJ50" s="213"/>
      <c r="PDK50" s="214"/>
      <c r="PDL50" s="214"/>
      <c r="PDZ50" s="214"/>
      <c r="PEA50" s="214"/>
      <c r="PEB50" s="214"/>
      <c r="PEC50" s="214"/>
      <c r="PED50" s="214"/>
      <c r="PEE50" s="212"/>
      <c r="PEF50" s="213"/>
      <c r="PEG50" s="213"/>
      <c r="PEH50" s="214"/>
      <c r="PEI50" s="214"/>
      <c r="PEW50" s="214"/>
      <c r="PEX50" s="214"/>
      <c r="PEY50" s="214"/>
      <c r="PEZ50" s="214"/>
      <c r="PFA50" s="214"/>
      <c r="PFB50" s="212"/>
      <c r="PFC50" s="213"/>
      <c r="PFD50" s="213"/>
      <c r="PFE50" s="214"/>
      <c r="PFF50" s="214"/>
      <c r="PFT50" s="214"/>
      <c r="PFU50" s="214"/>
      <c r="PFV50" s="214"/>
      <c r="PFW50" s="214"/>
      <c r="PFX50" s="214"/>
      <c r="PFY50" s="212"/>
      <c r="PFZ50" s="213"/>
      <c r="PGA50" s="213"/>
      <c r="PGB50" s="214"/>
      <c r="PGC50" s="214"/>
      <c r="PGQ50" s="214"/>
      <c r="PGR50" s="214"/>
      <c r="PGS50" s="214"/>
      <c r="PGT50" s="214"/>
      <c r="PGU50" s="214"/>
      <c r="PGV50" s="212"/>
      <c r="PGW50" s="213"/>
      <c r="PGX50" s="213"/>
      <c r="PGY50" s="214"/>
      <c r="PGZ50" s="214"/>
      <c r="PHN50" s="214"/>
      <c r="PHO50" s="214"/>
      <c r="PHP50" s="214"/>
      <c r="PHQ50" s="214"/>
      <c r="PHR50" s="214"/>
      <c r="PHS50" s="212"/>
      <c r="PHT50" s="213"/>
      <c r="PHU50" s="213"/>
      <c r="PHV50" s="214"/>
      <c r="PHW50" s="214"/>
      <c r="PIK50" s="214"/>
      <c r="PIL50" s="214"/>
      <c r="PIM50" s="214"/>
      <c r="PIN50" s="214"/>
      <c r="PIO50" s="214"/>
      <c r="PIP50" s="212"/>
      <c r="PIQ50" s="213"/>
      <c r="PIR50" s="213"/>
      <c r="PIS50" s="214"/>
      <c r="PIT50" s="214"/>
      <c r="PJH50" s="214"/>
      <c r="PJI50" s="214"/>
      <c r="PJJ50" s="214"/>
      <c r="PJK50" s="214"/>
      <c r="PJL50" s="214"/>
      <c r="PJM50" s="212"/>
      <c r="PJN50" s="213"/>
      <c r="PJO50" s="213"/>
      <c r="PJP50" s="214"/>
      <c r="PJQ50" s="214"/>
      <c r="PKE50" s="214"/>
      <c r="PKF50" s="214"/>
      <c r="PKG50" s="214"/>
      <c r="PKH50" s="214"/>
      <c r="PKI50" s="214"/>
      <c r="PKJ50" s="212"/>
      <c r="PKK50" s="213"/>
      <c r="PKL50" s="213"/>
      <c r="PKM50" s="214"/>
      <c r="PKN50" s="214"/>
      <c r="PLB50" s="214"/>
      <c r="PLC50" s="214"/>
      <c r="PLD50" s="214"/>
      <c r="PLE50" s="214"/>
      <c r="PLF50" s="214"/>
      <c r="PLG50" s="212"/>
      <c r="PLH50" s="213"/>
      <c r="PLI50" s="213"/>
      <c r="PLJ50" s="214"/>
      <c r="PLK50" s="214"/>
      <c r="PLY50" s="214"/>
      <c r="PLZ50" s="214"/>
      <c r="PMA50" s="214"/>
      <c r="PMB50" s="214"/>
      <c r="PMC50" s="214"/>
      <c r="PMD50" s="212"/>
      <c r="PME50" s="213"/>
      <c r="PMF50" s="213"/>
      <c r="PMG50" s="214"/>
      <c r="PMH50" s="214"/>
      <c r="PMV50" s="214"/>
      <c r="PMW50" s="214"/>
      <c r="PMX50" s="214"/>
      <c r="PMY50" s="214"/>
      <c r="PMZ50" s="214"/>
      <c r="PNA50" s="212"/>
      <c r="PNB50" s="213"/>
      <c r="PNC50" s="213"/>
      <c r="PND50" s="214"/>
      <c r="PNE50" s="214"/>
      <c r="PNS50" s="214"/>
      <c r="PNT50" s="214"/>
      <c r="PNU50" s="214"/>
      <c r="PNV50" s="214"/>
      <c r="PNW50" s="214"/>
      <c r="PNX50" s="212"/>
      <c r="PNY50" s="213"/>
      <c r="PNZ50" s="213"/>
      <c r="POA50" s="214"/>
      <c r="POB50" s="214"/>
      <c r="POP50" s="214"/>
      <c r="POQ50" s="214"/>
      <c r="POR50" s="214"/>
      <c r="POS50" s="214"/>
      <c r="POT50" s="214"/>
      <c r="POU50" s="212"/>
      <c r="POV50" s="213"/>
      <c r="POW50" s="213"/>
      <c r="POX50" s="214"/>
      <c r="POY50" s="214"/>
      <c r="PPM50" s="214"/>
      <c r="PPN50" s="214"/>
      <c r="PPO50" s="214"/>
      <c r="PPP50" s="214"/>
      <c r="PPQ50" s="214"/>
      <c r="PPR50" s="212"/>
      <c r="PPS50" s="213"/>
      <c r="PPT50" s="213"/>
      <c r="PPU50" s="214"/>
      <c r="PPV50" s="214"/>
      <c r="PQJ50" s="214"/>
      <c r="PQK50" s="214"/>
      <c r="PQL50" s="214"/>
      <c r="PQM50" s="214"/>
      <c r="PQN50" s="214"/>
      <c r="PQO50" s="212"/>
      <c r="PQP50" s="213"/>
      <c r="PQQ50" s="213"/>
      <c r="PQR50" s="214"/>
      <c r="PQS50" s="214"/>
      <c r="PRG50" s="214"/>
      <c r="PRH50" s="214"/>
      <c r="PRI50" s="214"/>
      <c r="PRJ50" s="214"/>
      <c r="PRK50" s="214"/>
      <c r="PRL50" s="212"/>
      <c r="PRM50" s="213"/>
      <c r="PRN50" s="213"/>
      <c r="PRO50" s="214"/>
      <c r="PRP50" s="214"/>
      <c r="PSD50" s="214"/>
      <c r="PSE50" s="214"/>
      <c r="PSF50" s="214"/>
      <c r="PSG50" s="214"/>
      <c r="PSH50" s="214"/>
      <c r="PSI50" s="212"/>
      <c r="PSJ50" s="213"/>
      <c r="PSK50" s="213"/>
      <c r="PSL50" s="214"/>
      <c r="PSM50" s="214"/>
      <c r="PTA50" s="214"/>
      <c r="PTB50" s="214"/>
      <c r="PTC50" s="214"/>
      <c r="PTD50" s="214"/>
      <c r="PTE50" s="214"/>
      <c r="PTF50" s="212"/>
      <c r="PTG50" s="213"/>
      <c r="PTH50" s="213"/>
      <c r="PTI50" s="214"/>
      <c r="PTJ50" s="214"/>
      <c r="PTX50" s="214"/>
      <c r="PTY50" s="214"/>
      <c r="PTZ50" s="214"/>
      <c r="PUA50" s="214"/>
      <c r="PUB50" s="214"/>
      <c r="PUC50" s="212"/>
      <c r="PUD50" s="213"/>
      <c r="PUE50" s="213"/>
      <c r="PUF50" s="214"/>
      <c r="PUG50" s="214"/>
      <c r="PUU50" s="214"/>
      <c r="PUV50" s="214"/>
      <c r="PUW50" s="214"/>
      <c r="PUX50" s="214"/>
      <c r="PUY50" s="214"/>
      <c r="PUZ50" s="212"/>
      <c r="PVA50" s="213"/>
      <c r="PVB50" s="213"/>
      <c r="PVC50" s="214"/>
      <c r="PVD50" s="214"/>
      <c r="PVR50" s="214"/>
      <c r="PVS50" s="214"/>
      <c r="PVT50" s="214"/>
      <c r="PVU50" s="214"/>
      <c r="PVV50" s="214"/>
      <c r="PVW50" s="212"/>
      <c r="PVX50" s="213"/>
      <c r="PVY50" s="213"/>
      <c r="PVZ50" s="214"/>
      <c r="PWA50" s="214"/>
      <c r="PWO50" s="214"/>
      <c r="PWP50" s="214"/>
      <c r="PWQ50" s="214"/>
      <c r="PWR50" s="214"/>
      <c r="PWS50" s="214"/>
      <c r="PWT50" s="212"/>
      <c r="PWU50" s="213"/>
      <c r="PWV50" s="213"/>
      <c r="PWW50" s="214"/>
      <c r="PWX50" s="214"/>
      <c r="PXL50" s="214"/>
      <c r="PXM50" s="214"/>
      <c r="PXN50" s="214"/>
      <c r="PXO50" s="214"/>
      <c r="PXP50" s="214"/>
      <c r="PXQ50" s="212"/>
      <c r="PXR50" s="213"/>
      <c r="PXS50" s="213"/>
      <c r="PXT50" s="214"/>
      <c r="PXU50" s="214"/>
      <c r="PYI50" s="214"/>
      <c r="PYJ50" s="214"/>
      <c r="PYK50" s="214"/>
      <c r="PYL50" s="214"/>
      <c r="PYM50" s="214"/>
      <c r="PYN50" s="212"/>
      <c r="PYO50" s="213"/>
      <c r="PYP50" s="213"/>
      <c r="PYQ50" s="214"/>
      <c r="PYR50" s="214"/>
      <c r="PZF50" s="214"/>
      <c r="PZG50" s="214"/>
      <c r="PZH50" s="214"/>
      <c r="PZI50" s="214"/>
      <c r="PZJ50" s="214"/>
      <c r="PZK50" s="212"/>
      <c r="PZL50" s="213"/>
      <c r="PZM50" s="213"/>
      <c r="PZN50" s="214"/>
      <c r="PZO50" s="214"/>
      <c r="QAC50" s="214"/>
      <c r="QAD50" s="214"/>
      <c r="QAE50" s="214"/>
      <c r="QAF50" s="214"/>
      <c r="QAG50" s="214"/>
      <c r="QAH50" s="212"/>
      <c r="QAI50" s="213"/>
      <c r="QAJ50" s="213"/>
      <c r="QAK50" s="214"/>
      <c r="QAL50" s="214"/>
      <c r="QAZ50" s="214"/>
      <c r="QBA50" s="214"/>
      <c r="QBB50" s="214"/>
      <c r="QBC50" s="214"/>
      <c r="QBD50" s="214"/>
      <c r="QBE50" s="212"/>
      <c r="QBF50" s="213"/>
      <c r="QBG50" s="213"/>
      <c r="QBH50" s="214"/>
      <c r="QBI50" s="214"/>
      <c r="QBW50" s="214"/>
      <c r="QBX50" s="214"/>
      <c r="QBY50" s="214"/>
      <c r="QBZ50" s="214"/>
      <c r="QCA50" s="214"/>
      <c r="QCB50" s="212"/>
      <c r="QCC50" s="213"/>
      <c r="QCD50" s="213"/>
      <c r="QCE50" s="214"/>
      <c r="QCF50" s="214"/>
      <c r="QCT50" s="214"/>
      <c r="QCU50" s="214"/>
      <c r="QCV50" s="214"/>
      <c r="QCW50" s="214"/>
      <c r="QCX50" s="214"/>
      <c r="QCY50" s="212"/>
      <c r="QCZ50" s="213"/>
      <c r="QDA50" s="213"/>
      <c r="QDB50" s="214"/>
      <c r="QDC50" s="214"/>
      <c r="QDQ50" s="214"/>
      <c r="QDR50" s="214"/>
      <c r="QDS50" s="214"/>
      <c r="QDT50" s="214"/>
      <c r="QDU50" s="214"/>
      <c r="QDV50" s="212"/>
      <c r="QDW50" s="213"/>
      <c r="QDX50" s="213"/>
      <c r="QDY50" s="214"/>
      <c r="QDZ50" s="214"/>
      <c r="QEN50" s="214"/>
      <c r="QEO50" s="214"/>
      <c r="QEP50" s="214"/>
      <c r="QEQ50" s="214"/>
      <c r="QER50" s="214"/>
      <c r="QES50" s="212"/>
      <c r="QET50" s="213"/>
      <c r="QEU50" s="213"/>
      <c r="QEV50" s="214"/>
      <c r="QEW50" s="214"/>
      <c r="QFK50" s="214"/>
      <c r="QFL50" s="214"/>
      <c r="QFM50" s="214"/>
      <c r="QFN50" s="214"/>
      <c r="QFO50" s="214"/>
      <c r="QFP50" s="212"/>
      <c r="QFQ50" s="213"/>
      <c r="QFR50" s="213"/>
      <c r="QFS50" s="214"/>
      <c r="QFT50" s="214"/>
      <c r="QGH50" s="214"/>
      <c r="QGI50" s="214"/>
      <c r="QGJ50" s="214"/>
      <c r="QGK50" s="214"/>
      <c r="QGL50" s="214"/>
      <c r="QGM50" s="212"/>
      <c r="QGN50" s="213"/>
      <c r="QGO50" s="213"/>
      <c r="QGP50" s="214"/>
      <c r="QGQ50" s="214"/>
      <c r="QHE50" s="214"/>
      <c r="QHF50" s="214"/>
      <c r="QHG50" s="214"/>
      <c r="QHH50" s="214"/>
      <c r="QHI50" s="214"/>
      <c r="QHJ50" s="212"/>
      <c r="QHK50" s="213"/>
      <c r="QHL50" s="213"/>
      <c r="QHM50" s="214"/>
      <c r="QHN50" s="214"/>
      <c r="QIB50" s="214"/>
      <c r="QIC50" s="214"/>
      <c r="QID50" s="214"/>
      <c r="QIE50" s="214"/>
      <c r="QIF50" s="214"/>
      <c r="QIG50" s="212"/>
      <c r="QIH50" s="213"/>
      <c r="QII50" s="213"/>
      <c r="QIJ50" s="214"/>
      <c r="QIK50" s="214"/>
      <c r="QIY50" s="214"/>
      <c r="QIZ50" s="214"/>
      <c r="QJA50" s="214"/>
      <c r="QJB50" s="214"/>
      <c r="QJC50" s="214"/>
      <c r="QJD50" s="212"/>
      <c r="QJE50" s="213"/>
      <c r="QJF50" s="213"/>
      <c r="QJG50" s="214"/>
      <c r="QJH50" s="214"/>
      <c r="QJV50" s="214"/>
      <c r="QJW50" s="214"/>
      <c r="QJX50" s="214"/>
      <c r="QJY50" s="214"/>
      <c r="QJZ50" s="214"/>
      <c r="QKA50" s="212"/>
      <c r="QKB50" s="213"/>
      <c r="QKC50" s="213"/>
      <c r="QKD50" s="214"/>
      <c r="QKE50" s="214"/>
      <c r="QKS50" s="214"/>
      <c r="QKT50" s="214"/>
      <c r="QKU50" s="214"/>
      <c r="QKV50" s="214"/>
      <c r="QKW50" s="214"/>
      <c r="QKX50" s="212"/>
      <c r="QKY50" s="213"/>
      <c r="QKZ50" s="213"/>
      <c r="QLA50" s="214"/>
      <c r="QLB50" s="214"/>
      <c r="QLP50" s="214"/>
      <c r="QLQ50" s="214"/>
      <c r="QLR50" s="214"/>
      <c r="QLS50" s="214"/>
      <c r="QLT50" s="214"/>
      <c r="QLU50" s="212"/>
      <c r="QLV50" s="213"/>
      <c r="QLW50" s="213"/>
      <c r="QLX50" s="214"/>
      <c r="QLY50" s="214"/>
      <c r="QMM50" s="214"/>
      <c r="QMN50" s="214"/>
      <c r="QMO50" s="214"/>
      <c r="QMP50" s="214"/>
      <c r="QMQ50" s="214"/>
      <c r="QMR50" s="212"/>
      <c r="QMS50" s="213"/>
      <c r="QMT50" s="213"/>
      <c r="QMU50" s="214"/>
      <c r="QMV50" s="214"/>
      <c r="QNJ50" s="214"/>
      <c r="QNK50" s="214"/>
      <c r="QNL50" s="214"/>
      <c r="QNM50" s="214"/>
      <c r="QNN50" s="214"/>
      <c r="QNO50" s="212"/>
      <c r="QNP50" s="213"/>
      <c r="QNQ50" s="213"/>
      <c r="QNR50" s="214"/>
      <c r="QNS50" s="214"/>
      <c r="QOG50" s="214"/>
      <c r="QOH50" s="214"/>
      <c r="QOI50" s="214"/>
      <c r="QOJ50" s="214"/>
      <c r="QOK50" s="214"/>
      <c r="QOL50" s="212"/>
      <c r="QOM50" s="213"/>
      <c r="QON50" s="213"/>
      <c r="QOO50" s="214"/>
      <c r="QOP50" s="214"/>
      <c r="QPD50" s="214"/>
      <c r="QPE50" s="214"/>
      <c r="QPF50" s="214"/>
      <c r="QPG50" s="214"/>
      <c r="QPH50" s="214"/>
      <c r="QPI50" s="212"/>
      <c r="QPJ50" s="213"/>
      <c r="QPK50" s="213"/>
      <c r="QPL50" s="214"/>
      <c r="QPM50" s="214"/>
      <c r="QQA50" s="214"/>
      <c r="QQB50" s="214"/>
      <c r="QQC50" s="214"/>
      <c r="QQD50" s="214"/>
      <c r="QQE50" s="214"/>
      <c r="QQF50" s="212"/>
      <c r="QQG50" s="213"/>
      <c r="QQH50" s="213"/>
      <c r="QQI50" s="214"/>
      <c r="QQJ50" s="214"/>
      <c r="QQX50" s="214"/>
      <c r="QQY50" s="214"/>
      <c r="QQZ50" s="214"/>
      <c r="QRA50" s="214"/>
      <c r="QRB50" s="214"/>
      <c r="QRC50" s="212"/>
      <c r="QRD50" s="213"/>
      <c r="QRE50" s="213"/>
      <c r="QRF50" s="214"/>
      <c r="QRG50" s="214"/>
      <c r="QRU50" s="214"/>
      <c r="QRV50" s="214"/>
      <c r="QRW50" s="214"/>
      <c r="QRX50" s="214"/>
      <c r="QRY50" s="214"/>
      <c r="QRZ50" s="212"/>
      <c r="QSA50" s="213"/>
      <c r="QSB50" s="213"/>
      <c r="QSC50" s="214"/>
      <c r="QSD50" s="214"/>
      <c r="QSR50" s="214"/>
      <c r="QSS50" s="214"/>
      <c r="QST50" s="214"/>
      <c r="QSU50" s="214"/>
      <c r="QSV50" s="214"/>
      <c r="QSW50" s="212"/>
      <c r="QSX50" s="213"/>
      <c r="QSY50" s="213"/>
      <c r="QSZ50" s="214"/>
      <c r="QTA50" s="214"/>
      <c r="QTO50" s="214"/>
      <c r="QTP50" s="214"/>
      <c r="QTQ50" s="214"/>
      <c r="QTR50" s="214"/>
      <c r="QTS50" s="214"/>
      <c r="QTT50" s="212"/>
      <c r="QTU50" s="213"/>
      <c r="QTV50" s="213"/>
      <c r="QTW50" s="214"/>
      <c r="QTX50" s="214"/>
      <c r="QUL50" s="214"/>
      <c r="QUM50" s="214"/>
      <c r="QUN50" s="214"/>
      <c r="QUO50" s="214"/>
      <c r="QUP50" s="214"/>
      <c r="QUQ50" s="212"/>
      <c r="QUR50" s="213"/>
      <c r="QUS50" s="213"/>
      <c r="QUT50" s="214"/>
      <c r="QUU50" s="214"/>
      <c r="QVI50" s="214"/>
      <c r="QVJ50" s="214"/>
      <c r="QVK50" s="214"/>
      <c r="QVL50" s="214"/>
      <c r="QVM50" s="214"/>
      <c r="QVN50" s="212"/>
      <c r="QVO50" s="213"/>
      <c r="QVP50" s="213"/>
      <c r="QVQ50" s="214"/>
      <c r="QVR50" s="214"/>
      <c r="QWF50" s="214"/>
      <c r="QWG50" s="214"/>
      <c r="QWH50" s="214"/>
      <c r="QWI50" s="214"/>
      <c r="QWJ50" s="214"/>
      <c r="QWK50" s="212"/>
      <c r="QWL50" s="213"/>
      <c r="QWM50" s="213"/>
      <c r="QWN50" s="214"/>
      <c r="QWO50" s="214"/>
      <c r="QXC50" s="214"/>
      <c r="QXD50" s="214"/>
      <c r="QXE50" s="214"/>
      <c r="QXF50" s="214"/>
      <c r="QXG50" s="214"/>
      <c r="QXH50" s="212"/>
      <c r="QXI50" s="213"/>
      <c r="QXJ50" s="213"/>
      <c r="QXK50" s="214"/>
      <c r="QXL50" s="214"/>
      <c r="QXZ50" s="214"/>
      <c r="QYA50" s="214"/>
      <c r="QYB50" s="214"/>
      <c r="QYC50" s="214"/>
      <c r="QYD50" s="214"/>
      <c r="QYE50" s="212"/>
      <c r="QYF50" s="213"/>
      <c r="QYG50" s="213"/>
      <c r="QYH50" s="214"/>
      <c r="QYI50" s="214"/>
      <c r="QYW50" s="214"/>
      <c r="QYX50" s="214"/>
      <c r="QYY50" s="214"/>
      <c r="QYZ50" s="214"/>
      <c r="QZA50" s="214"/>
      <c r="QZB50" s="212"/>
      <c r="QZC50" s="213"/>
      <c r="QZD50" s="213"/>
      <c r="QZE50" s="214"/>
      <c r="QZF50" s="214"/>
      <c r="QZT50" s="214"/>
      <c r="QZU50" s="214"/>
      <c r="QZV50" s="214"/>
      <c r="QZW50" s="214"/>
      <c r="QZX50" s="214"/>
      <c r="QZY50" s="212"/>
      <c r="QZZ50" s="213"/>
      <c r="RAA50" s="213"/>
      <c r="RAB50" s="214"/>
      <c r="RAC50" s="214"/>
      <c r="RAQ50" s="214"/>
      <c r="RAR50" s="214"/>
      <c r="RAS50" s="214"/>
      <c r="RAT50" s="214"/>
      <c r="RAU50" s="214"/>
      <c r="RAV50" s="212"/>
      <c r="RAW50" s="213"/>
      <c r="RAX50" s="213"/>
      <c r="RAY50" s="214"/>
      <c r="RAZ50" s="214"/>
      <c r="RBN50" s="214"/>
      <c r="RBO50" s="214"/>
      <c r="RBP50" s="214"/>
      <c r="RBQ50" s="214"/>
      <c r="RBR50" s="214"/>
      <c r="RBS50" s="212"/>
      <c r="RBT50" s="213"/>
      <c r="RBU50" s="213"/>
      <c r="RBV50" s="214"/>
      <c r="RBW50" s="214"/>
      <c r="RCK50" s="214"/>
      <c r="RCL50" s="214"/>
      <c r="RCM50" s="214"/>
      <c r="RCN50" s="214"/>
      <c r="RCO50" s="214"/>
      <c r="RCP50" s="212"/>
      <c r="RCQ50" s="213"/>
      <c r="RCR50" s="213"/>
      <c r="RCS50" s="214"/>
      <c r="RCT50" s="214"/>
      <c r="RDH50" s="214"/>
      <c r="RDI50" s="214"/>
      <c r="RDJ50" s="214"/>
      <c r="RDK50" s="214"/>
      <c r="RDL50" s="214"/>
      <c r="RDM50" s="212"/>
      <c r="RDN50" s="213"/>
      <c r="RDO50" s="213"/>
      <c r="RDP50" s="214"/>
      <c r="RDQ50" s="214"/>
      <c r="REE50" s="214"/>
      <c r="REF50" s="214"/>
      <c r="REG50" s="214"/>
      <c r="REH50" s="214"/>
      <c r="REI50" s="214"/>
      <c r="REJ50" s="212"/>
      <c r="REK50" s="213"/>
      <c r="REL50" s="213"/>
      <c r="REM50" s="214"/>
      <c r="REN50" s="214"/>
      <c r="RFB50" s="214"/>
      <c r="RFC50" s="214"/>
      <c r="RFD50" s="214"/>
      <c r="RFE50" s="214"/>
      <c r="RFF50" s="214"/>
      <c r="RFG50" s="212"/>
      <c r="RFH50" s="213"/>
      <c r="RFI50" s="213"/>
      <c r="RFJ50" s="214"/>
      <c r="RFK50" s="214"/>
      <c r="RFY50" s="214"/>
      <c r="RFZ50" s="214"/>
      <c r="RGA50" s="214"/>
      <c r="RGB50" s="214"/>
      <c r="RGC50" s="214"/>
      <c r="RGD50" s="212"/>
      <c r="RGE50" s="213"/>
      <c r="RGF50" s="213"/>
      <c r="RGG50" s="214"/>
      <c r="RGH50" s="214"/>
      <c r="RGV50" s="214"/>
      <c r="RGW50" s="214"/>
      <c r="RGX50" s="214"/>
      <c r="RGY50" s="214"/>
      <c r="RGZ50" s="214"/>
      <c r="RHA50" s="212"/>
      <c r="RHB50" s="213"/>
      <c r="RHC50" s="213"/>
      <c r="RHD50" s="214"/>
      <c r="RHE50" s="214"/>
      <c r="RHS50" s="214"/>
      <c r="RHT50" s="214"/>
      <c r="RHU50" s="214"/>
      <c r="RHV50" s="214"/>
      <c r="RHW50" s="214"/>
      <c r="RHX50" s="212"/>
      <c r="RHY50" s="213"/>
      <c r="RHZ50" s="213"/>
      <c r="RIA50" s="214"/>
      <c r="RIB50" s="214"/>
      <c r="RIP50" s="214"/>
      <c r="RIQ50" s="214"/>
      <c r="RIR50" s="214"/>
      <c r="RIS50" s="214"/>
      <c r="RIT50" s="214"/>
      <c r="RIU50" s="212"/>
      <c r="RIV50" s="213"/>
      <c r="RIW50" s="213"/>
      <c r="RIX50" s="214"/>
      <c r="RIY50" s="214"/>
      <c r="RJM50" s="214"/>
      <c r="RJN50" s="214"/>
      <c r="RJO50" s="214"/>
      <c r="RJP50" s="214"/>
      <c r="RJQ50" s="214"/>
      <c r="RJR50" s="212"/>
      <c r="RJS50" s="213"/>
      <c r="RJT50" s="213"/>
      <c r="RJU50" s="214"/>
      <c r="RJV50" s="214"/>
      <c r="RKJ50" s="214"/>
      <c r="RKK50" s="214"/>
      <c r="RKL50" s="214"/>
      <c r="RKM50" s="214"/>
      <c r="RKN50" s="214"/>
      <c r="RKO50" s="212"/>
      <c r="RKP50" s="213"/>
      <c r="RKQ50" s="213"/>
      <c r="RKR50" s="214"/>
      <c r="RKS50" s="214"/>
      <c r="RLG50" s="214"/>
      <c r="RLH50" s="214"/>
      <c r="RLI50" s="214"/>
      <c r="RLJ50" s="214"/>
      <c r="RLK50" s="214"/>
      <c r="RLL50" s="212"/>
      <c r="RLM50" s="213"/>
      <c r="RLN50" s="213"/>
      <c r="RLO50" s="214"/>
      <c r="RLP50" s="214"/>
      <c r="RMD50" s="214"/>
      <c r="RME50" s="214"/>
      <c r="RMF50" s="214"/>
      <c r="RMG50" s="214"/>
      <c r="RMH50" s="214"/>
      <c r="RMI50" s="212"/>
      <c r="RMJ50" s="213"/>
      <c r="RMK50" s="213"/>
      <c r="RML50" s="214"/>
      <c r="RMM50" s="214"/>
      <c r="RNA50" s="214"/>
      <c r="RNB50" s="214"/>
      <c r="RNC50" s="214"/>
      <c r="RND50" s="214"/>
      <c r="RNE50" s="214"/>
      <c r="RNF50" s="212"/>
      <c r="RNG50" s="213"/>
      <c r="RNH50" s="213"/>
      <c r="RNI50" s="214"/>
      <c r="RNJ50" s="214"/>
      <c r="RNX50" s="214"/>
      <c r="RNY50" s="214"/>
      <c r="RNZ50" s="214"/>
      <c r="ROA50" s="214"/>
      <c r="ROB50" s="214"/>
      <c r="ROC50" s="212"/>
      <c r="ROD50" s="213"/>
      <c r="ROE50" s="213"/>
      <c r="ROF50" s="214"/>
      <c r="ROG50" s="214"/>
      <c r="ROU50" s="214"/>
      <c r="ROV50" s="214"/>
      <c r="ROW50" s="214"/>
      <c r="ROX50" s="214"/>
      <c r="ROY50" s="214"/>
      <c r="ROZ50" s="212"/>
      <c r="RPA50" s="213"/>
      <c r="RPB50" s="213"/>
      <c r="RPC50" s="214"/>
      <c r="RPD50" s="214"/>
      <c r="RPR50" s="214"/>
      <c r="RPS50" s="214"/>
      <c r="RPT50" s="214"/>
      <c r="RPU50" s="214"/>
      <c r="RPV50" s="214"/>
      <c r="RPW50" s="212"/>
      <c r="RPX50" s="213"/>
      <c r="RPY50" s="213"/>
      <c r="RPZ50" s="214"/>
      <c r="RQA50" s="214"/>
      <c r="RQO50" s="214"/>
      <c r="RQP50" s="214"/>
      <c r="RQQ50" s="214"/>
      <c r="RQR50" s="214"/>
      <c r="RQS50" s="214"/>
      <c r="RQT50" s="212"/>
      <c r="RQU50" s="213"/>
      <c r="RQV50" s="213"/>
      <c r="RQW50" s="214"/>
      <c r="RQX50" s="214"/>
      <c r="RRL50" s="214"/>
      <c r="RRM50" s="214"/>
      <c r="RRN50" s="214"/>
      <c r="RRO50" s="214"/>
      <c r="RRP50" s="214"/>
      <c r="RRQ50" s="212"/>
      <c r="RRR50" s="213"/>
      <c r="RRS50" s="213"/>
      <c r="RRT50" s="214"/>
      <c r="RRU50" s="214"/>
      <c r="RSI50" s="214"/>
      <c r="RSJ50" s="214"/>
      <c r="RSK50" s="214"/>
      <c r="RSL50" s="214"/>
      <c r="RSM50" s="214"/>
      <c r="RSN50" s="212"/>
      <c r="RSO50" s="213"/>
      <c r="RSP50" s="213"/>
      <c r="RSQ50" s="214"/>
      <c r="RSR50" s="214"/>
      <c r="RTF50" s="214"/>
      <c r="RTG50" s="214"/>
      <c r="RTH50" s="214"/>
      <c r="RTI50" s="214"/>
      <c r="RTJ50" s="214"/>
      <c r="RTK50" s="212"/>
      <c r="RTL50" s="213"/>
      <c r="RTM50" s="213"/>
      <c r="RTN50" s="214"/>
      <c r="RTO50" s="214"/>
      <c r="RUC50" s="214"/>
      <c r="RUD50" s="214"/>
      <c r="RUE50" s="214"/>
      <c r="RUF50" s="214"/>
      <c r="RUG50" s="214"/>
      <c r="RUH50" s="212"/>
      <c r="RUI50" s="213"/>
      <c r="RUJ50" s="213"/>
      <c r="RUK50" s="214"/>
      <c r="RUL50" s="214"/>
      <c r="RUZ50" s="214"/>
      <c r="RVA50" s="214"/>
      <c r="RVB50" s="214"/>
      <c r="RVC50" s="214"/>
      <c r="RVD50" s="214"/>
      <c r="RVE50" s="212"/>
      <c r="RVF50" s="213"/>
      <c r="RVG50" s="213"/>
      <c r="RVH50" s="214"/>
      <c r="RVI50" s="214"/>
      <c r="RVW50" s="214"/>
      <c r="RVX50" s="214"/>
      <c r="RVY50" s="214"/>
      <c r="RVZ50" s="214"/>
      <c r="RWA50" s="214"/>
      <c r="RWB50" s="212"/>
      <c r="RWC50" s="213"/>
      <c r="RWD50" s="213"/>
      <c r="RWE50" s="214"/>
      <c r="RWF50" s="214"/>
      <c r="RWT50" s="214"/>
      <c r="RWU50" s="214"/>
      <c r="RWV50" s="214"/>
      <c r="RWW50" s="214"/>
      <c r="RWX50" s="214"/>
      <c r="RWY50" s="212"/>
      <c r="RWZ50" s="213"/>
      <c r="RXA50" s="213"/>
      <c r="RXB50" s="214"/>
      <c r="RXC50" s="214"/>
      <c r="RXQ50" s="214"/>
      <c r="RXR50" s="214"/>
      <c r="RXS50" s="214"/>
      <c r="RXT50" s="214"/>
      <c r="RXU50" s="214"/>
      <c r="RXV50" s="212"/>
      <c r="RXW50" s="213"/>
      <c r="RXX50" s="213"/>
      <c r="RXY50" s="214"/>
      <c r="RXZ50" s="214"/>
      <c r="RYN50" s="214"/>
      <c r="RYO50" s="214"/>
      <c r="RYP50" s="214"/>
      <c r="RYQ50" s="214"/>
      <c r="RYR50" s="214"/>
      <c r="RYS50" s="212"/>
      <c r="RYT50" s="213"/>
      <c r="RYU50" s="213"/>
      <c r="RYV50" s="214"/>
      <c r="RYW50" s="214"/>
      <c r="RZK50" s="214"/>
      <c r="RZL50" s="214"/>
      <c r="RZM50" s="214"/>
      <c r="RZN50" s="214"/>
      <c r="RZO50" s="214"/>
      <c r="RZP50" s="212"/>
      <c r="RZQ50" s="213"/>
      <c r="RZR50" s="213"/>
      <c r="RZS50" s="214"/>
      <c r="RZT50" s="214"/>
      <c r="SAH50" s="214"/>
      <c r="SAI50" s="214"/>
      <c r="SAJ50" s="214"/>
      <c r="SAK50" s="214"/>
      <c r="SAL50" s="214"/>
      <c r="SAM50" s="212"/>
      <c r="SAN50" s="213"/>
      <c r="SAO50" s="213"/>
      <c r="SAP50" s="214"/>
      <c r="SAQ50" s="214"/>
      <c r="SBE50" s="214"/>
      <c r="SBF50" s="214"/>
      <c r="SBG50" s="214"/>
      <c r="SBH50" s="214"/>
      <c r="SBI50" s="214"/>
      <c r="SBJ50" s="212"/>
      <c r="SBK50" s="213"/>
      <c r="SBL50" s="213"/>
      <c r="SBM50" s="214"/>
      <c r="SBN50" s="214"/>
      <c r="SCB50" s="214"/>
      <c r="SCC50" s="214"/>
      <c r="SCD50" s="214"/>
      <c r="SCE50" s="214"/>
      <c r="SCF50" s="214"/>
      <c r="SCG50" s="212"/>
      <c r="SCH50" s="213"/>
      <c r="SCI50" s="213"/>
      <c r="SCJ50" s="214"/>
      <c r="SCK50" s="214"/>
      <c r="SCY50" s="214"/>
      <c r="SCZ50" s="214"/>
      <c r="SDA50" s="214"/>
      <c r="SDB50" s="214"/>
      <c r="SDC50" s="214"/>
      <c r="SDD50" s="212"/>
      <c r="SDE50" s="213"/>
      <c r="SDF50" s="213"/>
      <c r="SDG50" s="214"/>
      <c r="SDH50" s="214"/>
      <c r="SDV50" s="214"/>
      <c r="SDW50" s="214"/>
      <c r="SDX50" s="214"/>
      <c r="SDY50" s="214"/>
      <c r="SDZ50" s="214"/>
      <c r="SEA50" s="212"/>
      <c r="SEB50" s="213"/>
      <c r="SEC50" s="213"/>
      <c r="SED50" s="214"/>
      <c r="SEE50" s="214"/>
      <c r="SES50" s="214"/>
      <c r="SET50" s="214"/>
      <c r="SEU50" s="214"/>
      <c r="SEV50" s="214"/>
      <c r="SEW50" s="214"/>
      <c r="SEX50" s="212"/>
      <c r="SEY50" s="213"/>
      <c r="SEZ50" s="213"/>
      <c r="SFA50" s="214"/>
      <c r="SFB50" s="214"/>
      <c r="SFP50" s="214"/>
      <c r="SFQ50" s="214"/>
      <c r="SFR50" s="214"/>
      <c r="SFS50" s="214"/>
      <c r="SFT50" s="214"/>
      <c r="SFU50" s="212"/>
      <c r="SFV50" s="213"/>
      <c r="SFW50" s="213"/>
      <c r="SFX50" s="214"/>
      <c r="SFY50" s="214"/>
      <c r="SGM50" s="214"/>
      <c r="SGN50" s="214"/>
      <c r="SGO50" s="214"/>
      <c r="SGP50" s="214"/>
      <c r="SGQ50" s="214"/>
      <c r="SGR50" s="212"/>
      <c r="SGS50" s="213"/>
      <c r="SGT50" s="213"/>
      <c r="SGU50" s="214"/>
      <c r="SGV50" s="214"/>
      <c r="SHJ50" s="214"/>
      <c r="SHK50" s="214"/>
      <c r="SHL50" s="214"/>
      <c r="SHM50" s="214"/>
      <c r="SHN50" s="214"/>
      <c r="SHO50" s="212"/>
      <c r="SHP50" s="213"/>
      <c r="SHQ50" s="213"/>
      <c r="SHR50" s="214"/>
      <c r="SHS50" s="214"/>
      <c r="SIG50" s="214"/>
      <c r="SIH50" s="214"/>
      <c r="SII50" s="214"/>
      <c r="SIJ50" s="214"/>
      <c r="SIK50" s="214"/>
      <c r="SIL50" s="212"/>
      <c r="SIM50" s="213"/>
      <c r="SIN50" s="213"/>
      <c r="SIO50" s="214"/>
      <c r="SIP50" s="214"/>
      <c r="SJD50" s="214"/>
      <c r="SJE50" s="214"/>
      <c r="SJF50" s="214"/>
      <c r="SJG50" s="214"/>
      <c r="SJH50" s="214"/>
      <c r="SJI50" s="212"/>
      <c r="SJJ50" s="213"/>
      <c r="SJK50" s="213"/>
      <c r="SJL50" s="214"/>
      <c r="SJM50" s="214"/>
      <c r="SKA50" s="214"/>
      <c r="SKB50" s="214"/>
      <c r="SKC50" s="214"/>
      <c r="SKD50" s="214"/>
      <c r="SKE50" s="214"/>
      <c r="SKF50" s="212"/>
      <c r="SKG50" s="213"/>
      <c r="SKH50" s="213"/>
      <c r="SKI50" s="214"/>
      <c r="SKJ50" s="214"/>
      <c r="SKX50" s="214"/>
      <c r="SKY50" s="214"/>
      <c r="SKZ50" s="214"/>
      <c r="SLA50" s="214"/>
      <c r="SLB50" s="214"/>
      <c r="SLC50" s="212"/>
      <c r="SLD50" s="213"/>
      <c r="SLE50" s="213"/>
      <c r="SLF50" s="214"/>
      <c r="SLG50" s="214"/>
      <c r="SLU50" s="214"/>
      <c r="SLV50" s="214"/>
      <c r="SLW50" s="214"/>
      <c r="SLX50" s="214"/>
      <c r="SLY50" s="214"/>
      <c r="SLZ50" s="212"/>
      <c r="SMA50" s="213"/>
      <c r="SMB50" s="213"/>
      <c r="SMC50" s="214"/>
      <c r="SMD50" s="214"/>
      <c r="SMR50" s="214"/>
      <c r="SMS50" s="214"/>
      <c r="SMT50" s="214"/>
      <c r="SMU50" s="214"/>
      <c r="SMV50" s="214"/>
      <c r="SMW50" s="212"/>
      <c r="SMX50" s="213"/>
      <c r="SMY50" s="213"/>
      <c r="SMZ50" s="214"/>
      <c r="SNA50" s="214"/>
      <c r="SNO50" s="214"/>
      <c r="SNP50" s="214"/>
      <c r="SNQ50" s="214"/>
      <c r="SNR50" s="214"/>
      <c r="SNS50" s="214"/>
      <c r="SNT50" s="212"/>
      <c r="SNU50" s="213"/>
      <c r="SNV50" s="213"/>
      <c r="SNW50" s="214"/>
      <c r="SNX50" s="214"/>
      <c r="SOL50" s="214"/>
      <c r="SOM50" s="214"/>
      <c r="SON50" s="214"/>
      <c r="SOO50" s="214"/>
      <c r="SOP50" s="214"/>
      <c r="SOQ50" s="212"/>
      <c r="SOR50" s="213"/>
      <c r="SOS50" s="213"/>
      <c r="SOT50" s="214"/>
      <c r="SOU50" s="214"/>
      <c r="SPI50" s="214"/>
      <c r="SPJ50" s="214"/>
      <c r="SPK50" s="214"/>
      <c r="SPL50" s="214"/>
      <c r="SPM50" s="214"/>
      <c r="SPN50" s="212"/>
      <c r="SPO50" s="213"/>
      <c r="SPP50" s="213"/>
      <c r="SPQ50" s="214"/>
      <c r="SPR50" s="214"/>
      <c r="SQF50" s="214"/>
      <c r="SQG50" s="214"/>
      <c r="SQH50" s="214"/>
      <c r="SQI50" s="214"/>
      <c r="SQJ50" s="214"/>
      <c r="SQK50" s="212"/>
      <c r="SQL50" s="213"/>
      <c r="SQM50" s="213"/>
      <c r="SQN50" s="214"/>
      <c r="SQO50" s="214"/>
      <c r="SRC50" s="214"/>
      <c r="SRD50" s="214"/>
      <c r="SRE50" s="214"/>
      <c r="SRF50" s="214"/>
      <c r="SRG50" s="214"/>
      <c r="SRH50" s="212"/>
      <c r="SRI50" s="213"/>
      <c r="SRJ50" s="213"/>
      <c r="SRK50" s="214"/>
      <c r="SRL50" s="214"/>
      <c r="SRZ50" s="214"/>
      <c r="SSA50" s="214"/>
      <c r="SSB50" s="214"/>
      <c r="SSC50" s="214"/>
      <c r="SSD50" s="214"/>
      <c r="SSE50" s="212"/>
      <c r="SSF50" s="213"/>
      <c r="SSG50" s="213"/>
      <c r="SSH50" s="214"/>
      <c r="SSI50" s="214"/>
      <c r="SSW50" s="214"/>
      <c r="SSX50" s="214"/>
      <c r="SSY50" s="214"/>
      <c r="SSZ50" s="214"/>
      <c r="STA50" s="214"/>
      <c r="STB50" s="212"/>
      <c r="STC50" s="213"/>
      <c r="STD50" s="213"/>
      <c r="STE50" s="214"/>
      <c r="STF50" s="214"/>
      <c r="STT50" s="214"/>
      <c r="STU50" s="214"/>
      <c r="STV50" s="214"/>
      <c r="STW50" s="214"/>
      <c r="STX50" s="214"/>
      <c r="STY50" s="212"/>
      <c r="STZ50" s="213"/>
      <c r="SUA50" s="213"/>
      <c r="SUB50" s="214"/>
      <c r="SUC50" s="214"/>
      <c r="SUQ50" s="214"/>
      <c r="SUR50" s="214"/>
      <c r="SUS50" s="214"/>
      <c r="SUT50" s="214"/>
      <c r="SUU50" s="214"/>
      <c r="SUV50" s="212"/>
      <c r="SUW50" s="213"/>
      <c r="SUX50" s="213"/>
      <c r="SUY50" s="214"/>
      <c r="SUZ50" s="214"/>
      <c r="SVN50" s="214"/>
      <c r="SVO50" s="214"/>
      <c r="SVP50" s="214"/>
      <c r="SVQ50" s="214"/>
      <c r="SVR50" s="214"/>
      <c r="SVS50" s="212"/>
      <c r="SVT50" s="213"/>
      <c r="SVU50" s="213"/>
      <c r="SVV50" s="214"/>
      <c r="SVW50" s="214"/>
      <c r="SWK50" s="214"/>
      <c r="SWL50" s="214"/>
      <c r="SWM50" s="214"/>
      <c r="SWN50" s="214"/>
      <c r="SWO50" s="214"/>
      <c r="SWP50" s="212"/>
      <c r="SWQ50" s="213"/>
      <c r="SWR50" s="213"/>
      <c r="SWS50" s="214"/>
      <c r="SWT50" s="214"/>
      <c r="SXH50" s="214"/>
      <c r="SXI50" s="214"/>
      <c r="SXJ50" s="214"/>
      <c r="SXK50" s="214"/>
      <c r="SXL50" s="214"/>
      <c r="SXM50" s="212"/>
      <c r="SXN50" s="213"/>
      <c r="SXO50" s="213"/>
      <c r="SXP50" s="214"/>
      <c r="SXQ50" s="214"/>
      <c r="SYE50" s="214"/>
      <c r="SYF50" s="214"/>
      <c r="SYG50" s="214"/>
      <c r="SYH50" s="214"/>
      <c r="SYI50" s="214"/>
      <c r="SYJ50" s="212"/>
      <c r="SYK50" s="213"/>
      <c r="SYL50" s="213"/>
      <c r="SYM50" s="214"/>
      <c r="SYN50" s="214"/>
      <c r="SZB50" s="214"/>
      <c r="SZC50" s="214"/>
      <c r="SZD50" s="214"/>
      <c r="SZE50" s="214"/>
      <c r="SZF50" s="214"/>
      <c r="SZG50" s="212"/>
      <c r="SZH50" s="213"/>
      <c r="SZI50" s="213"/>
      <c r="SZJ50" s="214"/>
      <c r="SZK50" s="214"/>
      <c r="SZY50" s="214"/>
      <c r="SZZ50" s="214"/>
      <c r="TAA50" s="214"/>
      <c r="TAB50" s="214"/>
      <c r="TAC50" s="214"/>
      <c r="TAD50" s="212"/>
      <c r="TAE50" s="213"/>
      <c r="TAF50" s="213"/>
      <c r="TAG50" s="214"/>
      <c r="TAH50" s="214"/>
      <c r="TAV50" s="214"/>
      <c r="TAW50" s="214"/>
      <c r="TAX50" s="214"/>
      <c r="TAY50" s="214"/>
      <c r="TAZ50" s="214"/>
      <c r="TBA50" s="212"/>
      <c r="TBB50" s="213"/>
      <c r="TBC50" s="213"/>
      <c r="TBD50" s="214"/>
      <c r="TBE50" s="214"/>
      <c r="TBS50" s="214"/>
      <c r="TBT50" s="214"/>
      <c r="TBU50" s="214"/>
      <c r="TBV50" s="214"/>
      <c r="TBW50" s="214"/>
      <c r="TBX50" s="212"/>
      <c r="TBY50" s="213"/>
      <c r="TBZ50" s="213"/>
      <c r="TCA50" s="214"/>
      <c r="TCB50" s="214"/>
      <c r="TCP50" s="214"/>
      <c r="TCQ50" s="214"/>
      <c r="TCR50" s="214"/>
      <c r="TCS50" s="214"/>
      <c r="TCT50" s="214"/>
      <c r="TCU50" s="212"/>
      <c r="TCV50" s="213"/>
      <c r="TCW50" s="213"/>
      <c r="TCX50" s="214"/>
      <c r="TCY50" s="214"/>
      <c r="TDM50" s="214"/>
      <c r="TDN50" s="214"/>
      <c r="TDO50" s="214"/>
      <c r="TDP50" s="214"/>
      <c r="TDQ50" s="214"/>
      <c r="TDR50" s="212"/>
      <c r="TDS50" s="213"/>
      <c r="TDT50" s="213"/>
      <c r="TDU50" s="214"/>
      <c r="TDV50" s="214"/>
      <c r="TEJ50" s="214"/>
      <c r="TEK50" s="214"/>
      <c r="TEL50" s="214"/>
      <c r="TEM50" s="214"/>
      <c r="TEN50" s="214"/>
      <c r="TEO50" s="212"/>
      <c r="TEP50" s="213"/>
      <c r="TEQ50" s="213"/>
      <c r="TER50" s="214"/>
      <c r="TES50" s="214"/>
      <c r="TFG50" s="214"/>
      <c r="TFH50" s="214"/>
      <c r="TFI50" s="214"/>
      <c r="TFJ50" s="214"/>
      <c r="TFK50" s="214"/>
      <c r="TFL50" s="212"/>
      <c r="TFM50" s="213"/>
      <c r="TFN50" s="213"/>
      <c r="TFO50" s="214"/>
      <c r="TFP50" s="214"/>
      <c r="TGD50" s="214"/>
      <c r="TGE50" s="214"/>
      <c r="TGF50" s="214"/>
      <c r="TGG50" s="214"/>
      <c r="TGH50" s="214"/>
      <c r="TGI50" s="212"/>
      <c r="TGJ50" s="213"/>
      <c r="TGK50" s="213"/>
      <c r="TGL50" s="214"/>
      <c r="TGM50" s="214"/>
      <c r="THA50" s="214"/>
      <c r="THB50" s="214"/>
      <c r="THC50" s="214"/>
      <c r="THD50" s="214"/>
      <c r="THE50" s="214"/>
      <c r="THF50" s="212"/>
      <c r="THG50" s="213"/>
      <c r="THH50" s="213"/>
      <c r="THI50" s="214"/>
      <c r="THJ50" s="214"/>
      <c r="THX50" s="214"/>
      <c r="THY50" s="214"/>
      <c r="THZ50" s="214"/>
      <c r="TIA50" s="214"/>
      <c r="TIB50" s="214"/>
      <c r="TIC50" s="212"/>
      <c r="TID50" s="213"/>
      <c r="TIE50" s="213"/>
      <c r="TIF50" s="214"/>
      <c r="TIG50" s="214"/>
      <c r="TIU50" s="214"/>
      <c r="TIV50" s="214"/>
      <c r="TIW50" s="214"/>
      <c r="TIX50" s="214"/>
      <c r="TIY50" s="214"/>
      <c r="TIZ50" s="212"/>
      <c r="TJA50" s="213"/>
      <c r="TJB50" s="213"/>
      <c r="TJC50" s="214"/>
      <c r="TJD50" s="214"/>
      <c r="TJR50" s="214"/>
      <c r="TJS50" s="214"/>
      <c r="TJT50" s="214"/>
      <c r="TJU50" s="214"/>
      <c r="TJV50" s="214"/>
      <c r="TJW50" s="212"/>
      <c r="TJX50" s="213"/>
      <c r="TJY50" s="213"/>
      <c r="TJZ50" s="214"/>
      <c r="TKA50" s="214"/>
      <c r="TKO50" s="214"/>
      <c r="TKP50" s="214"/>
      <c r="TKQ50" s="214"/>
      <c r="TKR50" s="214"/>
      <c r="TKS50" s="214"/>
      <c r="TKT50" s="212"/>
      <c r="TKU50" s="213"/>
      <c r="TKV50" s="213"/>
      <c r="TKW50" s="214"/>
      <c r="TKX50" s="214"/>
      <c r="TLL50" s="214"/>
      <c r="TLM50" s="214"/>
      <c r="TLN50" s="214"/>
      <c r="TLO50" s="214"/>
      <c r="TLP50" s="214"/>
      <c r="TLQ50" s="212"/>
      <c r="TLR50" s="213"/>
      <c r="TLS50" s="213"/>
      <c r="TLT50" s="214"/>
      <c r="TLU50" s="214"/>
      <c r="TMI50" s="214"/>
      <c r="TMJ50" s="214"/>
      <c r="TMK50" s="214"/>
      <c r="TML50" s="214"/>
      <c r="TMM50" s="214"/>
      <c r="TMN50" s="212"/>
      <c r="TMO50" s="213"/>
      <c r="TMP50" s="213"/>
      <c r="TMQ50" s="214"/>
      <c r="TMR50" s="214"/>
      <c r="TNF50" s="214"/>
      <c r="TNG50" s="214"/>
      <c r="TNH50" s="214"/>
      <c r="TNI50" s="214"/>
      <c r="TNJ50" s="214"/>
      <c r="TNK50" s="212"/>
      <c r="TNL50" s="213"/>
      <c r="TNM50" s="213"/>
      <c r="TNN50" s="214"/>
      <c r="TNO50" s="214"/>
      <c r="TOC50" s="214"/>
      <c r="TOD50" s="214"/>
      <c r="TOE50" s="214"/>
      <c r="TOF50" s="214"/>
      <c r="TOG50" s="214"/>
      <c r="TOH50" s="212"/>
      <c r="TOI50" s="213"/>
      <c r="TOJ50" s="213"/>
      <c r="TOK50" s="214"/>
      <c r="TOL50" s="214"/>
      <c r="TOZ50" s="214"/>
      <c r="TPA50" s="214"/>
      <c r="TPB50" s="214"/>
      <c r="TPC50" s="214"/>
      <c r="TPD50" s="214"/>
      <c r="TPE50" s="212"/>
      <c r="TPF50" s="213"/>
      <c r="TPG50" s="213"/>
      <c r="TPH50" s="214"/>
      <c r="TPI50" s="214"/>
      <c r="TPW50" s="214"/>
      <c r="TPX50" s="214"/>
      <c r="TPY50" s="214"/>
      <c r="TPZ50" s="214"/>
      <c r="TQA50" s="214"/>
      <c r="TQB50" s="212"/>
      <c r="TQC50" s="213"/>
      <c r="TQD50" s="213"/>
      <c r="TQE50" s="214"/>
      <c r="TQF50" s="214"/>
      <c r="TQT50" s="214"/>
      <c r="TQU50" s="214"/>
      <c r="TQV50" s="214"/>
      <c r="TQW50" s="214"/>
      <c r="TQX50" s="214"/>
      <c r="TQY50" s="212"/>
      <c r="TQZ50" s="213"/>
      <c r="TRA50" s="213"/>
      <c r="TRB50" s="214"/>
      <c r="TRC50" s="214"/>
      <c r="TRQ50" s="214"/>
      <c r="TRR50" s="214"/>
      <c r="TRS50" s="214"/>
      <c r="TRT50" s="214"/>
      <c r="TRU50" s="214"/>
      <c r="TRV50" s="212"/>
      <c r="TRW50" s="213"/>
      <c r="TRX50" s="213"/>
      <c r="TRY50" s="214"/>
      <c r="TRZ50" s="214"/>
      <c r="TSN50" s="214"/>
      <c r="TSO50" s="214"/>
      <c r="TSP50" s="214"/>
      <c r="TSQ50" s="214"/>
      <c r="TSR50" s="214"/>
      <c r="TSS50" s="212"/>
      <c r="TST50" s="213"/>
      <c r="TSU50" s="213"/>
      <c r="TSV50" s="214"/>
      <c r="TSW50" s="214"/>
      <c r="TTK50" s="214"/>
      <c r="TTL50" s="214"/>
      <c r="TTM50" s="214"/>
      <c r="TTN50" s="214"/>
      <c r="TTO50" s="214"/>
      <c r="TTP50" s="212"/>
      <c r="TTQ50" s="213"/>
      <c r="TTR50" s="213"/>
      <c r="TTS50" s="214"/>
      <c r="TTT50" s="214"/>
      <c r="TUH50" s="214"/>
      <c r="TUI50" s="214"/>
      <c r="TUJ50" s="214"/>
      <c r="TUK50" s="214"/>
      <c r="TUL50" s="214"/>
      <c r="TUM50" s="212"/>
      <c r="TUN50" s="213"/>
      <c r="TUO50" s="213"/>
      <c r="TUP50" s="214"/>
      <c r="TUQ50" s="214"/>
      <c r="TVE50" s="214"/>
      <c r="TVF50" s="214"/>
      <c r="TVG50" s="214"/>
      <c r="TVH50" s="214"/>
      <c r="TVI50" s="214"/>
      <c r="TVJ50" s="212"/>
      <c r="TVK50" s="213"/>
      <c r="TVL50" s="213"/>
      <c r="TVM50" s="214"/>
      <c r="TVN50" s="214"/>
      <c r="TWB50" s="214"/>
      <c r="TWC50" s="214"/>
      <c r="TWD50" s="214"/>
      <c r="TWE50" s="214"/>
      <c r="TWF50" s="214"/>
      <c r="TWG50" s="212"/>
      <c r="TWH50" s="213"/>
      <c r="TWI50" s="213"/>
      <c r="TWJ50" s="214"/>
      <c r="TWK50" s="214"/>
      <c r="TWY50" s="214"/>
      <c r="TWZ50" s="214"/>
      <c r="TXA50" s="214"/>
      <c r="TXB50" s="214"/>
      <c r="TXC50" s="214"/>
      <c r="TXD50" s="212"/>
      <c r="TXE50" s="213"/>
      <c r="TXF50" s="213"/>
      <c r="TXG50" s="214"/>
      <c r="TXH50" s="214"/>
      <c r="TXV50" s="214"/>
      <c r="TXW50" s="214"/>
      <c r="TXX50" s="214"/>
      <c r="TXY50" s="214"/>
      <c r="TXZ50" s="214"/>
      <c r="TYA50" s="212"/>
      <c r="TYB50" s="213"/>
      <c r="TYC50" s="213"/>
      <c r="TYD50" s="214"/>
      <c r="TYE50" s="214"/>
      <c r="TYS50" s="214"/>
      <c r="TYT50" s="214"/>
      <c r="TYU50" s="214"/>
      <c r="TYV50" s="214"/>
      <c r="TYW50" s="214"/>
      <c r="TYX50" s="212"/>
      <c r="TYY50" s="213"/>
      <c r="TYZ50" s="213"/>
      <c r="TZA50" s="214"/>
      <c r="TZB50" s="214"/>
      <c r="TZP50" s="214"/>
      <c r="TZQ50" s="214"/>
      <c r="TZR50" s="214"/>
      <c r="TZS50" s="214"/>
      <c r="TZT50" s="214"/>
      <c r="TZU50" s="212"/>
      <c r="TZV50" s="213"/>
      <c r="TZW50" s="213"/>
      <c r="TZX50" s="214"/>
      <c r="TZY50" s="214"/>
      <c r="UAM50" s="214"/>
      <c r="UAN50" s="214"/>
      <c r="UAO50" s="214"/>
      <c r="UAP50" s="214"/>
      <c r="UAQ50" s="214"/>
      <c r="UAR50" s="212"/>
      <c r="UAS50" s="213"/>
      <c r="UAT50" s="213"/>
      <c r="UAU50" s="214"/>
      <c r="UAV50" s="214"/>
      <c r="UBJ50" s="214"/>
      <c r="UBK50" s="214"/>
      <c r="UBL50" s="214"/>
      <c r="UBM50" s="214"/>
      <c r="UBN50" s="214"/>
      <c r="UBO50" s="212"/>
      <c r="UBP50" s="213"/>
      <c r="UBQ50" s="213"/>
      <c r="UBR50" s="214"/>
      <c r="UBS50" s="214"/>
      <c r="UCG50" s="214"/>
      <c r="UCH50" s="214"/>
      <c r="UCI50" s="214"/>
      <c r="UCJ50" s="214"/>
      <c r="UCK50" s="214"/>
      <c r="UCL50" s="212"/>
      <c r="UCM50" s="213"/>
      <c r="UCN50" s="213"/>
      <c r="UCO50" s="214"/>
      <c r="UCP50" s="214"/>
      <c r="UDD50" s="214"/>
      <c r="UDE50" s="214"/>
      <c r="UDF50" s="214"/>
      <c r="UDG50" s="214"/>
      <c r="UDH50" s="214"/>
      <c r="UDI50" s="212"/>
      <c r="UDJ50" s="213"/>
      <c r="UDK50" s="213"/>
      <c r="UDL50" s="214"/>
      <c r="UDM50" s="214"/>
      <c r="UEA50" s="214"/>
      <c r="UEB50" s="214"/>
      <c r="UEC50" s="214"/>
      <c r="UED50" s="214"/>
      <c r="UEE50" s="214"/>
      <c r="UEF50" s="212"/>
      <c r="UEG50" s="213"/>
      <c r="UEH50" s="213"/>
      <c r="UEI50" s="214"/>
      <c r="UEJ50" s="214"/>
      <c r="UEX50" s="214"/>
      <c r="UEY50" s="214"/>
      <c r="UEZ50" s="214"/>
      <c r="UFA50" s="214"/>
      <c r="UFB50" s="214"/>
      <c r="UFC50" s="212"/>
      <c r="UFD50" s="213"/>
      <c r="UFE50" s="213"/>
      <c r="UFF50" s="214"/>
      <c r="UFG50" s="214"/>
      <c r="UFU50" s="214"/>
      <c r="UFV50" s="214"/>
      <c r="UFW50" s="214"/>
      <c r="UFX50" s="214"/>
      <c r="UFY50" s="214"/>
      <c r="UFZ50" s="212"/>
      <c r="UGA50" s="213"/>
      <c r="UGB50" s="213"/>
      <c r="UGC50" s="214"/>
      <c r="UGD50" s="214"/>
      <c r="UGR50" s="214"/>
      <c r="UGS50" s="214"/>
      <c r="UGT50" s="214"/>
      <c r="UGU50" s="214"/>
      <c r="UGV50" s="214"/>
      <c r="UGW50" s="212"/>
      <c r="UGX50" s="213"/>
      <c r="UGY50" s="213"/>
      <c r="UGZ50" s="214"/>
      <c r="UHA50" s="214"/>
      <c r="UHO50" s="214"/>
      <c r="UHP50" s="214"/>
      <c r="UHQ50" s="214"/>
      <c r="UHR50" s="214"/>
      <c r="UHS50" s="214"/>
      <c r="UHT50" s="212"/>
      <c r="UHU50" s="213"/>
      <c r="UHV50" s="213"/>
      <c r="UHW50" s="214"/>
      <c r="UHX50" s="214"/>
      <c r="UIL50" s="214"/>
      <c r="UIM50" s="214"/>
      <c r="UIN50" s="214"/>
      <c r="UIO50" s="214"/>
      <c r="UIP50" s="214"/>
      <c r="UIQ50" s="212"/>
      <c r="UIR50" s="213"/>
      <c r="UIS50" s="213"/>
      <c r="UIT50" s="214"/>
      <c r="UIU50" s="214"/>
      <c r="UJI50" s="214"/>
      <c r="UJJ50" s="214"/>
      <c r="UJK50" s="214"/>
      <c r="UJL50" s="214"/>
      <c r="UJM50" s="214"/>
      <c r="UJN50" s="212"/>
      <c r="UJO50" s="213"/>
      <c r="UJP50" s="213"/>
      <c r="UJQ50" s="214"/>
      <c r="UJR50" s="214"/>
      <c r="UKF50" s="214"/>
      <c r="UKG50" s="214"/>
      <c r="UKH50" s="214"/>
      <c r="UKI50" s="214"/>
      <c r="UKJ50" s="214"/>
      <c r="UKK50" s="212"/>
      <c r="UKL50" s="213"/>
      <c r="UKM50" s="213"/>
      <c r="UKN50" s="214"/>
      <c r="UKO50" s="214"/>
      <c r="ULC50" s="214"/>
      <c r="ULD50" s="214"/>
      <c r="ULE50" s="214"/>
      <c r="ULF50" s="214"/>
      <c r="ULG50" s="214"/>
      <c r="ULH50" s="212"/>
      <c r="ULI50" s="213"/>
      <c r="ULJ50" s="213"/>
      <c r="ULK50" s="214"/>
      <c r="ULL50" s="214"/>
      <c r="ULZ50" s="214"/>
      <c r="UMA50" s="214"/>
      <c r="UMB50" s="214"/>
      <c r="UMC50" s="214"/>
      <c r="UMD50" s="214"/>
      <c r="UME50" s="212"/>
      <c r="UMF50" s="213"/>
      <c r="UMG50" s="213"/>
      <c r="UMH50" s="214"/>
      <c r="UMI50" s="214"/>
      <c r="UMW50" s="214"/>
      <c r="UMX50" s="214"/>
      <c r="UMY50" s="214"/>
      <c r="UMZ50" s="214"/>
      <c r="UNA50" s="214"/>
      <c r="UNB50" s="212"/>
      <c r="UNC50" s="213"/>
      <c r="UND50" s="213"/>
      <c r="UNE50" s="214"/>
      <c r="UNF50" s="214"/>
      <c r="UNT50" s="214"/>
      <c r="UNU50" s="214"/>
      <c r="UNV50" s="214"/>
      <c r="UNW50" s="214"/>
      <c r="UNX50" s="214"/>
      <c r="UNY50" s="212"/>
      <c r="UNZ50" s="213"/>
      <c r="UOA50" s="213"/>
      <c r="UOB50" s="214"/>
      <c r="UOC50" s="214"/>
      <c r="UOQ50" s="214"/>
      <c r="UOR50" s="214"/>
      <c r="UOS50" s="214"/>
      <c r="UOT50" s="214"/>
      <c r="UOU50" s="214"/>
      <c r="UOV50" s="212"/>
      <c r="UOW50" s="213"/>
      <c r="UOX50" s="213"/>
      <c r="UOY50" s="214"/>
      <c r="UOZ50" s="214"/>
      <c r="UPN50" s="214"/>
      <c r="UPO50" s="214"/>
      <c r="UPP50" s="214"/>
      <c r="UPQ50" s="214"/>
      <c r="UPR50" s="214"/>
      <c r="UPS50" s="212"/>
      <c r="UPT50" s="213"/>
      <c r="UPU50" s="213"/>
      <c r="UPV50" s="214"/>
      <c r="UPW50" s="214"/>
      <c r="UQK50" s="214"/>
      <c r="UQL50" s="214"/>
      <c r="UQM50" s="214"/>
      <c r="UQN50" s="214"/>
      <c r="UQO50" s="214"/>
      <c r="UQP50" s="212"/>
      <c r="UQQ50" s="213"/>
      <c r="UQR50" s="213"/>
      <c r="UQS50" s="214"/>
      <c r="UQT50" s="214"/>
      <c r="URH50" s="214"/>
      <c r="URI50" s="214"/>
      <c r="URJ50" s="214"/>
      <c r="URK50" s="214"/>
      <c r="URL50" s="214"/>
      <c r="URM50" s="212"/>
      <c r="URN50" s="213"/>
      <c r="URO50" s="213"/>
      <c r="URP50" s="214"/>
      <c r="URQ50" s="214"/>
      <c r="USE50" s="214"/>
      <c r="USF50" s="214"/>
      <c r="USG50" s="214"/>
      <c r="USH50" s="214"/>
      <c r="USI50" s="214"/>
      <c r="USJ50" s="212"/>
      <c r="USK50" s="213"/>
      <c r="USL50" s="213"/>
      <c r="USM50" s="214"/>
      <c r="USN50" s="214"/>
      <c r="UTB50" s="214"/>
      <c r="UTC50" s="214"/>
      <c r="UTD50" s="214"/>
      <c r="UTE50" s="214"/>
      <c r="UTF50" s="214"/>
      <c r="UTG50" s="212"/>
      <c r="UTH50" s="213"/>
      <c r="UTI50" s="213"/>
      <c r="UTJ50" s="214"/>
      <c r="UTK50" s="214"/>
      <c r="UTY50" s="214"/>
      <c r="UTZ50" s="214"/>
      <c r="UUA50" s="214"/>
      <c r="UUB50" s="214"/>
      <c r="UUC50" s="214"/>
      <c r="UUD50" s="212"/>
      <c r="UUE50" s="213"/>
      <c r="UUF50" s="213"/>
      <c r="UUG50" s="214"/>
      <c r="UUH50" s="214"/>
      <c r="UUV50" s="214"/>
      <c r="UUW50" s="214"/>
      <c r="UUX50" s="214"/>
      <c r="UUY50" s="214"/>
      <c r="UUZ50" s="214"/>
      <c r="UVA50" s="212"/>
      <c r="UVB50" s="213"/>
      <c r="UVC50" s="213"/>
      <c r="UVD50" s="214"/>
      <c r="UVE50" s="214"/>
      <c r="UVS50" s="214"/>
      <c r="UVT50" s="214"/>
      <c r="UVU50" s="214"/>
      <c r="UVV50" s="214"/>
      <c r="UVW50" s="214"/>
      <c r="UVX50" s="212"/>
      <c r="UVY50" s="213"/>
      <c r="UVZ50" s="213"/>
      <c r="UWA50" s="214"/>
      <c r="UWB50" s="214"/>
      <c r="UWP50" s="214"/>
      <c r="UWQ50" s="214"/>
      <c r="UWR50" s="214"/>
      <c r="UWS50" s="214"/>
      <c r="UWT50" s="214"/>
      <c r="UWU50" s="212"/>
      <c r="UWV50" s="213"/>
      <c r="UWW50" s="213"/>
      <c r="UWX50" s="214"/>
      <c r="UWY50" s="214"/>
      <c r="UXM50" s="214"/>
      <c r="UXN50" s="214"/>
      <c r="UXO50" s="214"/>
      <c r="UXP50" s="214"/>
      <c r="UXQ50" s="214"/>
      <c r="UXR50" s="212"/>
      <c r="UXS50" s="213"/>
      <c r="UXT50" s="213"/>
      <c r="UXU50" s="214"/>
      <c r="UXV50" s="214"/>
      <c r="UYJ50" s="214"/>
      <c r="UYK50" s="214"/>
      <c r="UYL50" s="214"/>
      <c r="UYM50" s="214"/>
      <c r="UYN50" s="214"/>
      <c r="UYO50" s="212"/>
      <c r="UYP50" s="213"/>
      <c r="UYQ50" s="213"/>
      <c r="UYR50" s="214"/>
      <c r="UYS50" s="214"/>
      <c r="UZG50" s="214"/>
      <c r="UZH50" s="214"/>
      <c r="UZI50" s="214"/>
      <c r="UZJ50" s="214"/>
      <c r="UZK50" s="214"/>
      <c r="UZL50" s="212"/>
      <c r="UZM50" s="213"/>
      <c r="UZN50" s="213"/>
      <c r="UZO50" s="214"/>
      <c r="UZP50" s="214"/>
      <c r="VAD50" s="214"/>
      <c r="VAE50" s="214"/>
      <c r="VAF50" s="214"/>
      <c r="VAG50" s="214"/>
      <c r="VAH50" s="214"/>
      <c r="VAI50" s="212"/>
      <c r="VAJ50" s="213"/>
      <c r="VAK50" s="213"/>
      <c r="VAL50" s="214"/>
      <c r="VAM50" s="214"/>
      <c r="VBA50" s="214"/>
      <c r="VBB50" s="214"/>
      <c r="VBC50" s="214"/>
      <c r="VBD50" s="214"/>
      <c r="VBE50" s="214"/>
      <c r="VBF50" s="212"/>
      <c r="VBG50" s="213"/>
      <c r="VBH50" s="213"/>
      <c r="VBI50" s="214"/>
      <c r="VBJ50" s="214"/>
      <c r="VBX50" s="214"/>
      <c r="VBY50" s="214"/>
      <c r="VBZ50" s="214"/>
      <c r="VCA50" s="214"/>
      <c r="VCB50" s="214"/>
      <c r="VCC50" s="212"/>
      <c r="VCD50" s="213"/>
      <c r="VCE50" s="213"/>
      <c r="VCF50" s="214"/>
      <c r="VCG50" s="214"/>
      <c r="VCU50" s="214"/>
      <c r="VCV50" s="214"/>
      <c r="VCW50" s="214"/>
      <c r="VCX50" s="214"/>
      <c r="VCY50" s="214"/>
      <c r="VCZ50" s="212"/>
      <c r="VDA50" s="213"/>
      <c r="VDB50" s="213"/>
      <c r="VDC50" s="214"/>
      <c r="VDD50" s="214"/>
      <c r="VDR50" s="214"/>
      <c r="VDS50" s="214"/>
      <c r="VDT50" s="214"/>
      <c r="VDU50" s="214"/>
      <c r="VDV50" s="214"/>
      <c r="VDW50" s="212"/>
      <c r="VDX50" s="213"/>
      <c r="VDY50" s="213"/>
      <c r="VDZ50" s="214"/>
      <c r="VEA50" s="214"/>
      <c r="VEO50" s="214"/>
      <c r="VEP50" s="214"/>
      <c r="VEQ50" s="214"/>
      <c r="VER50" s="214"/>
      <c r="VES50" s="214"/>
      <c r="VET50" s="212"/>
      <c r="VEU50" s="213"/>
      <c r="VEV50" s="213"/>
      <c r="VEW50" s="214"/>
      <c r="VEX50" s="214"/>
      <c r="VFL50" s="214"/>
      <c r="VFM50" s="214"/>
      <c r="VFN50" s="214"/>
      <c r="VFO50" s="214"/>
      <c r="VFP50" s="214"/>
      <c r="VFQ50" s="212"/>
      <c r="VFR50" s="213"/>
      <c r="VFS50" s="213"/>
      <c r="VFT50" s="214"/>
      <c r="VFU50" s="214"/>
      <c r="VGI50" s="214"/>
      <c r="VGJ50" s="214"/>
      <c r="VGK50" s="214"/>
      <c r="VGL50" s="214"/>
      <c r="VGM50" s="214"/>
      <c r="VGN50" s="212"/>
      <c r="VGO50" s="213"/>
      <c r="VGP50" s="213"/>
      <c r="VGQ50" s="214"/>
      <c r="VGR50" s="214"/>
      <c r="VHF50" s="214"/>
      <c r="VHG50" s="214"/>
      <c r="VHH50" s="214"/>
      <c r="VHI50" s="214"/>
      <c r="VHJ50" s="214"/>
      <c r="VHK50" s="212"/>
      <c r="VHL50" s="213"/>
      <c r="VHM50" s="213"/>
      <c r="VHN50" s="214"/>
      <c r="VHO50" s="214"/>
      <c r="VIC50" s="214"/>
      <c r="VID50" s="214"/>
      <c r="VIE50" s="214"/>
      <c r="VIF50" s="214"/>
      <c r="VIG50" s="214"/>
      <c r="VIH50" s="212"/>
      <c r="VII50" s="213"/>
      <c r="VIJ50" s="213"/>
      <c r="VIK50" s="214"/>
      <c r="VIL50" s="214"/>
      <c r="VIZ50" s="214"/>
      <c r="VJA50" s="214"/>
      <c r="VJB50" s="214"/>
      <c r="VJC50" s="214"/>
      <c r="VJD50" s="214"/>
      <c r="VJE50" s="212"/>
      <c r="VJF50" s="213"/>
      <c r="VJG50" s="213"/>
      <c r="VJH50" s="214"/>
      <c r="VJI50" s="214"/>
      <c r="VJW50" s="214"/>
      <c r="VJX50" s="214"/>
      <c r="VJY50" s="214"/>
      <c r="VJZ50" s="214"/>
      <c r="VKA50" s="214"/>
      <c r="VKB50" s="212"/>
      <c r="VKC50" s="213"/>
      <c r="VKD50" s="213"/>
      <c r="VKE50" s="214"/>
      <c r="VKF50" s="214"/>
      <c r="VKT50" s="214"/>
      <c r="VKU50" s="214"/>
      <c r="VKV50" s="214"/>
      <c r="VKW50" s="214"/>
      <c r="VKX50" s="214"/>
      <c r="VKY50" s="212"/>
      <c r="VKZ50" s="213"/>
      <c r="VLA50" s="213"/>
      <c r="VLB50" s="214"/>
      <c r="VLC50" s="214"/>
      <c r="VLQ50" s="214"/>
      <c r="VLR50" s="214"/>
      <c r="VLS50" s="214"/>
      <c r="VLT50" s="214"/>
      <c r="VLU50" s="214"/>
      <c r="VLV50" s="212"/>
      <c r="VLW50" s="213"/>
      <c r="VLX50" s="213"/>
      <c r="VLY50" s="214"/>
      <c r="VLZ50" s="214"/>
      <c r="VMN50" s="214"/>
      <c r="VMO50" s="214"/>
      <c r="VMP50" s="214"/>
      <c r="VMQ50" s="214"/>
      <c r="VMR50" s="214"/>
      <c r="VMS50" s="212"/>
      <c r="VMT50" s="213"/>
      <c r="VMU50" s="213"/>
      <c r="VMV50" s="214"/>
      <c r="VMW50" s="214"/>
      <c r="VNK50" s="214"/>
      <c r="VNL50" s="214"/>
      <c r="VNM50" s="214"/>
      <c r="VNN50" s="214"/>
      <c r="VNO50" s="214"/>
      <c r="VNP50" s="212"/>
      <c r="VNQ50" s="213"/>
      <c r="VNR50" s="213"/>
      <c r="VNS50" s="214"/>
      <c r="VNT50" s="214"/>
      <c r="VOH50" s="214"/>
      <c r="VOI50" s="214"/>
      <c r="VOJ50" s="214"/>
      <c r="VOK50" s="214"/>
      <c r="VOL50" s="214"/>
      <c r="VOM50" s="212"/>
      <c r="VON50" s="213"/>
      <c r="VOO50" s="213"/>
      <c r="VOP50" s="214"/>
      <c r="VOQ50" s="214"/>
      <c r="VPE50" s="214"/>
      <c r="VPF50" s="214"/>
      <c r="VPG50" s="214"/>
      <c r="VPH50" s="214"/>
      <c r="VPI50" s="214"/>
      <c r="VPJ50" s="212"/>
      <c r="VPK50" s="213"/>
      <c r="VPL50" s="213"/>
      <c r="VPM50" s="214"/>
      <c r="VPN50" s="214"/>
      <c r="VQB50" s="214"/>
      <c r="VQC50" s="214"/>
      <c r="VQD50" s="214"/>
      <c r="VQE50" s="214"/>
      <c r="VQF50" s="214"/>
      <c r="VQG50" s="212"/>
      <c r="VQH50" s="213"/>
      <c r="VQI50" s="213"/>
      <c r="VQJ50" s="214"/>
      <c r="VQK50" s="214"/>
      <c r="VQY50" s="214"/>
      <c r="VQZ50" s="214"/>
      <c r="VRA50" s="214"/>
      <c r="VRB50" s="214"/>
      <c r="VRC50" s="214"/>
      <c r="VRD50" s="212"/>
      <c r="VRE50" s="213"/>
      <c r="VRF50" s="213"/>
      <c r="VRG50" s="214"/>
      <c r="VRH50" s="214"/>
      <c r="VRV50" s="214"/>
      <c r="VRW50" s="214"/>
      <c r="VRX50" s="214"/>
      <c r="VRY50" s="214"/>
      <c r="VRZ50" s="214"/>
      <c r="VSA50" s="212"/>
      <c r="VSB50" s="213"/>
      <c r="VSC50" s="213"/>
      <c r="VSD50" s="214"/>
      <c r="VSE50" s="214"/>
      <c r="VSS50" s="214"/>
      <c r="VST50" s="214"/>
      <c r="VSU50" s="214"/>
      <c r="VSV50" s="214"/>
      <c r="VSW50" s="214"/>
      <c r="VSX50" s="212"/>
      <c r="VSY50" s="213"/>
      <c r="VSZ50" s="213"/>
      <c r="VTA50" s="214"/>
      <c r="VTB50" s="214"/>
      <c r="VTP50" s="214"/>
      <c r="VTQ50" s="214"/>
      <c r="VTR50" s="214"/>
      <c r="VTS50" s="214"/>
      <c r="VTT50" s="214"/>
      <c r="VTU50" s="212"/>
      <c r="VTV50" s="213"/>
      <c r="VTW50" s="213"/>
      <c r="VTX50" s="214"/>
      <c r="VTY50" s="214"/>
      <c r="VUM50" s="214"/>
      <c r="VUN50" s="214"/>
      <c r="VUO50" s="214"/>
      <c r="VUP50" s="214"/>
      <c r="VUQ50" s="214"/>
      <c r="VUR50" s="212"/>
      <c r="VUS50" s="213"/>
      <c r="VUT50" s="213"/>
      <c r="VUU50" s="214"/>
      <c r="VUV50" s="214"/>
      <c r="VVJ50" s="214"/>
      <c r="VVK50" s="214"/>
      <c r="VVL50" s="214"/>
      <c r="VVM50" s="214"/>
      <c r="VVN50" s="214"/>
      <c r="VVO50" s="212"/>
      <c r="VVP50" s="213"/>
      <c r="VVQ50" s="213"/>
      <c r="VVR50" s="214"/>
      <c r="VVS50" s="214"/>
      <c r="VWG50" s="214"/>
      <c r="VWH50" s="214"/>
      <c r="VWI50" s="214"/>
      <c r="VWJ50" s="214"/>
      <c r="VWK50" s="214"/>
      <c r="VWL50" s="212"/>
      <c r="VWM50" s="213"/>
      <c r="VWN50" s="213"/>
      <c r="VWO50" s="214"/>
      <c r="VWP50" s="214"/>
      <c r="VXD50" s="214"/>
      <c r="VXE50" s="214"/>
      <c r="VXF50" s="214"/>
      <c r="VXG50" s="214"/>
      <c r="VXH50" s="214"/>
      <c r="VXI50" s="212"/>
      <c r="VXJ50" s="213"/>
      <c r="VXK50" s="213"/>
      <c r="VXL50" s="214"/>
      <c r="VXM50" s="214"/>
      <c r="VYA50" s="214"/>
      <c r="VYB50" s="214"/>
      <c r="VYC50" s="214"/>
      <c r="VYD50" s="214"/>
      <c r="VYE50" s="214"/>
      <c r="VYF50" s="212"/>
      <c r="VYG50" s="213"/>
      <c r="VYH50" s="213"/>
      <c r="VYI50" s="214"/>
      <c r="VYJ50" s="214"/>
      <c r="VYX50" s="214"/>
      <c r="VYY50" s="214"/>
      <c r="VYZ50" s="214"/>
      <c r="VZA50" s="214"/>
      <c r="VZB50" s="214"/>
      <c r="VZC50" s="212"/>
      <c r="VZD50" s="213"/>
      <c r="VZE50" s="213"/>
      <c r="VZF50" s="214"/>
      <c r="VZG50" s="214"/>
      <c r="VZU50" s="214"/>
      <c r="VZV50" s="214"/>
      <c r="VZW50" s="214"/>
      <c r="VZX50" s="214"/>
      <c r="VZY50" s="214"/>
      <c r="VZZ50" s="212"/>
      <c r="WAA50" s="213"/>
      <c r="WAB50" s="213"/>
      <c r="WAC50" s="214"/>
      <c r="WAD50" s="214"/>
      <c r="WAR50" s="214"/>
      <c r="WAS50" s="214"/>
      <c r="WAT50" s="214"/>
      <c r="WAU50" s="214"/>
      <c r="WAV50" s="214"/>
      <c r="WAW50" s="212"/>
      <c r="WAX50" s="213"/>
      <c r="WAY50" s="213"/>
      <c r="WAZ50" s="214"/>
      <c r="WBA50" s="214"/>
      <c r="WBO50" s="214"/>
      <c r="WBP50" s="214"/>
      <c r="WBQ50" s="214"/>
      <c r="WBR50" s="214"/>
      <c r="WBS50" s="214"/>
      <c r="WBT50" s="212"/>
      <c r="WBU50" s="213"/>
      <c r="WBV50" s="213"/>
      <c r="WBW50" s="214"/>
      <c r="WBX50" s="214"/>
      <c r="WCL50" s="214"/>
      <c r="WCM50" s="214"/>
      <c r="WCN50" s="214"/>
      <c r="WCO50" s="214"/>
      <c r="WCP50" s="214"/>
      <c r="WCQ50" s="212"/>
      <c r="WCR50" s="213"/>
      <c r="WCS50" s="213"/>
      <c r="WCT50" s="214"/>
      <c r="WCU50" s="214"/>
      <c r="WDI50" s="214"/>
      <c r="WDJ50" s="214"/>
      <c r="WDK50" s="214"/>
      <c r="WDL50" s="214"/>
      <c r="WDM50" s="214"/>
      <c r="WDN50" s="212"/>
      <c r="WDO50" s="213"/>
      <c r="WDP50" s="213"/>
      <c r="WDQ50" s="214"/>
      <c r="WDR50" s="214"/>
      <c r="WEF50" s="214"/>
      <c r="WEG50" s="214"/>
      <c r="WEH50" s="214"/>
      <c r="WEI50" s="214"/>
      <c r="WEJ50" s="214"/>
      <c r="WEK50" s="212"/>
      <c r="WEL50" s="213"/>
      <c r="WEM50" s="213"/>
      <c r="WEN50" s="214"/>
      <c r="WEO50" s="214"/>
      <c r="WFC50" s="214"/>
      <c r="WFD50" s="214"/>
      <c r="WFE50" s="214"/>
      <c r="WFF50" s="214"/>
      <c r="WFG50" s="214"/>
      <c r="WFH50" s="212"/>
      <c r="WFI50" s="213"/>
      <c r="WFJ50" s="213"/>
      <c r="WFK50" s="214"/>
      <c r="WFL50" s="214"/>
      <c r="WFZ50" s="214"/>
      <c r="WGA50" s="214"/>
      <c r="WGB50" s="214"/>
      <c r="WGC50" s="214"/>
      <c r="WGD50" s="214"/>
      <c r="WGE50" s="212"/>
      <c r="WGF50" s="213"/>
      <c r="WGG50" s="213"/>
      <c r="WGH50" s="214"/>
      <c r="WGI50" s="214"/>
      <c r="WGW50" s="214"/>
      <c r="WGX50" s="214"/>
      <c r="WGY50" s="214"/>
      <c r="WGZ50" s="214"/>
      <c r="WHA50" s="214"/>
      <c r="WHB50" s="212"/>
      <c r="WHC50" s="213"/>
      <c r="WHD50" s="213"/>
      <c r="WHE50" s="214"/>
      <c r="WHF50" s="214"/>
      <c r="WHT50" s="214"/>
      <c r="WHU50" s="214"/>
      <c r="WHV50" s="214"/>
      <c r="WHW50" s="214"/>
      <c r="WHX50" s="214"/>
      <c r="WHY50" s="212"/>
      <c r="WHZ50" s="213"/>
      <c r="WIA50" s="213"/>
      <c r="WIB50" s="214"/>
      <c r="WIC50" s="214"/>
      <c r="WIQ50" s="214"/>
      <c r="WIR50" s="214"/>
      <c r="WIS50" s="214"/>
      <c r="WIT50" s="214"/>
      <c r="WIU50" s="214"/>
      <c r="WIV50" s="212"/>
      <c r="WIW50" s="213"/>
      <c r="WIX50" s="213"/>
      <c r="WIY50" s="214"/>
      <c r="WIZ50" s="214"/>
      <c r="WJN50" s="214"/>
      <c r="WJO50" s="214"/>
      <c r="WJP50" s="214"/>
      <c r="WJQ50" s="214"/>
      <c r="WJR50" s="214"/>
      <c r="WJS50" s="212"/>
      <c r="WJT50" s="213"/>
      <c r="WJU50" s="213"/>
      <c r="WJV50" s="214"/>
      <c r="WJW50" s="214"/>
      <c r="WKK50" s="214"/>
      <c r="WKL50" s="214"/>
      <c r="WKM50" s="214"/>
      <c r="WKN50" s="214"/>
      <c r="WKO50" s="214"/>
      <c r="WKP50" s="212"/>
      <c r="WKQ50" s="213"/>
      <c r="WKR50" s="213"/>
      <c r="WKS50" s="214"/>
      <c r="WKT50" s="214"/>
      <c r="WLH50" s="214"/>
      <c r="WLI50" s="214"/>
      <c r="WLJ50" s="214"/>
      <c r="WLK50" s="214"/>
      <c r="WLL50" s="214"/>
      <c r="WLM50" s="212"/>
      <c r="WLN50" s="213"/>
      <c r="WLO50" s="213"/>
      <c r="WLP50" s="214"/>
      <c r="WLQ50" s="214"/>
      <c r="WME50" s="214"/>
      <c r="WMF50" s="214"/>
      <c r="WMG50" s="214"/>
      <c r="WMH50" s="214"/>
      <c r="WMI50" s="214"/>
      <c r="WMJ50" s="212"/>
      <c r="WMK50" s="213"/>
      <c r="WML50" s="213"/>
      <c r="WMM50" s="214"/>
      <c r="WMN50" s="214"/>
      <c r="WNB50" s="214"/>
      <c r="WNC50" s="214"/>
      <c r="WND50" s="214"/>
      <c r="WNE50" s="214"/>
      <c r="WNF50" s="214"/>
      <c r="WNG50" s="212"/>
      <c r="WNH50" s="213"/>
      <c r="WNI50" s="213"/>
      <c r="WNJ50" s="214"/>
      <c r="WNK50" s="214"/>
      <c r="WNY50" s="214"/>
      <c r="WNZ50" s="214"/>
      <c r="WOA50" s="214"/>
      <c r="WOB50" s="214"/>
      <c r="WOC50" s="214"/>
      <c r="WOD50" s="212"/>
      <c r="WOE50" s="213"/>
      <c r="WOF50" s="213"/>
      <c r="WOG50" s="214"/>
      <c r="WOH50" s="214"/>
      <c r="WOV50" s="214"/>
      <c r="WOW50" s="214"/>
      <c r="WOX50" s="214"/>
      <c r="WOY50" s="214"/>
      <c r="WOZ50" s="214"/>
      <c r="WPA50" s="212"/>
      <c r="WPB50" s="213"/>
      <c r="WPC50" s="213"/>
      <c r="WPD50" s="214"/>
      <c r="WPE50" s="214"/>
      <c r="WPS50" s="214"/>
      <c r="WPT50" s="214"/>
      <c r="WPU50" s="214"/>
      <c r="WPV50" s="214"/>
      <c r="WPW50" s="214"/>
      <c r="WPX50" s="212"/>
      <c r="WPY50" s="213"/>
      <c r="WPZ50" s="213"/>
      <c r="WQA50" s="214"/>
      <c r="WQB50" s="214"/>
      <c r="WQP50" s="214"/>
      <c r="WQQ50" s="214"/>
      <c r="WQR50" s="214"/>
      <c r="WQS50" s="214"/>
      <c r="WQT50" s="214"/>
      <c r="WQU50" s="212"/>
      <c r="WQV50" s="213"/>
      <c r="WQW50" s="213"/>
      <c r="WQX50" s="214"/>
      <c r="WQY50" s="214"/>
      <c r="WRM50" s="214"/>
      <c r="WRN50" s="214"/>
      <c r="WRO50" s="214"/>
      <c r="WRP50" s="214"/>
      <c r="WRQ50" s="214"/>
      <c r="WRR50" s="212"/>
      <c r="WRS50" s="213"/>
      <c r="WRT50" s="213"/>
      <c r="WRU50" s="214"/>
      <c r="WRV50" s="214"/>
      <c r="WSJ50" s="214"/>
      <c r="WSK50" s="214"/>
      <c r="WSL50" s="214"/>
      <c r="WSM50" s="214"/>
      <c r="WSN50" s="214"/>
      <c r="WSO50" s="212"/>
      <c r="WSP50" s="213"/>
      <c r="WSQ50" s="213"/>
      <c r="WSR50" s="214"/>
      <c r="WSS50" s="214"/>
      <c r="WTG50" s="214"/>
      <c r="WTH50" s="214"/>
      <c r="WTI50" s="214"/>
      <c r="WTJ50" s="214"/>
      <c r="WTK50" s="214"/>
      <c r="WTL50" s="212"/>
      <c r="WTM50" s="213"/>
      <c r="WTN50" s="213"/>
      <c r="WTO50" s="214"/>
      <c r="WTP50" s="214"/>
      <c r="WUD50" s="214"/>
      <c r="WUE50" s="214"/>
      <c r="WUF50" s="214"/>
      <c r="WUG50" s="214"/>
      <c r="WUH50" s="214"/>
      <c r="WUI50" s="212"/>
      <c r="WUJ50" s="213"/>
      <c r="WUK50" s="213"/>
      <c r="WUL50" s="214"/>
      <c r="WUM50" s="214"/>
      <c r="WVA50" s="214"/>
      <c r="WVB50" s="214"/>
      <c r="WVC50" s="214"/>
      <c r="WVD50" s="214"/>
      <c r="WVE50" s="214"/>
      <c r="WVF50" s="212"/>
      <c r="WVG50" s="213"/>
      <c r="WVH50" s="213"/>
      <c r="WVI50" s="214"/>
      <c r="WVJ50" s="214"/>
      <c r="WVX50" s="214"/>
      <c r="WVY50" s="214"/>
      <c r="WVZ50" s="214"/>
      <c r="WWA50" s="214"/>
      <c r="WWB50" s="214"/>
      <c r="WWC50" s="212"/>
      <c r="WWD50" s="213"/>
      <c r="WWE50" s="213"/>
      <c r="WWF50" s="214"/>
      <c r="WWG50" s="214"/>
      <c r="WWU50" s="214"/>
      <c r="WWV50" s="214"/>
      <c r="WWW50" s="214"/>
      <c r="WWX50" s="214"/>
      <c r="WWY50" s="214"/>
      <c r="WWZ50" s="212"/>
      <c r="WXA50" s="213"/>
      <c r="WXB50" s="213"/>
      <c r="WXC50" s="214"/>
      <c r="WXD50" s="214"/>
      <c r="WXR50" s="214"/>
      <c r="WXS50" s="214"/>
      <c r="WXT50" s="214"/>
      <c r="WXU50" s="214"/>
      <c r="WXV50" s="214"/>
      <c r="WXW50" s="212"/>
      <c r="WXX50" s="213"/>
      <c r="WXY50" s="213"/>
      <c r="WXZ50" s="214"/>
      <c r="WYA50" s="214"/>
      <c r="WYO50" s="214"/>
      <c r="WYP50" s="214"/>
      <c r="WYQ50" s="214"/>
      <c r="WYR50" s="214"/>
      <c r="WYS50" s="214"/>
      <c r="WYT50" s="212"/>
      <c r="WYU50" s="213"/>
      <c r="WYV50" s="213"/>
      <c r="WYW50" s="214"/>
      <c r="WYX50" s="214"/>
      <c r="WZL50" s="214"/>
      <c r="WZM50" s="214"/>
      <c r="WZN50" s="214"/>
      <c r="WZO50" s="214"/>
      <c r="WZP50" s="214"/>
      <c r="WZQ50" s="212"/>
      <c r="WZR50" s="213"/>
      <c r="WZS50" s="213"/>
      <c r="WZT50" s="214"/>
      <c r="WZU50" s="214"/>
      <c r="XAI50" s="214"/>
      <c r="XAJ50" s="214"/>
      <c r="XAK50" s="214"/>
      <c r="XAL50" s="214"/>
      <c r="XAM50" s="214"/>
      <c r="XAN50" s="212"/>
      <c r="XAO50" s="213"/>
      <c r="XAP50" s="213"/>
      <c r="XAQ50" s="214"/>
      <c r="XAR50" s="214"/>
      <c r="XBF50" s="214"/>
      <c r="XBG50" s="214"/>
      <c r="XBH50" s="214"/>
      <c r="XBI50" s="214"/>
      <c r="XBJ50" s="214"/>
      <c r="XBK50" s="212"/>
      <c r="XBL50" s="213"/>
      <c r="XBM50" s="213"/>
      <c r="XBN50" s="214"/>
      <c r="XBO50" s="214"/>
      <c r="XCC50" s="214"/>
      <c r="XCD50" s="214"/>
      <c r="XCE50" s="214"/>
      <c r="XCF50" s="214"/>
      <c r="XCG50" s="214"/>
      <c r="XCH50" s="212"/>
      <c r="XCI50" s="213"/>
      <c r="XCJ50" s="213"/>
      <c r="XCK50" s="214"/>
      <c r="XCL50" s="214"/>
      <c r="XCZ50" s="214"/>
      <c r="XDA50" s="214"/>
      <c r="XDB50" s="214"/>
      <c r="XDC50" s="214"/>
      <c r="XDD50" s="214"/>
      <c r="XDE50" s="212"/>
      <c r="XDF50" s="213"/>
      <c r="XDG50" s="213"/>
      <c r="XDH50" s="214"/>
      <c r="XDI50" s="214"/>
      <c r="XDW50" s="214"/>
      <c r="XDX50" s="214"/>
      <c r="XDY50" s="214"/>
      <c r="XDZ50" s="214"/>
      <c r="XEA50" s="214"/>
      <c r="XEB50" s="212"/>
      <c r="XEC50" s="213"/>
      <c r="XED50" s="213"/>
      <c r="XEE50" s="214"/>
      <c r="XEF50" s="214"/>
      <c r="XET50" s="214"/>
      <c r="XEU50" s="214"/>
      <c r="XEV50" s="214"/>
      <c r="XEW50" s="214"/>
      <c r="XEX50" s="214"/>
      <c r="XEY50" s="212"/>
      <c r="XEZ50" s="213"/>
      <c r="XFA50" s="213"/>
      <c r="XFB50" s="214"/>
      <c r="XFC50" s="214"/>
    </row>
    <row r="51" spans="1:1019 1033:3066 3080:5113 5127:7160 7174:9207 9221:11254 11268:13301 13315:14336 14350:15348 15362:16383" ht="13.5">
      <c r="B51" s="169" t="s">
        <v>574</v>
      </c>
      <c r="C51" s="94" t="s">
        <v>220</v>
      </c>
      <c r="D51" s="18" t="s">
        <v>579</v>
      </c>
      <c r="E51" s="18" t="s">
        <v>649</v>
      </c>
      <c r="H51" s="99"/>
      <c r="I51" s="124"/>
      <c r="J51" s="124"/>
      <c r="K51" s="124"/>
      <c r="L51" s="124"/>
      <c r="M51" s="124"/>
      <c r="N51" s="124"/>
      <c r="O51" s="124"/>
      <c r="P51" s="124"/>
      <c r="Q51" s="124"/>
      <c r="R51" s="124"/>
      <c r="S51" s="124"/>
      <c r="T51" s="124"/>
    </row>
    <row r="52" spans="1:1019 1033:3066 3080:5113 5127:7160 7174:9207 9221:11254 11268:13301 13315:14336 14350:15348 15362:16383" ht="13.5">
      <c r="B52" s="169" t="s">
        <v>574</v>
      </c>
      <c r="C52" s="94" t="s">
        <v>583</v>
      </c>
      <c r="D52" s="18" t="s">
        <v>580</v>
      </c>
      <c r="E52" s="18" t="s">
        <v>649</v>
      </c>
      <c r="H52" s="99"/>
      <c r="I52" s="124"/>
      <c r="J52" s="124"/>
      <c r="K52" s="124"/>
      <c r="L52" s="124"/>
      <c r="M52" s="124"/>
      <c r="N52" s="124"/>
      <c r="O52" s="124"/>
      <c r="P52" s="124"/>
      <c r="Q52" s="124"/>
      <c r="R52" s="124"/>
      <c r="S52" s="124"/>
      <c r="T52" s="124"/>
    </row>
    <row r="53" spans="1:1019 1033:3066 3080:5113 5127:7160 7174:9207 9221:11254 11268:13301 13315:14336 14350:15348 15362:16383" ht="13.5">
      <c r="B53" s="169" t="s">
        <v>574</v>
      </c>
      <c r="C53" s="156" t="s">
        <v>221</v>
      </c>
      <c r="D53" s="221" t="s">
        <v>222</v>
      </c>
      <c r="E53" s="18" t="s">
        <v>649</v>
      </c>
      <c r="H53" s="99"/>
      <c r="I53" s="124"/>
      <c r="J53" s="124"/>
      <c r="K53" s="124"/>
      <c r="L53" s="124"/>
      <c r="M53" s="124"/>
      <c r="N53" s="124"/>
      <c r="O53" s="124"/>
      <c r="P53" s="124"/>
      <c r="Q53" s="124"/>
      <c r="R53" s="124"/>
      <c r="S53" s="124"/>
      <c r="T53" s="124"/>
    </row>
    <row r="54" spans="1:1019 1033:3066 3080:5113 5127:7160 7174:9207 9221:11254 11268:13301 13315:14336 14350:15348 15362:16383" ht="13.5">
      <c r="B54" s="169" t="s">
        <v>574</v>
      </c>
      <c r="C54" s="156" t="s">
        <v>221</v>
      </c>
      <c r="D54" s="221" t="s">
        <v>223</v>
      </c>
      <c r="E54" s="18" t="s">
        <v>649</v>
      </c>
      <c r="H54" s="99"/>
      <c r="I54" s="124"/>
      <c r="J54" s="124"/>
      <c r="K54" s="124"/>
      <c r="L54" s="124"/>
      <c r="M54" s="124"/>
      <c r="N54" s="124"/>
      <c r="O54" s="124"/>
      <c r="P54" s="124"/>
      <c r="Q54" s="124"/>
      <c r="R54" s="124"/>
      <c r="S54" s="124"/>
      <c r="T54" s="124"/>
    </row>
    <row r="55" spans="1:1019 1033:3066 3080:5113 5127:7160 7174:9207 9221:11254 11268:13301 13315:14336 14350:15348 15362:16383" ht="13.5">
      <c r="B55" s="169" t="s">
        <v>574</v>
      </c>
      <c r="C55" s="32" t="s">
        <v>221</v>
      </c>
      <c r="D55" s="221" t="s">
        <v>224</v>
      </c>
      <c r="E55" s="18" t="s">
        <v>649</v>
      </c>
      <c r="H55" s="99"/>
      <c r="I55" s="124"/>
      <c r="J55" s="124"/>
      <c r="K55" s="124"/>
      <c r="L55" s="124"/>
      <c r="M55" s="124"/>
      <c r="N55" s="124"/>
      <c r="O55" s="124"/>
      <c r="P55" s="124"/>
      <c r="Q55" s="124"/>
      <c r="R55" s="124"/>
      <c r="S55" s="124"/>
      <c r="T55" s="124"/>
    </row>
    <row r="56" spans="1:1019 1033:3066 3080:5113 5127:7160 7174:9207 9221:11254 11268:13301 13315:14336 14350:15348 15362:16383" ht="13.5">
      <c r="B56" s="35" t="s">
        <v>575</v>
      </c>
      <c r="C56" s="16" t="s">
        <v>92</v>
      </c>
      <c r="D56" s="225"/>
      <c r="E56" s="18" t="s">
        <v>649</v>
      </c>
      <c r="H56" s="98">
        <f t="shared" ref="H56:T56" si="8">SUM(H57:H69)</f>
        <v>0</v>
      </c>
      <c r="I56" s="98">
        <f t="shared" si="8"/>
        <v>0</v>
      </c>
      <c r="J56" s="98">
        <f t="shared" si="8"/>
        <v>0</v>
      </c>
      <c r="K56" s="98">
        <f t="shared" si="8"/>
        <v>0</v>
      </c>
      <c r="L56" s="98">
        <f t="shared" si="8"/>
        <v>0</v>
      </c>
      <c r="M56" s="98">
        <f t="shared" si="8"/>
        <v>0</v>
      </c>
      <c r="N56" s="98">
        <f t="shared" si="8"/>
        <v>0</v>
      </c>
      <c r="O56" s="98">
        <f t="shared" si="8"/>
        <v>0</v>
      </c>
      <c r="P56" s="98">
        <f t="shared" si="8"/>
        <v>0</v>
      </c>
      <c r="Q56" s="98">
        <f t="shared" si="8"/>
        <v>0</v>
      </c>
      <c r="R56" s="98">
        <f t="shared" si="8"/>
        <v>0</v>
      </c>
      <c r="S56" s="98">
        <f t="shared" si="8"/>
        <v>0</v>
      </c>
      <c r="T56" s="98">
        <f t="shared" si="8"/>
        <v>0</v>
      </c>
    </row>
    <row r="57" spans="1:1019 1033:3066 3080:5113 5127:7160 7174:9207 9221:11254 11268:13301 13315:14336 14350:15348 15362:16383" ht="13.5">
      <c r="B57" s="35" t="s">
        <v>575</v>
      </c>
      <c r="C57" s="94" t="s">
        <v>204</v>
      </c>
      <c r="D57" s="18" t="s">
        <v>205</v>
      </c>
      <c r="E57" s="18" t="s">
        <v>649</v>
      </c>
      <c r="H57" s="99"/>
      <c r="I57" s="99"/>
      <c r="J57" s="99"/>
      <c r="K57" s="99"/>
      <c r="L57" s="99"/>
      <c r="M57" s="99"/>
      <c r="N57" s="99"/>
      <c r="O57" s="99"/>
      <c r="P57" s="99"/>
      <c r="Q57" s="99"/>
      <c r="R57" s="99"/>
      <c r="S57" s="99"/>
      <c r="T57" s="99"/>
    </row>
    <row r="58" spans="1:1019 1033:3066 3080:5113 5127:7160 7174:9207 9221:11254 11268:13301 13315:14336 14350:15348 15362:16383" ht="13.5">
      <c r="B58" s="35" t="s">
        <v>575</v>
      </c>
      <c r="C58" s="94" t="s">
        <v>206</v>
      </c>
      <c r="D58" s="18" t="s">
        <v>207</v>
      </c>
      <c r="E58" s="18" t="s">
        <v>649</v>
      </c>
      <c r="H58" s="99"/>
      <c r="I58" s="99"/>
      <c r="J58" s="99"/>
      <c r="K58" s="99"/>
      <c r="L58" s="99"/>
      <c r="M58" s="99"/>
      <c r="N58" s="99"/>
      <c r="O58" s="99"/>
      <c r="P58" s="99"/>
      <c r="Q58" s="99"/>
      <c r="R58" s="99"/>
      <c r="S58" s="99"/>
      <c r="T58" s="99"/>
    </row>
    <row r="59" spans="1:1019 1033:3066 3080:5113 5127:7160 7174:9207 9221:11254 11268:13301 13315:14336 14350:15348 15362:16383" ht="13.5">
      <c r="B59" s="35" t="s">
        <v>575</v>
      </c>
      <c r="C59" s="94" t="s">
        <v>208</v>
      </c>
      <c r="D59" s="18" t="s">
        <v>209</v>
      </c>
      <c r="E59" s="18" t="s">
        <v>649</v>
      </c>
      <c r="H59" s="99"/>
      <c r="I59" s="99"/>
      <c r="J59" s="99"/>
      <c r="K59" s="99"/>
      <c r="L59" s="99"/>
      <c r="M59" s="99"/>
      <c r="N59" s="99"/>
      <c r="O59" s="99"/>
      <c r="P59" s="99"/>
      <c r="Q59" s="99"/>
      <c r="R59" s="99"/>
      <c r="S59" s="99"/>
      <c r="T59" s="99"/>
    </row>
    <row r="60" spans="1:1019 1033:3066 3080:5113 5127:7160 7174:9207 9221:11254 11268:13301 13315:14336 14350:15348 15362:16383" ht="13.5">
      <c r="B60" s="35" t="s">
        <v>575</v>
      </c>
      <c r="C60" s="94" t="s">
        <v>210</v>
      </c>
      <c r="D60" s="18" t="s">
        <v>211</v>
      </c>
      <c r="E60" s="18" t="s">
        <v>649</v>
      </c>
      <c r="H60" s="99"/>
      <c r="I60" s="99"/>
      <c r="J60" s="99"/>
      <c r="K60" s="99"/>
      <c r="L60" s="99"/>
      <c r="M60" s="99"/>
      <c r="N60" s="99"/>
      <c r="O60" s="99"/>
      <c r="P60" s="99"/>
      <c r="Q60" s="99"/>
      <c r="R60" s="99"/>
      <c r="S60" s="99"/>
      <c r="T60" s="99"/>
    </row>
    <row r="61" spans="1:1019 1033:3066 3080:5113 5127:7160 7174:9207 9221:11254 11268:13301 13315:14336 14350:15348 15362:16383" ht="13.5">
      <c r="B61" s="35" t="s">
        <v>575</v>
      </c>
      <c r="C61" s="94" t="s">
        <v>212</v>
      </c>
      <c r="D61" s="18" t="s">
        <v>213</v>
      </c>
      <c r="E61" s="18" t="s">
        <v>649</v>
      </c>
      <c r="H61" s="99"/>
      <c r="I61" s="99"/>
      <c r="J61" s="99"/>
      <c r="K61" s="99"/>
      <c r="L61" s="99"/>
      <c r="M61" s="99"/>
      <c r="N61" s="99"/>
      <c r="O61" s="99"/>
      <c r="P61" s="99"/>
      <c r="Q61" s="99"/>
      <c r="R61" s="99"/>
      <c r="S61" s="99"/>
      <c r="T61" s="99"/>
    </row>
    <row r="62" spans="1:1019 1033:3066 3080:5113 5127:7160 7174:9207 9221:11254 11268:13301 13315:14336 14350:15348 15362:16383" ht="13.5">
      <c r="B62" s="35" t="s">
        <v>575</v>
      </c>
      <c r="C62" s="94" t="s">
        <v>214</v>
      </c>
      <c r="D62" s="18" t="s">
        <v>215</v>
      </c>
      <c r="E62" s="18" t="s">
        <v>649</v>
      </c>
      <c r="H62" s="99"/>
      <c r="I62" s="99"/>
      <c r="J62" s="99"/>
      <c r="K62" s="99"/>
      <c r="L62" s="99"/>
      <c r="M62" s="99"/>
      <c r="N62" s="99"/>
      <c r="O62" s="99"/>
      <c r="P62" s="99"/>
      <c r="Q62" s="99"/>
      <c r="R62" s="99"/>
      <c r="S62" s="99"/>
      <c r="T62" s="99"/>
    </row>
    <row r="63" spans="1:1019 1033:3066 3080:5113 5127:7160 7174:9207 9221:11254 11268:13301 13315:14336 14350:15348 15362:16383" ht="13.5">
      <c r="B63" s="35" t="s">
        <v>575</v>
      </c>
      <c r="C63" s="94" t="s">
        <v>216</v>
      </c>
      <c r="D63" s="18" t="s">
        <v>217</v>
      </c>
      <c r="E63" s="18" t="s">
        <v>649</v>
      </c>
      <c r="H63" s="99"/>
      <c r="I63" s="99"/>
      <c r="J63" s="99"/>
      <c r="K63" s="99"/>
      <c r="L63" s="99"/>
      <c r="M63" s="99"/>
      <c r="N63" s="99"/>
      <c r="O63" s="99"/>
      <c r="P63" s="99"/>
      <c r="Q63" s="99"/>
      <c r="R63" s="99"/>
      <c r="S63" s="99"/>
      <c r="T63" s="99"/>
    </row>
    <row r="64" spans="1:1019 1033:3066 3080:5113 5127:7160 7174:9207 9221:11254 11268:13301 13315:14336 14350:15348 15362:16383" s="216" customFormat="1" ht="13.5">
      <c r="A64" s="214"/>
      <c r="B64" s="35" t="s">
        <v>575</v>
      </c>
      <c r="C64" s="94" t="s">
        <v>218</v>
      </c>
      <c r="D64" s="18" t="s">
        <v>219</v>
      </c>
      <c r="E64" s="18" t="s">
        <v>649</v>
      </c>
      <c r="F64" s="214"/>
      <c r="G64" s="214"/>
      <c r="U64" s="214"/>
      <c r="V64" s="214"/>
      <c r="W64" s="214"/>
      <c r="X64" s="214"/>
      <c r="Y64" s="214"/>
      <c r="Z64" s="212"/>
      <c r="AA64" s="213"/>
      <c r="AB64" s="213"/>
      <c r="AC64" s="214"/>
      <c r="AD64" s="214"/>
      <c r="AR64" s="214"/>
      <c r="AS64" s="214"/>
      <c r="AT64" s="214"/>
      <c r="AU64" s="214"/>
      <c r="AV64" s="214"/>
      <c r="AW64" s="212"/>
      <c r="AX64" s="213"/>
      <c r="AY64" s="213"/>
      <c r="AZ64" s="214"/>
      <c r="BA64" s="214"/>
      <c r="BO64" s="214"/>
      <c r="BP64" s="214"/>
      <c r="BQ64" s="214"/>
      <c r="BR64" s="214"/>
      <c r="BS64" s="214"/>
      <c r="BT64" s="212"/>
      <c r="BU64" s="213"/>
      <c r="BV64" s="213"/>
      <c r="BW64" s="214"/>
      <c r="BX64" s="214"/>
      <c r="CL64" s="214"/>
      <c r="CM64" s="214"/>
      <c r="CN64" s="214"/>
      <c r="CO64" s="214"/>
      <c r="CP64" s="214"/>
      <c r="CQ64" s="212"/>
      <c r="CR64" s="213"/>
      <c r="CS64" s="213"/>
      <c r="CT64" s="214"/>
      <c r="CU64" s="214"/>
      <c r="DI64" s="214"/>
      <c r="DJ64" s="214"/>
      <c r="DK64" s="214"/>
      <c r="DL64" s="214"/>
      <c r="DM64" s="214"/>
      <c r="DN64" s="212"/>
      <c r="DO64" s="213"/>
      <c r="DP64" s="213"/>
      <c r="DQ64" s="214"/>
      <c r="DR64" s="214"/>
      <c r="EF64" s="214"/>
      <c r="EG64" s="214"/>
      <c r="EH64" s="214"/>
      <c r="EI64" s="214"/>
      <c r="EJ64" s="214"/>
      <c r="EK64" s="212"/>
      <c r="EL64" s="213"/>
      <c r="EM64" s="213"/>
      <c r="EN64" s="214"/>
      <c r="EO64" s="214"/>
      <c r="FC64" s="214"/>
      <c r="FD64" s="214"/>
      <c r="FE64" s="214"/>
      <c r="FF64" s="214"/>
      <c r="FG64" s="214"/>
      <c r="FH64" s="212"/>
      <c r="FI64" s="213"/>
      <c r="FJ64" s="213"/>
      <c r="FK64" s="214"/>
      <c r="FL64" s="214"/>
      <c r="FZ64" s="214"/>
      <c r="GA64" s="214"/>
      <c r="GB64" s="214"/>
      <c r="GC64" s="214"/>
      <c r="GD64" s="214"/>
      <c r="GE64" s="212"/>
      <c r="GF64" s="213"/>
      <c r="GG64" s="213"/>
      <c r="GH64" s="214"/>
      <c r="GI64" s="214"/>
      <c r="GW64" s="214"/>
      <c r="GX64" s="214"/>
      <c r="GY64" s="214"/>
      <c r="GZ64" s="214"/>
      <c r="HA64" s="214"/>
      <c r="HB64" s="212"/>
      <c r="HC64" s="213"/>
      <c r="HD64" s="213"/>
      <c r="HE64" s="214"/>
      <c r="HF64" s="214"/>
      <c r="HT64" s="214"/>
      <c r="HU64" s="214"/>
      <c r="HV64" s="214"/>
      <c r="HW64" s="214"/>
      <c r="HX64" s="214"/>
      <c r="HY64" s="212"/>
      <c r="HZ64" s="213"/>
      <c r="IA64" s="213"/>
      <c r="IB64" s="214"/>
      <c r="IC64" s="214"/>
      <c r="IQ64" s="214"/>
      <c r="IR64" s="214"/>
      <c r="IS64" s="214"/>
      <c r="IT64" s="214"/>
      <c r="IU64" s="214"/>
      <c r="IV64" s="212"/>
      <c r="IW64" s="213"/>
      <c r="IX64" s="213"/>
      <c r="IY64" s="214"/>
      <c r="IZ64" s="214"/>
      <c r="JN64" s="214"/>
      <c r="JO64" s="214"/>
      <c r="JP64" s="214"/>
      <c r="JQ64" s="214"/>
      <c r="JR64" s="214"/>
      <c r="JS64" s="212"/>
      <c r="JT64" s="213"/>
      <c r="JU64" s="213"/>
      <c r="JV64" s="214"/>
      <c r="JW64" s="214"/>
      <c r="KK64" s="214"/>
      <c r="KL64" s="214"/>
      <c r="KM64" s="214"/>
      <c r="KN64" s="214"/>
      <c r="KO64" s="214"/>
      <c r="KP64" s="212"/>
      <c r="KQ64" s="213"/>
      <c r="KR64" s="213"/>
      <c r="KS64" s="214"/>
      <c r="KT64" s="214"/>
      <c r="LH64" s="214"/>
      <c r="LI64" s="214"/>
      <c r="LJ64" s="214"/>
      <c r="LK64" s="214"/>
      <c r="LL64" s="214"/>
      <c r="LM64" s="212"/>
      <c r="LN64" s="213"/>
      <c r="LO64" s="213"/>
      <c r="LP64" s="214"/>
      <c r="LQ64" s="214"/>
      <c r="ME64" s="214"/>
      <c r="MF64" s="214"/>
      <c r="MG64" s="214"/>
      <c r="MH64" s="214"/>
      <c r="MI64" s="214"/>
      <c r="MJ64" s="212"/>
      <c r="MK64" s="213"/>
      <c r="ML64" s="213"/>
      <c r="MM64" s="214"/>
      <c r="MN64" s="214"/>
      <c r="NB64" s="214"/>
      <c r="NC64" s="214"/>
      <c r="ND64" s="214"/>
      <c r="NE64" s="214"/>
      <c r="NF64" s="214"/>
      <c r="NG64" s="212"/>
      <c r="NH64" s="213"/>
      <c r="NI64" s="213"/>
      <c r="NJ64" s="214"/>
      <c r="NK64" s="214"/>
      <c r="NY64" s="214"/>
      <c r="NZ64" s="214"/>
      <c r="OA64" s="214"/>
      <c r="OB64" s="214"/>
      <c r="OC64" s="214"/>
      <c r="OD64" s="212"/>
      <c r="OE64" s="213"/>
      <c r="OF64" s="213"/>
      <c r="OG64" s="214"/>
      <c r="OH64" s="214"/>
      <c r="OV64" s="214"/>
      <c r="OW64" s="214"/>
      <c r="OX64" s="214"/>
      <c r="OY64" s="214"/>
      <c r="OZ64" s="214"/>
      <c r="PA64" s="212"/>
      <c r="PB64" s="213"/>
      <c r="PC64" s="213"/>
      <c r="PD64" s="214"/>
      <c r="PE64" s="214"/>
      <c r="PS64" s="214"/>
      <c r="PT64" s="214"/>
      <c r="PU64" s="214"/>
      <c r="PV64" s="214"/>
      <c r="PW64" s="214"/>
      <c r="PX64" s="212"/>
      <c r="PY64" s="213"/>
      <c r="PZ64" s="213"/>
      <c r="QA64" s="214"/>
      <c r="QB64" s="214"/>
      <c r="QP64" s="214"/>
      <c r="QQ64" s="214"/>
      <c r="QR64" s="214"/>
      <c r="QS64" s="214"/>
      <c r="QT64" s="214"/>
      <c r="QU64" s="212"/>
      <c r="QV64" s="213"/>
      <c r="QW64" s="213"/>
      <c r="QX64" s="214"/>
      <c r="QY64" s="214"/>
      <c r="RM64" s="214"/>
      <c r="RN64" s="214"/>
      <c r="RO64" s="214"/>
      <c r="RP64" s="214"/>
      <c r="RQ64" s="214"/>
      <c r="RR64" s="212"/>
      <c r="RS64" s="213"/>
      <c r="RT64" s="213"/>
      <c r="RU64" s="214"/>
      <c r="RV64" s="214"/>
      <c r="SJ64" s="214"/>
      <c r="SK64" s="214"/>
      <c r="SL64" s="214"/>
      <c r="SM64" s="214"/>
      <c r="SN64" s="214"/>
      <c r="SO64" s="212"/>
      <c r="SP64" s="213"/>
      <c r="SQ64" s="213"/>
      <c r="SR64" s="214"/>
      <c r="SS64" s="214"/>
      <c r="TG64" s="214"/>
      <c r="TH64" s="214"/>
      <c r="TI64" s="214"/>
      <c r="TJ64" s="214"/>
      <c r="TK64" s="214"/>
      <c r="TL64" s="212"/>
      <c r="TM64" s="213"/>
      <c r="TN64" s="213"/>
      <c r="TO64" s="214"/>
      <c r="TP64" s="214"/>
      <c r="UD64" s="214"/>
      <c r="UE64" s="214"/>
      <c r="UF64" s="214"/>
      <c r="UG64" s="214"/>
      <c r="UH64" s="214"/>
      <c r="UI64" s="212"/>
      <c r="UJ64" s="213"/>
      <c r="UK64" s="213"/>
      <c r="UL64" s="214"/>
      <c r="UM64" s="214"/>
      <c r="VA64" s="214"/>
      <c r="VB64" s="214"/>
      <c r="VC64" s="214"/>
      <c r="VD64" s="214"/>
      <c r="VE64" s="214"/>
      <c r="VF64" s="212"/>
      <c r="VG64" s="213"/>
      <c r="VH64" s="213"/>
      <c r="VI64" s="214"/>
      <c r="VJ64" s="214"/>
      <c r="VX64" s="214"/>
      <c r="VY64" s="214"/>
      <c r="VZ64" s="214"/>
      <c r="WA64" s="214"/>
      <c r="WB64" s="214"/>
      <c r="WC64" s="212"/>
      <c r="WD64" s="213"/>
      <c r="WE64" s="213"/>
      <c r="WF64" s="214"/>
      <c r="WG64" s="214"/>
      <c r="WU64" s="214"/>
      <c r="WV64" s="214"/>
      <c r="WW64" s="214"/>
      <c r="WX64" s="214"/>
      <c r="WY64" s="214"/>
      <c r="WZ64" s="212"/>
      <c r="XA64" s="213"/>
      <c r="XB64" s="213"/>
      <c r="XC64" s="214"/>
      <c r="XD64" s="214"/>
      <c r="XR64" s="214"/>
      <c r="XS64" s="214"/>
      <c r="XT64" s="214"/>
      <c r="XU64" s="214"/>
      <c r="XV64" s="214"/>
      <c r="XW64" s="212"/>
      <c r="XX64" s="213"/>
      <c r="XY64" s="213"/>
      <c r="XZ64" s="214"/>
      <c r="YA64" s="214"/>
      <c r="YO64" s="214"/>
      <c r="YP64" s="214"/>
      <c r="YQ64" s="214"/>
      <c r="YR64" s="214"/>
      <c r="YS64" s="214"/>
      <c r="YT64" s="212"/>
      <c r="YU64" s="213"/>
      <c r="YV64" s="213"/>
      <c r="YW64" s="214"/>
      <c r="YX64" s="214"/>
      <c r="ZL64" s="214"/>
      <c r="ZM64" s="214"/>
      <c r="ZN64" s="214"/>
      <c r="ZO64" s="214"/>
      <c r="ZP64" s="214"/>
      <c r="ZQ64" s="212"/>
      <c r="ZR64" s="213"/>
      <c r="ZS64" s="213"/>
      <c r="ZT64" s="214"/>
      <c r="ZU64" s="214"/>
      <c r="AAI64" s="214"/>
      <c r="AAJ64" s="214"/>
      <c r="AAK64" s="214"/>
      <c r="AAL64" s="214"/>
      <c r="AAM64" s="214"/>
      <c r="AAN64" s="212"/>
      <c r="AAO64" s="213"/>
      <c r="AAP64" s="213"/>
      <c r="AAQ64" s="214"/>
      <c r="AAR64" s="214"/>
      <c r="ABF64" s="214"/>
      <c r="ABG64" s="214"/>
      <c r="ABH64" s="214"/>
      <c r="ABI64" s="214"/>
      <c r="ABJ64" s="214"/>
      <c r="ABK64" s="212"/>
      <c r="ABL64" s="213"/>
      <c r="ABM64" s="213"/>
      <c r="ABN64" s="214"/>
      <c r="ABO64" s="214"/>
      <c r="ACC64" s="214"/>
      <c r="ACD64" s="214"/>
      <c r="ACE64" s="214"/>
      <c r="ACF64" s="214"/>
      <c r="ACG64" s="214"/>
      <c r="ACH64" s="212"/>
      <c r="ACI64" s="213"/>
      <c r="ACJ64" s="213"/>
      <c r="ACK64" s="214"/>
      <c r="ACL64" s="214"/>
      <c r="ACZ64" s="214"/>
      <c r="ADA64" s="214"/>
      <c r="ADB64" s="214"/>
      <c r="ADC64" s="214"/>
      <c r="ADD64" s="214"/>
      <c r="ADE64" s="212"/>
      <c r="ADF64" s="213"/>
      <c r="ADG64" s="213"/>
      <c r="ADH64" s="214"/>
      <c r="ADI64" s="214"/>
      <c r="ADW64" s="214"/>
      <c r="ADX64" s="214"/>
      <c r="ADY64" s="214"/>
      <c r="ADZ64" s="214"/>
      <c r="AEA64" s="214"/>
      <c r="AEB64" s="212"/>
      <c r="AEC64" s="213"/>
      <c r="AED64" s="213"/>
      <c r="AEE64" s="214"/>
      <c r="AEF64" s="214"/>
      <c r="AET64" s="214"/>
      <c r="AEU64" s="214"/>
      <c r="AEV64" s="214"/>
      <c r="AEW64" s="214"/>
      <c r="AEX64" s="214"/>
      <c r="AEY64" s="212"/>
      <c r="AEZ64" s="213"/>
      <c r="AFA64" s="213"/>
      <c r="AFB64" s="214"/>
      <c r="AFC64" s="214"/>
      <c r="AFQ64" s="214"/>
      <c r="AFR64" s="214"/>
      <c r="AFS64" s="214"/>
      <c r="AFT64" s="214"/>
      <c r="AFU64" s="214"/>
      <c r="AFV64" s="212"/>
      <c r="AFW64" s="213"/>
      <c r="AFX64" s="213"/>
      <c r="AFY64" s="214"/>
      <c r="AFZ64" s="214"/>
      <c r="AGN64" s="214"/>
      <c r="AGO64" s="214"/>
      <c r="AGP64" s="214"/>
      <c r="AGQ64" s="214"/>
      <c r="AGR64" s="214"/>
      <c r="AGS64" s="212"/>
      <c r="AGT64" s="213"/>
      <c r="AGU64" s="213"/>
      <c r="AGV64" s="214"/>
      <c r="AGW64" s="214"/>
      <c r="AHK64" s="214"/>
      <c r="AHL64" s="214"/>
      <c r="AHM64" s="214"/>
      <c r="AHN64" s="214"/>
      <c r="AHO64" s="214"/>
      <c r="AHP64" s="212"/>
      <c r="AHQ64" s="213"/>
      <c r="AHR64" s="213"/>
      <c r="AHS64" s="214"/>
      <c r="AHT64" s="214"/>
      <c r="AIH64" s="214"/>
      <c r="AII64" s="214"/>
      <c r="AIJ64" s="214"/>
      <c r="AIK64" s="214"/>
      <c r="AIL64" s="214"/>
      <c r="AIM64" s="212"/>
      <c r="AIN64" s="213"/>
      <c r="AIO64" s="213"/>
      <c r="AIP64" s="214"/>
      <c r="AIQ64" s="214"/>
      <c r="AJE64" s="214"/>
      <c r="AJF64" s="214"/>
      <c r="AJG64" s="214"/>
      <c r="AJH64" s="214"/>
      <c r="AJI64" s="214"/>
      <c r="AJJ64" s="212"/>
      <c r="AJK64" s="213"/>
      <c r="AJL64" s="213"/>
      <c r="AJM64" s="214"/>
      <c r="AJN64" s="214"/>
      <c r="AKB64" s="214"/>
      <c r="AKC64" s="214"/>
      <c r="AKD64" s="214"/>
      <c r="AKE64" s="214"/>
      <c r="AKF64" s="214"/>
      <c r="AKG64" s="212"/>
      <c r="AKH64" s="213"/>
      <c r="AKI64" s="213"/>
      <c r="AKJ64" s="214"/>
      <c r="AKK64" s="214"/>
      <c r="AKY64" s="214"/>
      <c r="AKZ64" s="214"/>
      <c r="ALA64" s="214"/>
      <c r="ALB64" s="214"/>
      <c r="ALC64" s="214"/>
      <c r="ALD64" s="212"/>
      <c r="ALE64" s="213"/>
      <c r="ALF64" s="213"/>
      <c r="ALG64" s="214"/>
      <c r="ALH64" s="214"/>
      <c r="ALV64" s="214"/>
      <c r="ALW64" s="214"/>
      <c r="ALX64" s="214"/>
      <c r="ALY64" s="214"/>
      <c r="ALZ64" s="214"/>
      <c r="AMA64" s="212"/>
      <c r="AMB64" s="213"/>
      <c r="AMC64" s="213"/>
      <c r="AMD64" s="214"/>
      <c r="AME64" s="214"/>
      <c r="AMS64" s="214"/>
      <c r="AMT64" s="214"/>
      <c r="AMU64" s="214"/>
      <c r="AMV64" s="214"/>
      <c r="AMW64" s="214"/>
      <c r="AMX64" s="212"/>
      <c r="AMY64" s="213"/>
      <c r="AMZ64" s="213"/>
      <c r="ANA64" s="214"/>
      <c r="ANB64" s="214"/>
      <c r="ANP64" s="214"/>
      <c r="ANQ64" s="214"/>
      <c r="ANR64" s="214"/>
      <c r="ANS64" s="214"/>
      <c r="ANT64" s="214"/>
      <c r="ANU64" s="212"/>
      <c r="ANV64" s="213"/>
      <c r="ANW64" s="213"/>
      <c r="ANX64" s="214"/>
      <c r="ANY64" s="214"/>
      <c r="AOM64" s="214"/>
      <c r="AON64" s="214"/>
      <c r="AOO64" s="214"/>
      <c r="AOP64" s="214"/>
      <c r="AOQ64" s="214"/>
      <c r="AOR64" s="212"/>
      <c r="AOS64" s="213"/>
      <c r="AOT64" s="213"/>
      <c r="AOU64" s="214"/>
      <c r="AOV64" s="214"/>
      <c r="APJ64" s="214"/>
      <c r="APK64" s="214"/>
      <c r="APL64" s="214"/>
      <c r="APM64" s="214"/>
      <c r="APN64" s="214"/>
      <c r="APO64" s="212"/>
      <c r="APP64" s="213"/>
      <c r="APQ64" s="213"/>
      <c r="APR64" s="214"/>
      <c r="APS64" s="214"/>
      <c r="AQG64" s="214"/>
      <c r="AQH64" s="214"/>
      <c r="AQI64" s="214"/>
      <c r="AQJ64" s="214"/>
      <c r="AQK64" s="214"/>
      <c r="AQL64" s="212"/>
      <c r="AQM64" s="213"/>
      <c r="AQN64" s="213"/>
      <c r="AQO64" s="214"/>
      <c r="AQP64" s="214"/>
      <c r="ARD64" s="214"/>
      <c r="ARE64" s="214"/>
      <c r="ARF64" s="214"/>
      <c r="ARG64" s="214"/>
      <c r="ARH64" s="214"/>
      <c r="ARI64" s="212"/>
      <c r="ARJ64" s="213"/>
      <c r="ARK64" s="213"/>
      <c r="ARL64" s="214"/>
      <c r="ARM64" s="214"/>
      <c r="ASA64" s="214"/>
      <c r="ASB64" s="214"/>
      <c r="ASC64" s="214"/>
      <c r="ASD64" s="214"/>
      <c r="ASE64" s="214"/>
      <c r="ASF64" s="212"/>
      <c r="ASG64" s="213"/>
      <c r="ASH64" s="213"/>
      <c r="ASI64" s="214"/>
      <c r="ASJ64" s="214"/>
      <c r="ASX64" s="214"/>
      <c r="ASY64" s="214"/>
      <c r="ASZ64" s="214"/>
      <c r="ATA64" s="214"/>
      <c r="ATB64" s="214"/>
      <c r="ATC64" s="212"/>
      <c r="ATD64" s="213"/>
      <c r="ATE64" s="213"/>
      <c r="ATF64" s="214"/>
      <c r="ATG64" s="214"/>
      <c r="ATU64" s="214"/>
      <c r="ATV64" s="214"/>
      <c r="ATW64" s="214"/>
      <c r="ATX64" s="214"/>
      <c r="ATY64" s="214"/>
      <c r="ATZ64" s="212"/>
      <c r="AUA64" s="213"/>
      <c r="AUB64" s="213"/>
      <c r="AUC64" s="214"/>
      <c r="AUD64" s="214"/>
      <c r="AUR64" s="214"/>
      <c r="AUS64" s="214"/>
      <c r="AUT64" s="214"/>
      <c r="AUU64" s="214"/>
      <c r="AUV64" s="214"/>
      <c r="AUW64" s="212"/>
      <c r="AUX64" s="213"/>
      <c r="AUY64" s="213"/>
      <c r="AUZ64" s="214"/>
      <c r="AVA64" s="214"/>
      <c r="AVO64" s="214"/>
      <c r="AVP64" s="214"/>
      <c r="AVQ64" s="214"/>
      <c r="AVR64" s="214"/>
      <c r="AVS64" s="214"/>
      <c r="AVT64" s="212"/>
      <c r="AVU64" s="213"/>
      <c r="AVV64" s="213"/>
      <c r="AVW64" s="214"/>
      <c r="AVX64" s="214"/>
      <c r="AWL64" s="214"/>
      <c r="AWM64" s="214"/>
      <c r="AWN64" s="214"/>
      <c r="AWO64" s="214"/>
      <c r="AWP64" s="214"/>
      <c r="AWQ64" s="212"/>
      <c r="AWR64" s="213"/>
      <c r="AWS64" s="213"/>
      <c r="AWT64" s="214"/>
      <c r="AWU64" s="214"/>
      <c r="AXI64" s="214"/>
      <c r="AXJ64" s="214"/>
      <c r="AXK64" s="214"/>
      <c r="AXL64" s="214"/>
      <c r="AXM64" s="214"/>
      <c r="AXN64" s="212"/>
      <c r="AXO64" s="213"/>
      <c r="AXP64" s="213"/>
      <c r="AXQ64" s="214"/>
      <c r="AXR64" s="214"/>
      <c r="AYF64" s="214"/>
      <c r="AYG64" s="214"/>
      <c r="AYH64" s="214"/>
      <c r="AYI64" s="214"/>
      <c r="AYJ64" s="214"/>
      <c r="AYK64" s="212"/>
      <c r="AYL64" s="213"/>
      <c r="AYM64" s="213"/>
      <c r="AYN64" s="214"/>
      <c r="AYO64" s="214"/>
      <c r="AZC64" s="214"/>
      <c r="AZD64" s="214"/>
      <c r="AZE64" s="214"/>
      <c r="AZF64" s="214"/>
      <c r="AZG64" s="214"/>
      <c r="AZH64" s="212"/>
      <c r="AZI64" s="213"/>
      <c r="AZJ64" s="213"/>
      <c r="AZK64" s="214"/>
      <c r="AZL64" s="214"/>
      <c r="AZZ64" s="214"/>
      <c r="BAA64" s="214"/>
      <c r="BAB64" s="214"/>
      <c r="BAC64" s="214"/>
      <c r="BAD64" s="214"/>
      <c r="BAE64" s="212"/>
      <c r="BAF64" s="213"/>
      <c r="BAG64" s="213"/>
      <c r="BAH64" s="214"/>
      <c r="BAI64" s="214"/>
      <c r="BAW64" s="214"/>
      <c r="BAX64" s="214"/>
      <c r="BAY64" s="214"/>
      <c r="BAZ64" s="214"/>
      <c r="BBA64" s="214"/>
      <c r="BBB64" s="212"/>
      <c r="BBC64" s="213"/>
      <c r="BBD64" s="213"/>
      <c r="BBE64" s="214"/>
      <c r="BBF64" s="214"/>
      <c r="BBT64" s="214"/>
      <c r="BBU64" s="214"/>
      <c r="BBV64" s="214"/>
      <c r="BBW64" s="214"/>
      <c r="BBX64" s="214"/>
      <c r="BBY64" s="212"/>
      <c r="BBZ64" s="213"/>
      <c r="BCA64" s="213"/>
      <c r="BCB64" s="214"/>
      <c r="BCC64" s="214"/>
      <c r="BCQ64" s="214"/>
      <c r="BCR64" s="214"/>
      <c r="BCS64" s="214"/>
      <c r="BCT64" s="214"/>
      <c r="BCU64" s="214"/>
      <c r="BCV64" s="212"/>
      <c r="BCW64" s="213"/>
      <c r="BCX64" s="213"/>
      <c r="BCY64" s="214"/>
      <c r="BCZ64" s="214"/>
      <c r="BDN64" s="214"/>
      <c r="BDO64" s="214"/>
      <c r="BDP64" s="214"/>
      <c r="BDQ64" s="214"/>
      <c r="BDR64" s="214"/>
      <c r="BDS64" s="212"/>
      <c r="BDT64" s="213"/>
      <c r="BDU64" s="213"/>
      <c r="BDV64" s="214"/>
      <c r="BDW64" s="214"/>
      <c r="BEK64" s="214"/>
      <c r="BEL64" s="214"/>
      <c r="BEM64" s="214"/>
      <c r="BEN64" s="214"/>
      <c r="BEO64" s="214"/>
      <c r="BEP64" s="212"/>
      <c r="BEQ64" s="213"/>
      <c r="BER64" s="213"/>
      <c r="BES64" s="214"/>
      <c r="BET64" s="214"/>
      <c r="BFH64" s="214"/>
      <c r="BFI64" s="214"/>
      <c r="BFJ64" s="214"/>
      <c r="BFK64" s="214"/>
      <c r="BFL64" s="214"/>
      <c r="BFM64" s="212"/>
      <c r="BFN64" s="213"/>
      <c r="BFO64" s="213"/>
      <c r="BFP64" s="214"/>
      <c r="BFQ64" s="214"/>
      <c r="BGE64" s="214"/>
      <c r="BGF64" s="214"/>
      <c r="BGG64" s="214"/>
      <c r="BGH64" s="214"/>
      <c r="BGI64" s="214"/>
      <c r="BGJ64" s="212"/>
      <c r="BGK64" s="213"/>
      <c r="BGL64" s="213"/>
      <c r="BGM64" s="214"/>
      <c r="BGN64" s="214"/>
      <c r="BHB64" s="214"/>
      <c r="BHC64" s="214"/>
      <c r="BHD64" s="214"/>
      <c r="BHE64" s="214"/>
      <c r="BHF64" s="214"/>
      <c r="BHG64" s="212"/>
      <c r="BHH64" s="213"/>
      <c r="BHI64" s="213"/>
      <c r="BHJ64" s="214"/>
      <c r="BHK64" s="214"/>
      <c r="BHY64" s="214"/>
      <c r="BHZ64" s="214"/>
      <c r="BIA64" s="214"/>
      <c r="BIB64" s="214"/>
      <c r="BIC64" s="214"/>
      <c r="BID64" s="212"/>
      <c r="BIE64" s="213"/>
      <c r="BIF64" s="213"/>
      <c r="BIG64" s="214"/>
      <c r="BIH64" s="214"/>
      <c r="BIV64" s="214"/>
      <c r="BIW64" s="214"/>
      <c r="BIX64" s="214"/>
      <c r="BIY64" s="214"/>
      <c r="BIZ64" s="214"/>
      <c r="BJA64" s="212"/>
      <c r="BJB64" s="213"/>
      <c r="BJC64" s="213"/>
      <c r="BJD64" s="214"/>
      <c r="BJE64" s="214"/>
      <c r="BJS64" s="214"/>
      <c r="BJT64" s="214"/>
      <c r="BJU64" s="214"/>
      <c r="BJV64" s="214"/>
      <c r="BJW64" s="214"/>
      <c r="BJX64" s="212"/>
      <c r="BJY64" s="213"/>
      <c r="BJZ64" s="213"/>
      <c r="BKA64" s="214"/>
      <c r="BKB64" s="214"/>
      <c r="BKP64" s="214"/>
      <c r="BKQ64" s="214"/>
      <c r="BKR64" s="214"/>
      <c r="BKS64" s="214"/>
      <c r="BKT64" s="214"/>
      <c r="BKU64" s="212"/>
      <c r="BKV64" s="213"/>
      <c r="BKW64" s="213"/>
      <c r="BKX64" s="214"/>
      <c r="BKY64" s="214"/>
      <c r="BLM64" s="214"/>
      <c r="BLN64" s="214"/>
      <c r="BLO64" s="214"/>
      <c r="BLP64" s="214"/>
      <c r="BLQ64" s="214"/>
      <c r="BLR64" s="212"/>
      <c r="BLS64" s="213"/>
      <c r="BLT64" s="213"/>
      <c r="BLU64" s="214"/>
      <c r="BLV64" s="214"/>
      <c r="BMJ64" s="214"/>
      <c r="BMK64" s="214"/>
      <c r="BML64" s="214"/>
      <c r="BMM64" s="214"/>
      <c r="BMN64" s="214"/>
      <c r="BMO64" s="212"/>
      <c r="BMP64" s="213"/>
      <c r="BMQ64" s="213"/>
      <c r="BMR64" s="214"/>
      <c r="BMS64" s="214"/>
      <c r="BNG64" s="214"/>
      <c r="BNH64" s="214"/>
      <c r="BNI64" s="214"/>
      <c r="BNJ64" s="214"/>
      <c r="BNK64" s="214"/>
      <c r="BNL64" s="212"/>
      <c r="BNM64" s="213"/>
      <c r="BNN64" s="213"/>
      <c r="BNO64" s="214"/>
      <c r="BNP64" s="214"/>
      <c r="BOD64" s="214"/>
      <c r="BOE64" s="214"/>
      <c r="BOF64" s="214"/>
      <c r="BOG64" s="214"/>
      <c r="BOH64" s="214"/>
      <c r="BOI64" s="212"/>
      <c r="BOJ64" s="213"/>
      <c r="BOK64" s="213"/>
      <c r="BOL64" s="214"/>
      <c r="BOM64" s="214"/>
      <c r="BPA64" s="214"/>
      <c r="BPB64" s="214"/>
      <c r="BPC64" s="214"/>
      <c r="BPD64" s="214"/>
      <c r="BPE64" s="214"/>
      <c r="BPF64" s="212"/>
      <c r="BPG64" s="213"/>
      <c r="BPH64" s="213"/>
      <c r="BPI64" s="214"/>
      <c r="BPJ64" s="214"/>
      <c r="BPX64" s="214"/>
      <c r="BPY64" s="214"/>
      <c r="BPZ64" s="214"/>
      <c r="BQA64" s="214"/>
      <c r="BQB64" s="214"/>
      <c r="BQC64" s="212"/>
      <c r="BQD64" s="213"/>
      <c r="BQE64" s="213"/>
      <c r="BQF64" s="214"/>
      <c r="BQG64" s="214"/>
      <c r="BQU64" s="214"/>
      <c r="BQV64" s="214"/>
      <c r="BQW64" s="214"/>
      <c r="BQX64" s="214"/>
      <c r="BQY64" s="214"/>
      <c r="BQZ64" s="212"/>
      <c r="BRA64" s="213"/>
      <c r="BRB64" s="213"/>
      <c r="BRC64" s="214"/>
      <c r="BRD64" s="214"/>
      <c r="BRR64" s="214"/>
      <c r="BRS64" s="214"/>
      <c r="BRT64" s="214"/>
      <c r="BRU64" s="214"/>
      <c r="BRV64" s="214"/>
      <c r="BRW64" s="212"/>
      <c r="BRX64" s="213"/>
      <c r="BRY64" s="213"/>
      <c r="BRZ64" s="214"/>
      <c r="BSA64" s="214"/>
      <c r="BSO64" s="214"/>
      <c r="BSP64" s="214"/>
      <c r="BSQ64" s="214"/>
      <c r="BSR64" s="214"/>
      <c r="BSS64" s="214"/>
      <c r="BST64" s="212"/>
      <c r="BSU64" s="213"/>
      <c r="BSV64" s="213"/>
      <c r="BSW64" s="214"/>
      <c r="BSX64" s="214"/>
      <c r="BTL64" s="214"/>
      <c r="BTM64" s="214"/>
      <c r="BTN64" s="214"/>
      <c r="BTO64" s="214"/>
      <c r="BTP64" s="214"/>
      <c r="BTQ64" s="212"/>
      <c r="BTR64" s="213"/>
      <c r="BTS64" s="213"/>
      <c r="BTT64" s="214"/>
      <c r="BTU64" s="214"/>
      <c r="BUI64" s="214"/>
      <c r="BUJ64" s="214"/>
      <c r="BUK64" s="214"/>
      <c r="BUL64" s="214"/>
      <c r="BUM64" s="214"/>
      <c r="BUN64" s="212"/>
      <c r="BUO64" s="213"/>
      <c r="BUP64" s="213"/>
      <c r="BUQ64" s="214"/>
      <c r="BUR64" s="214"/>
      <c r="BVF64" s="214"/>
      <c r="BVG64" s="214"/>
      <c r="BVH64" s="214"/>
      <c r="BVI64" s="214"/>
      <c r="BVJ64" s="214"/>
      <c r="BVK64" s="212"/>
      <c r="BVL64" s="213"/>
      <c r="BVM64" s="213"/>
      <c r="BVN64" s="214"/>
      <c r="BVO64" s="214"/>
      <c r="BWC64" s="214"/>
      <c r="BWD64" s="214"/>
      <c r="BWE64" s="214"/>
      <c r="BWF64" s="214"/>
      <c r="BWG64" s="214"/>
      <c r="BWH64" s="212"/>
      <c r="BWI64" s="213"/>
      <c r="BWJ64" s="213"/>
      <c r="BWK64" s="214"/>
      <c r="BWL64" s="214"/>
      <c r="BWZ64" s="214"/>
      <c r="BXA64" s="214"/>
      <c r="BXB64" s="214"/>
      <c r="BXC64" s="214"/>
      <c r="BXD64" s="214"/>
      <c r="BXE64" s="212"/>
      <c r="BXF64" s="213"/>
      <c r="BXG64" s="213"/>
      <c r="BXH64" s="214"/>
      <c r="BXI64" s="214"/>
      <c r="BXW64" s="214"/>
      <c r="BXX64" s="214"/>
      <c r="BXY64" s="214"/>
      <c r="BXZ64" s="214"/>
      <c r="BYA64" s="214"/>
      <c r="BYB64" s="212"/>
      <c r="BYC64" s="213"/>
      <c r="BYD64" s="213"/>
      <c r="BYE64" s="214"/>
      <c r="BYF64" s="214"/>
      <c r="BYT64" s="214"/>
      <c r="BYU64" s="214"/>
      <c r="BYV64" s="214"/>
      <c r="BYW64" s="214"/>
      <c r="BYX64" s="214"/>
      <c r="BYY64" s="212"/>
      <c r="BYZ64" s="213"/>
      <c r="BZA64" s="213"/>
      <c r="BZB64" s="214"/>
      <c r="BZC64" s="214"/>
      <c r="BZQ64" s="214"/>
      <c r="BZR64" s="214"/>
      <c r="BZS64" s="214"/>
      <c r="BZT64" s="214"/>
      <c r="BZU64" s="214"/>
      <c r="BZV64" s="212"/>
      <c r="BZW64" s="213"/>
      <c r="BZX64" s="213"/>
      <c r="BZY64" s="214"/>
      <c r="BZZ64" s="214"/>
      <c r="CAN64" s="214"/>
      <c r="CAO64" s="214"/>
      <c r="CAP64" s="214"/>
      <c r="CAQ64" s="214"/>
      <c r="CAR64" s="214"/>
      <c r="CAS64" s="212"/>
      <c r="CAT64" s="213"/>
      <c r="CAU64" s="213"/>
      <c r="CAV64" s="214"/>
      <c r="CAW64" s="214"/>
      <c r="CBK64" s="214"/>
      <c r="CBL64" s="214"/>
      <c r="CBM64" s="214"/>
      <c r="CBN64" s="214"/>
      <c r="CBO64" s="214"/>
      <c r="CBP64" s="212"/>
      <c r="CBQ64" s="213"/>
      <c r="CBR64" s="213"/>
      <c r="CBS64" s="214"/>
      <c r="CBT64" s="214"/>
      <c r="CCH64" s="214"/>
      <c r="CCI64" s="214"/>
      <c r="CCJ64" s="214"/>
      <c r="CCK64" s="214"/>
      <c r="CCL64" s="214"/>
      <c r="CCM64" s="212"/>
      <c r="CCN64" s="213"/>
      <c r="CCO64" s="213"/>
      <c r="CCP64" s="214"/>
      <c r="CCQ64" s="214"/>
      <c r="CDE64" s="214"/>
      <c r="CDF64" s="214"/>
      <c r="CDG64" s="214"/>
      <c r="CDH64" s="214"/>
      <c r="CDI64" s="214"/>
      <c r="CDJ64" s="212"/>
      <c r="CDK64" s="213"/>
      <c r="CDL64" s="213"/>
      <c r="CDM64" s="214"/>
      <c r="CDN64" s="214"/>
      <c r="CEB64" s="214"/>
      <c r="CEC64" s="214"/>
      <c r="CED64" s="214"/>
      <c r="CEE64" s="214"/>
      <c r="CEF64" s="214"/>
      <c r="CEG64" s="212"/>
      <c r="CEH64" s="213"/>
      <c r="CEI64" s="213"/>
      <c r="CEJ64" s="214"/>
      <c r="CEK64" s="214"/>
      <c r="CEY64" s="214"/>
      <c r="CEZ64" s="214"/>
      <c r="CFA64" s="214"/>
      <c r="CFB64" s="214"/>
      <c r="CFC64" s="214"/>
      <c r="CFD64" s="212"/>
      <c r="CFE64" s="213"/>
      <c r="CFF64" s="213"/>
      <c r="CFG64" s="214"/>
      <c r="CFH64" s="214"/>
      <c r="CFV64" s="214"/>
      <c r="CFW64" s="214"/>
      <c r="CFX64" s="214"/>
      <c r="CFY64" s="214"/>
      <c r="CFZ64" s="214"/>
      <c r="CGA64" s="212"/>
      <c r="CGB64" s="213"/>
      <c r="CGC64" s="213"/>
      <c r="CGD64" s="214"/>
      <c r="CGE64" s="214"/>
      <c r="CGS64" s="214"/>
      <c r="CGT64" s="214"/>
      <c r="CGU64" s="214"/>
      <c r="CGV64" s="214"/>
      <c r="CGW64" s="214"/>
      <c r="CGX64" s="212"/>
      <c r="CGY64" s="213"/>
      <c r="CGZ64" s="213"/>
      <c r="CHA64" s="214"/>
      <c r="CHB64" s="214"/>
      <c r="CHP64" s="214"/>
      <c r="CHQ64" s="214"/>
      <c r="CHR64" s="214"/>
      <c r="CHS64" s="214"/>
      <c r="CHT64" s="214"/>
      <c r="CHU64" s="212"/>
      <c r="CHV64" s="213"/>
      <c r="CHW64" s="213"/>
      <c r="CHX64" s="214"/>
      <c r="CHY64" s="214"/>
      <c r="CIM64" s="214"/>
      <c r="CIN64" s="214"/>
      <c r="CIO64" s="214"/>
      <c r="CIP64" s="214"/>
      <c r="CIQ64" s="214"/>
      <c r="CIR64" s="212"/>
      <c r="CIS64" s="213"/>
      <c r="CIT64" s="213"/>
      <c r="CIU64" s="214"/>
      <c r="CIV64" s="214"/>
      <c r="CJJ64" s="214"/>
      <c r="CJK64" s="214"/>
      <c r="CJL64" s="214"/>
      <c r="CJM64" s="214"/>
      <c r="CJN64" s="214"/>
      <c r="CJO64" s="212"/>
      <c r="CJP64" s="213"/>
      <c r="CJQ64" s="213"/>
      <c r="CJR64" s="214"/>
      <c r="CJS64" s="214"/>
      <c r="CKG64" s="214"/>
      <c r="CKH64" s="214"/>
      <c r="CKI64" s="214"/>
      <c r="CKJ64" s="214"/>
      <c r="CKK64" s="214"/>
      <c r="CKL64" s="212"/>
      <c r="CKM64" s="213"/>
      <c r="CKN64" s="213"/>
      <c r="CKO64" s="214"/>
      <c r="CKP64" s="214"/>
      <c r="CLD64" s="214"/>
      <c r="CLE64" s="214"/>
      <c r="CLF64" s="214"/>
      <c r="CLG64" s="214"/>
      <c r="CLH64" s="214"/>
      <c r="CLI64" s="212"/>
      <c r="CLJ64" s="213"/>
      <c r="CLK64" s="213"/>
      <c r="CLL64" s="214"/>
      <c r="CLM64" s="214"/>
      <c r="CMA64" s="214"/>
      <c r="CMB64" s="214"/>
      <c r="CMC64" s="214"/>
      <c r="CMD64" s="214"/>
      <c r="CME64" s="214"/>
      <c r="CMF64" s="212"/>
      <c r="CMG64" s="213"/>
      <c r="CMH64" s="213"/>
      <c r="CMI64" s="214"/>
      <c r="CMJ64" s="214"/>
      <c r="CMX64" s="214"/>
      <c r="CMY64" s="214"/>
      <c r="CMZ64" s="214"/>
      <c r="CNA64" s="214"/>
      <c r="CNB64" s="214"/>
      <c r="CNC64" s="212"/>
      <c r="CND64" s="213"/>
      <c r="CNE64" s="213"/>
      <c r="CNF64" s="214"/>
      <c r="CNG64" s="214"/>
      <c r="CNU64" s="214"/>
      <c r="CNV64" s="214"/>
      <c r="CNW64" s="214"/>
      <c r="CNX64" s="214"/>
      <c r="CNY64" s="214"/>
      <c r="CNZ64" s="212"/>
      <c r="COA64" s="213"/>
      <c r="COB64" s="213"/>
      <c r="COC64" s="214"/>
      <c r="COD64" s="214"/>
      <c r="COR64" s="214"/>
      <c r="COS64" s="214"/>
      <c r="COT64" s="214"/>
      <c r="COU64" s="214"/>
      <c r="COV64" s="214"/>
      <c r="COW64" s="212"/>
      <c r="COX64" s="213"/>
      <c r="COY64" s="213"/>
      <c r="COZ64" s="214"/>
      <c r="CPA64" s="214"/>
      <c r="CPO64" s="214"/>
      <c r="CPP64" s="214"/>
      <c r="CPQ64" s="214"/>
      <c r="CPR64" s="214"/>
      <c r="CPS64" s="214"/>
      <c r="CPT64" s="212"/>
      <c r="CPU64" s="213"/>
      <c r="CPV64" s="213"/>
      <c r="CPW64" s="214"/>
      <c r="CPX64" s="214"/>
      <c r="CQL64" s="214"/>
      <c r="CQM64" s="214"/>
      <c r="CQN64" s="214"/>
      <c r="CQO64" s="214"/>
      <c r="CQP64" s="214"/>
      <c r="CQQ64" s="212"/>
      <c r="CQR64" s="213"/>
      <c r="CQS64" s="213"/>
      <c r="CQT64" s="214"/>
      <c r="CQU64" s="214"/>
      <c r="CRI64" s="214"/>
      <c r="CRJ64" s="214"/>
      <c r="CRK64" s="214"/>
      <c r="CRL64" s="214"/>
      <c r="CRM64" s="214"/>
      <c r="CRN64" s="212"/>
      <c r="CRO64" s="213"/>
      <c r="CRP64" s="213"/>
      <c r="CRQ64" s="214"/>
      <c r="CRR64" s="214"/>
      <c r="CSF64" s="214"/>
      <c r="CSG64" s="214"/>
      <c r="CSH64" s="214"/>
      <c r="CSI64" s="214"/>
      <c r="CSJ64" s="214"/>
      <c r="CSK64" s="212"/>
      <c r="CSL64" s="213"/>
      <c r="CSM64" s="213"/>
      <c r="CSN64" s="214"/>
      <c r="CSO64" s="214"/>
      <c r="CTC64" s="214"/>
      <c r="CTD64" s="214"/>
      <c r="CTE64" s="214"/>
      <c r="CTF64" s="214"/>
      <c r="CTG64" s="214"/>
      <c r="CTH64" s="212"/>
      <c r="CTI64" s="213"/>
      <c r="CTJ64" s="213"/>
      <c r="CTK64" s="214"/>
      <c r="CTL64" s="214"/>
      <c r="CTZ64" s="214"/>
      <c r="CUA64" s="214"/>
      <c r="CUB64" s="214"/>
      <c r="CUC64" s="214"/>
      <c r="CUD64" s="214"/>
      <c r="CUE64" s="212"/>
      <c r="CUF64" s="213"/>
      <c r="CUG64" s="213"/>
      <c r="CUH64" s="214"/>
      <c r="CUI64" s="214"/>
      <c r="CUW64" s="214"/>
      <c r="CUX64" s="214"/>
      <c r="CUY64" s="214"/>
      <c r="CUZ64" s="214"/>
      <c r="CVA64" s="214"/>
      <c r="CVB64" s="212"/>
      <c r="CVC64" s="213"/>
      <c r="CVD64" s="213"/>
      <c r="CVE64" s="214"/>
      <c r="CVF64" s="214"/>
      <c r="CVT64" s="214"/>
      <c r="CVU64" s="214"/>
      <c r="CVV64" s="214"/>
      <c r="CVW64" s="214"/>
      <c r="CVX64" s="214"/>
      <c r="CVY64" s="212"/>
      <c r="CVZ64" s="213"/>
      <c r="CWA64" s="213"/>
      <c r="CWB64" s="214"/>
      <c r="CWC64" s="214"/>
      <c r="CWQ64" s="214"/>
      <c r="CWR64" s="214"/>
      <c r="CWS64" s="214"/>
      <c r="CWT64" s="214"/>
      <c r="CWU64" s="214"/>
      <c r="CWV64" s="212"/>
      <c r="CWW64" s="213"/>
      <c r="CWX64" s="213"/>
      <c r="CWY64" s="214"/>
      <c r="CWZ64" s="214"/>
      <c r="CXN64" s="214"/>
      <c r="CXO64" s="214"/>
      <c r="CXP64" s="214"/>
      <c r="CXQ64" s="214"/>
      <c r="CXR64" s="214"/>
      <c r="CXS64" s="212"/>
      <c r="CXT64" s="213"/>
      <c r="CXU64" s="213"/>
      <c r="CXV64" s="214"/>
      <c r="CXW64" s="214"/>
      <c r="CYK64" s="214"/>
      <c r="CYL64" s="214"/>
      <c r="CYM64" s="214"/>
      <c r="CYN64" s="214"/>
      <c r="CYO64" s="214"/>
      <c r="CYP64" s="212"/>
      <c r="CYQ64" s="213"/>
      <c r="CYR64" s="213"/>
      <c r="CYS64" s="214"/>
      <c r="CYT64" s="214"/>
      <c r="CZH64" s="214"/>
      <c r="CZI64" s="214"/>
      <c r="CZJ64" s="214"/>
      <c r="CZK64" s="214"/>
      <c r="CZL64" s="214"/>
      <c r="CZM64" s="212"/>
      <c r="CZN64" s="213"/>
      <c r="CZO64" s="213"/>
      <c r="CZP64" s="214"/>
      <c r="CZQ64" s="214"/>
      <c r="DAE64" s="214"/>
      <c r="DAF64" s="214"/>
      <c r="DAG64" s="214"/>
      <c r="DAH64" s="214"/>
      <c r="DAI64" s="214"/>
      <c r="DAJ64" s="212"/>
      <c r="DAK64" s="213"/>
      <c r="DAL64" s="213"/>
      <c r="DAM64" s="214"/>
      <c r="DAN64" s="214"/>
      <c r="DBB64" s="214"/>
      <c r="DBC64" s="214"/>
      <c r="DBD64" s="214"/>
      <c r="DBE64" s="214"/>
      <c r="DBF64" s="214"/>
      <c r="DBG64" s="212"/>
      <c r="DBH64" s="213"/>
      <c r="DBI64" s="213"/>
      <c r="DBJ64" s="214"/>
      <c r="DBK64" s="214"/>
      <c r="DBY64" s="214"/>
      <c r="DBZ64" s="214"/>
      <c r="DCA64" s="214"/>
      <c r="DCB64" s="214"/>
      <c r="DCC64" s="214"/>
      <c r="DCD64" s="212"/>
      <c r="DCE64" s="213"/>
      <c r="DCF64" s="213"/>
      <c r="DCG64" s="214"/>
      <c r="DCH64" s="214"/>
      <c r="DCV64" s="214"/>
      <c r="DCW64" s="214"/>
      <c r="DCX64" s="214"/>
      <c r="DCY64" s="214"/>
      <c r="DCZ64" s="214"/>
      <c r="DDA64" s="212"/>
      <c r="DDB64" s="213"/>
      <c r="DDC64" s="213"/>
      <c r="DDD64" s="214"/>
      <c r="DDE64" s="214"/>
      <c r="DDS64" s="214"/>
      <c r="DDT64" s="214"/>
      <c r="DDU64" s="214"/>
      <c r="DDV64" s="214"/>
      <c r="DDW64" s="214"/>
      <c r="DDX64" s="212"/>
      <c r="DDY64" s="213"/>
      <c r="DDZ64" s="213"/>
      <c r="DEA64" s="214"/>
      <c r="DEB64" s="214"/>
      <c r="DEP64" s="214"/>
      <c r="DEQ64" s="214"/>
      <c r="DER64" s="214"/>
      <c r="DES64" s="214"/>
      <c r="DET64" s="214"/>
      <c r="DEU64" s="212"/>
      <c r="DEV64" s="213"/>
      <c r="DEW64" s="213"/>
      <c r="DEX64" s="214"/>
      <c r="DEY64" s="214"/>
      <c r="DFM64" s="214"/>
      <c r="DFN64" s="214"/>
      <c r="DFO64" s="214"/>
      <c r="DFP64" s="214"/>
      <c r="DFQ64" s="214"/>
      <c r="DFR64" s="212"/>
      <c r="DFS64" s="213"/>
      <c r="DFT64" s="213"/>
      <c r="DFU64" s="214"/>
      <c r="DFV64" s="214"/>
      <c r="DGJ64" s="214"/>
      <c r="DGK64" s="214"/>
      <c r="DGL64" s="214"/>
      <c r="DGM64" s="214"/>
      <c r="DGN64" s="214"/>
      <c r="DGO64" s="212"/>
      <c r="DGP64" s="213"/>
      <c r="DGQ64" s="213"/>
      <c r="DGR64" s="214"/>
      <c r="DGS64" s="214"/>
      <c r="DHG64" s="214"/>
      <c r="DHH64" s="214"/>
      <c r="DHI64" s="214"/>
      <c r="DHJ64" s="214"/>
      <c r="DHK64" s="214"/>
      <c r="DHL64" s="212"/>
      <c r="DHM64" s="213"/>
      <c r="DHN64" s="213"/>
      <c r="DHO64" s="214"/>
      <c r="DHP64" s="214"/>
      <c r="DID64" s="214"/>
      <c r="DIE64" s="214"/>
      <c r="DIF64" s="214"/>
      <c r="DIG64" s="214"/>
      <c r="DIH64" s="214"/>
      <c r="DII64" s="212"/>
      <c r="DIJ64" s="213"/>
      <c r="DIK64" s="213"/>
      <c r="DIL64" s="214"/>
      <c r="DIM64" s="214"/>
      <c r="DJA64" s="214"/>
      <c r="DJB64" s="214"/>
      <c r="DJC64" s="214"/>
      <c r="DJD64" s="214"/>
      <c r="DJE64" s="214"/>
      <c r="DJF64" s="212"/>
      <c r="DJG64" s="213"/>
      <c r="DJH64" s="213"/>
      <c r="DJI64" s="214"/>
      <c r="DJJ64" s="214"/>
      <c r="DJX64" s="214"/>
      <c r="DJY64" s="214"/>
      <c r="DJZ64" s="214"/>
      <c r="DKA64" s="214"/>
      <c r="DKB64" s="214"/>
      <c r="DKC64" s="212"/>
      <c r="DKD64" s="213"/>
      <c r="DKE64" s="213"/>
      <c r="DKF64" s="214"/>
      <c r="DKG64" s="214"/>
      <c r="DKU64" s="214"/>
      <c r="DKV64" s="214"/>
      <c r="DKW64" s="214"/>
      <c r="DKX64" s="214"/>
      <c r="DKY64" s="214"/>
      <c r="DKZ64" s="212"/>
      <c r="DLA64" s="213"/>
      <c r="DLB64" s="213"/>
      <c r="DLC64" s="214"/>
      <c r="DLD64" s="214"/>
      <c r="DLR64" s="214"/>
      <c r="DLS64" s="214"/>
      <c r="DLT64" s="214"/>
      <c r="DLU64" s="214"/>
      <c r="DLV64" s="214"/>
      <c r="DLW64" s="212"/>
      <c r="DLX64" s="213"/>
      <c r="DLY64" s="213"/>
      <c r="DLZ64" s="214"/>
      <c r="DMA64" s="214"/>
      <c r="DMO64" s="214"/>
      <c r="DMP64" s="214"/>
      <c r="DMQ64" s="214"/>
      <c r="DMR64" s="214"/>
      <c r="DMS64" s="214"/>
      <c r="DMT64" s="212"/>
      <c r="DMU64" s="213"/>
      <c r="DMV64" s="213"/>
      <c r="DMW64" s="214"/>
      <c r="DMX64" s="214"/>
      <c r="DNL64" s="214"/>
      <c r="DNM64" s="214"/>
      <c r="DNN64" s="214"/>
      <c r="DNO64" s="214"/>
      <c r="DNP64" s="214"/>
      <c r="DNQ64" s="212"/>
      <c r="DNR64" s="213"/>
      <c r="DNS64" s="213"/>
      <c r="DNT64" s="214"/>
      <c r="DNU64" s="214"/>
      <c r="DOI64" s="214"/>
      <c r="DOJ64" s="214"/>
      <c r="DOK64" s="214"/>
      <c r="DOL64" s="214"/>
      <c r="DOM64" s="214"/>
      <c r="DON64" s="212"/>
      <c r="DOO64" s="213"/>
      <c r="DOP64" s="213"/>
      <c r="DOQ64" s="214"/>
      <c r="DOR64" s="214"/>
      <c r="DPF64" s="214"/>
      <c r="DPG64" s="214"/>
      <c r="DPH64" s="214"/>
      <c r="DPI64" s="214"/>
      <c r="DPJ64" s="214"/>
      <c r="DPK64" s="212"/>
      <c r="DPL64" s="213"/>
      <c r="DPM64" s="213"/>
      <c r="DPN64" s="214"/>
      <c r="DPO64" s="214"/>
      <c r="DQC64" s="214"/>
      <c r="DQD64" s="214"/>
      <c r="DQE64" s="214"/>
      <c r="DQF64" s="214"/>
      <c r="DQG64" s="214"/>
      <c r="DQH64" s="212"/>
      <c r="DQI64" s="213"/>
      <c r="DQJ64" s="213"/>
      <c r="DQK64" s="214"/>
      <c r="DQL64" s="214"/>
      <c r="DQZ64" s="214"/>
      <c r="DRA64" s="214"/>
      <c r="DRB64" s="214"/>
      <c r="DRC64" s="214"/>
      <c r="DRD64" s="214"/>
      <c r="DRE64" s="212"/>
      <c r="DRF64" s="213"/>
      <c r="DRG64" s="213"/>
      <c r="DRH64" s="214"/>
      <c r="DRI64" s="214"/>
      <c r="DRW64" s="214"/>
      <c r="DRX64" s="214"/>
      <c r="DRY64" s="214"/>
      <c r="DRZ64" s="214"/>
      <c r="DSA64" s="214"/>
      <c r="DSB64" s="212"/>
      <c r="DSC64" s="213"/>
      <c r="DSD64" s="213"/>
      <c r="DSE64" s="214"/>
      <c r="DSF64" s="214"/>
      <c r="DST64" s="214"/>
      <c r="DSU64" s="214"/>
      <c r="DSV64" s="214"/>
      <c r="DSW64" s="214"/>
      <c r="DSX64" s="214"/>
      <c r="DSY64" s="212"/>
      <c r="DSZ64" s="213"/>
      <c r="DTA64" s="213"/>
      <c r="DTB64" s="214"/>
      <c r="DTC64" s="214"/>
      <c r="DTQ64" s="214"/>
      <c r="DTR64" s="214"/>
      <c r="DTS64" s="214"/>
      <c r="DTT64" s="214"/>
      <c r="DTU64" s="214"/>
      <c r="DTV64" s="212"/>
      <c r="DTW64" s="213"/>
      <c r="DTX64" s="213"/>
      <c r="DTY64" s="214"/>
      <c r="DTZ64" s="214"/>
      <c r="DUN64" s="214"/>
      <c r="DUO64" s="214"/>
      <c r="DUP64" s="214"/>
      <c r="DUQ64" s="214"/>
      <c r="DUR64" s="214"/>
      <c r="DUS64" s="212"/>
      <c r="DUT64" s="213"/>
      <c r="DUU64" s="213"/>
      <c r="DUV64" s="214"/>
      <c r="DUW64" s="214"/>
      <c r="DVK64" s="214"/>
      <c r="DVL64" s="214"/>
      <c r="DVM64" s="214"/>
      <c r="DVN64" s="214"/>
      <c r="DVO64" s="214"/>
      <c r="DVP64" s="212"/>
      <c r="DVQ64" s="213"/>
      <c r="DVR64" s="213"/>
      <c r="DVS64" s="214"/>
      <c r="DVT64" s="214"/>
      <c r="DWH64" s="214"/>
      <c r="DWI64" s="214"/>
      <c r="DWJ64" s="214"/>
      <c r="DWK64" s="214"/>
      <c r="DWL64" s="214"/>
      <c r="DWM64" s="212"/>
      <c r="DWN64" s="213"/>
      <c r="DWO64" s="213"/>
      <c r="DWP64" s="214"/>
      <c r="DWQ64" s="214"/>
      <c r="DXE64" s="214"/>
      <c r="DXF64" s="214"/>
      <c r="DXG64" s="214"/>
      <c r="DXH64" s="214"/>
      <c r="DXI64" s="214"/>
      <c r="DXJ64" s="212"/>
      <c r="DXK64" s="213"/>
      <c r="DXL64" s="213"/>
      <c r="DXM64" s="214"/>
      <c r="DXN64" s="214"/>
      <c r="DYB64" s="214"/>
      <c r="DYC64" s="214"/>
      <c r="DYD64" s="214"/>
      <c r="DYE64" s="214"/>
      <c r="DYF64" s="214"/>
      <c r="DYG64" s="212"/>
      <c r="DYH64" s="213"/>
      <c r="DYI64" s="213"/>
      <c r="DYJ64" s="214"/>
      <c r="DYK64" s="214"/>
      <c r="DYY64" s="214"/>
      <c r="DYZ64" s="214"/>
      <c r="DZA64" s="214"/>
      <c r="DZB64" s="214"/>
      <c r="DZC64" s="214"/>
      <c r="DZD64" s="212"/>
      <c r="DZE64" s="213"/>
      <c r="DZF64" s="213"/>
      <c r="DZG64" s="214"/>
      <c r="DZH64" s="214"/>
      <c r="DZV64" s="214"/>
      <c r="DZW64" s="214"/>
      <c r="DZX64" s="214"/>
      <c r="DZY64" s="214"/>
      <c r="DZZ64" s="214"/>
      <c r="EAA64" s="212"/>
      <c r="EAB64" s="213"/>
      <c r="EAC64" s="213"/>
      <c r="EAD64" s="214"/>
      <c r="EAE64" s="214"/>
      <c r="EAS64" s="214"/>
      <c r="EAT64" s="214"/>
      <c r="EAU64" s="214"/>
      <c r="EAV64" s="214"/>
      <c r="EAW64" s="214"/>
      <c r="EAX64" s="212"/>
      <c r="EAY64" s="213"/>
      <c r="EAZ64" s="213"/>
      <c r="EBA64" s="214"/>
      <c r="EBB64" s="214"/>
      <c r="EBP64" s="214"/>
      <c r="EBQ64" s="214"/>
      <c r="EBR64" s="214"/>
      <c r="EBS64" s="214"/>
      <c r="EBT64" s="214"/>
      <c r="EBU64" s="212"/>
      <c r="EBV64" s="213"/>
      <c r="EBW64" s="213"/>
      <c r="EBX64" s="214"/>
      <c r="EBY64" s="214"/>
      <c r="ECM64" s="214"/>
      <c r="ECN64" s="214"/>
      <c r="ECO64" s="214"/>
      <c r="ECP64" s="214"/>
      <c r="ECQ64" s="214"/>
      <c r="ECR64" s="212"/>
      <c r="ECS64" s="213"/>
      <c r="ECT64" s="213"/>
      <c r="ECU64" s="214"/>
      <c r="ECV64" s="214"/>
      <c r="EDJ64" s="214"/>
      <c r="EDK64" s="214"/>
      <c r="EDL64" s="214"/>
      <c r="EDM64" s="214"/>
      <c r="EDN64" s="214"/>
      <c r="EDO64" s="212"/>
      <c r="EDP64" s="213"/>
      <c r="EDQ64" s="213"/>
      <c r="EDR64" s="214"/>
      <c r="EDS64" s="214"/>
      <c r="EEG64" s="214"/>
      <c r="EEH64" s="214"/>
      <c r="EEI64" s="214"/>
      <c r="EEJ64" s="214"/>
      <c r="EEK64" s="214"/>
      <c r="EEL64" s="212"/>
      <c r="EEM64" s="213"/>
      <c r="EEN64" s="213"/>
      <c r="EEO64" s="214"/>
      <c r="EEP64" s="214"/>
      <c r="EFD64" s="214"/>
      <c r="EFE64" s="214"/>
      <c r="EFF64" s="214"/>
      <c r="EFG64" s="214"/>
      <c r="EFH64" s="214"/>
      <c r="EFI64" s="212"/>
      <c r="EFJ64" s="213"/>
      <c r="EFK64" s="213"/>
      <c r="EFL64" s="214"/>
      <c r="EFM64" s="214"/>
      <c r="EGA64" s="214"/>
      <c r="EGB64" s="214"/>
      <c r="EGC64" s="214"/>
      <c r="EGD64" s="214"/>
      <c r="EGE64" s="214"/>
      <c r="EGF64" s="212"/>
      <c r="EGG64" s="213"/>
      <c r="EGH64" s="213"/>
      <c r="EGI64" s="214"/>
      <c r="EGJ64" s="214"/>
      <c r="EGX64" s="214"/>
      <c r="EGY64" s="214"/>
      <c r="EGZ64" s="214"/>
      <c r="EHA64" s="214"/>
      <c r="EHB64" s="214"/>
      <c r="EHC64" s="212"/>
      <c r="EHD64" s="213"/>
      <c r="EHE64" s="213"/>
      <c r="EHF64" s="214"/>
      <c r="EHG64" s="214"/>
      <c r="EHU64" s="214"/>
      <c r="EHV64" s="214"/>
      <c r="EHW64" s="214"/>
      <c r="EHX64" s="214"/>
      <c r="EHY64" s="214"/>
      <c r="EHZ64" s="212"/>
      <c r="EIA64" s="213"/>
      <c r="EIB64" s="213"/>
      <c r="EIC64" s="214"/>
      <c r="EID64" s="214"/>
      <c r="EIR64" s="214"/>
      <c r="EIS64" s="214"/>
      <c r="EIT64" s="214"/>
      <c r="EIU64" s="214"/>
      <c r="EIV64" s="214"/>
      <c r="EIW64" s="212"/>
      <c r="EIX64" s="213"/>
      <c r="EIY64" s="213"/>
      <c r="EIZ64" s="214"/>
      <c r="EJA64" s="214"/>
      <c r="EJO64" s="214"/>
      <c r="EJP64" s="214"/>
      <c r="EJQ64" s="214"/>
      <c r="EJR64" s="214"/>
      <c r="EJS64" s="214"/>
      <c r="EJT64" s="212"/>
      <c r="EJU64" s="213"/>
      <c r="EJV64" s="213"/>
      <c r="EJW64" s="214"/>
      <c r="EJX64" s="214"/>
      <c r="EKL64" s="214"/>
      <c r="EKM64" s="214"/>
      <c r="EKN64" s="214"/>
      <c r="EKO64" s="214"/>
      <c r="EKP64" s="214"/>
      <c r="EKQ64" s="212"/>
      <c r="EKR64" s="213"/>
      <c r="EKS64" s="213"/>
      <c r="EKT64" s="214"/>
      <c r="EKU64" s="214"/>
      <c r="ELI64" s="214"/>
      <c r="ELJ64" s="214"/>
      <c r="ELK64" s="214"/>
      <c r="ELL64" s="214"/>
      <c r="ELM64" s="214"/>
      <c r="ELN64" s="212"/>
      <c r="ELO64" s="213"/>
      <c r="ELP64" s="213"/>
      <c r="ELQ64" s="214"/>
      <c r="ELR64" s="214"/>
      <c r="EMF64" s="214"/>
      <c r="EMG64" s="214"/>
      <c r="EMH64" s="214"/>
      <c r="EMI64" s="214"/>
      <c r="EMJ64" s="214"/>
      <c r="EMK64" s="212"/>
      <c r="EML64" s="213"/>
      <c r="EMM64" s="213"/>
      <c r="EMN64" s="214"/>
      <c r="EMO64" s="214"/>
      <c r="ENC64" s="214"/>
      <c r="END64" s="214"/>
      <c r="ENE64" s="214"/>
      <c r="ENF64" s="214"/>
      <c r="ENG64" s="214"/>
      <c r="ENH64" s="212"/>
      <c r="ENI64" s="213"/>
      <c r="ENJ64" s="213"/>
      <c r="ENK64" s="214"/>
      <c r="ENL64" s="214"/>
      <c r="ENZ64" s="214"/>
      <c r="EOA64" s="214"/>
      <c r="EOB64" s="214"/>
      <c r="EOC64" s="214"/>
      <c r="EOD64" s="214"/>
      <c r="EOE64" s="212"/>
      <c r="EOF64" s="213"/>
      <c r="EOG64" s="213"/>
      <c r="EOH64" s="214"/>
      <c r="EOI64" s="214"/>
      <c r="EOW64" s="214"/>
      <c r="EOX64" s="214"/>
      <c r="EOY64" s="214"/>
      <c r="EOZ64" s="214"/>
      <c r="EPA64" s="214"/>
      <c r="EPB64" s="212"/>
      <c r="EPC64" s="213"/>
      <c r="EPD64" s="213"/>
      <c r="EPE64" s="214"/>
      <c r="EPF64" s="214"/>
      <c r="EPT64" s="214"/>
      <c r="EPU64" s="214"/>
      <c r="EPV64" s="214"/>
      <c r="EPW64" s="214"/>
      <c r="EPX64" s="214"/>
      <c r="EPY64" s="212"/>
      <c r="EPZ64" s="213"/>
      <c r="EQA64" s="213"/>
      <c r="EQB64" s="214"/>
      <c r="EQC64" s="214"/>
      <c r="EQQ64" s="214"/>
      <c r="EQR64" s="214"/>
      <c r="EQS64" s="214"/>
      <c r="EQT64" s="214"/>
      <c r="EQU64" s="214"/>
      <c r="EQV64" s="212"/>
      <c r="EQW64" s="213"/>
      <c r="EQX64" s="213"/>
      <c r="EQY64" s="214"/>
      <c r="EQZ64" s="214"/>
      <c r="ERN64" s="214"/>
      <c r="ERO64" s="214"/>
      <c r="ERP64" s="214"/>
      <c r="ERQ64" s="214"/>
      <c r="ERR64" s="214"/>
      <c r="ERS64" s="212"/>
      <c r="ERT64" s="213"/>
      <c r="ERU64" s="213"/>
      <c r="ERV64" s="214"/>
      <c r="ERW64" s="214"/>
      <c r="ESK64" s="214"/>
      <c r="ESL64" s="214"/>
      <c r="ESM64" s="214"/>
      <c r="ESN64" s="214"/>
      <c r="ESO64" s="214"/>
      <c r="ESP64" s="212"/>
      <c r="ESQ64" s="213"/>
      <c r="ESR64" s="213"/>
      <c r="ESS64" s="214"/>
      <c r="EST64" s="214"/>
      <c r="ETH64" s="214"/>
      <c r="ETI64" s="214"/>
      <c r="ETJ64" s="214"/>
      <c r="ETK64" s="214"/>
      <c r="ETL64" s="214"/>
      <c r="ETM64" s="212"/>
      <c r="ETN64" s="213"/>
      <c r="ETO64" s="213"/>
      <c r="ETP64" s="214"/>
      <c r="ETQ64" s="214"/>
      <c r="EUE64" s="214"/>
      <c r="EUF64" s="214"/>
      <c r="EUG64" s="214"/>
      <c r="EUH64" s="214"/>
      <c r="EUI64" s="214"/>
      <c r="EUJ64" s="212"/>
      <c r="EUK64" s="213"/>
      <c r="EUL64" s="213"/>
      <c r="EUM64" s="214"/>
      <c r="EUN64" s="214"/>
      <c r="EVB64" s="214"/>
      <c r="EVC64" s="214"/>
      <c r="EVD64" s="214"/>
      <c r="EVE64" s="214"/>
      <c r="EVF64" s="214"/>
      <c r="EVG64" s="212"/>
      <c r="EVH64" s="213"/>
      <c r="EVI64" s="213"/>
      <c r="EVJ64" s="214"/>
      <c r="EVK64" s="214"/>
      <c r="EVY64" s="214"/>
      <c r="EVZ64" s="214"/>
      <c r="EWA64" s="214"/>
      <c r="EWB64" s="214"/>
      <c r="EWC64" s="214"/>
      <c r="EWD64" s="212"/>
      <c r="EWE64" s="213"/>
      <c r="EWF64" s="213"/>
      <c r="EWG64" s="214"/>
      <c r="EWH64" s="214"/>
      <c r="EWV64" s="214"/>
      <c r="EWW64" s="214"/>
      <c r="EWX64" s="214"/>
      <c r="EWY64" s="214"/>
      <c r="EWZ64" s="214"/>
      <c r="EXA64" s="212"/>
      <c r="EXB64" s="213"/>
      <c r="EXC64" s="213"/>
      <c r="EXD64" s="214"/>
      <c r="EXE64" s="214"/>
      <c r="EXS64" s="214"/>
      <c r="EXT64" s="214"/>
      <c r="EXU64" s="214"/>
      <c r="EXV64" s="214"/>
      <c r="EXW64" s="214"/>
      <c r="EXX64" s="212"/>
      <c r="EXY64" s="213"/>
      <c r="EXZ64" s="213"/>
      <c r="EYA64" s="214"/>
      <c r="EYB64" s="214"/>
      <c r="EYP64" s="214"/>
      <c r="EYQ64" s="214"/>
      <c r="EYR64" s="214"/>
      <c r="EYS64" s="214"/>
      <c r="EYT64" s="214"/>
      <c r="EYU64" s="212"/>
      <c r="EYV64" s="213"/>
      <c r="EYW64" s="213"/>
      <c r="EYX64" s="214"/>
      <c r="EYY64" s="214"/>
      <c r="EZM64" s="214"/>
      <c r="EZN64" s="214"/>
      <c r="EZO64" s="214"/>
      <c r="EZP64" s="214"/>
      <c r="EZQ64" s="214"/>
      <c r="EZR64" s="212"/>
      <c r="EZS64" s="213"/>
      <c r="EZT64" s="213"/>
      <c r="EZU64" s="214"/>
      <c r="EZV64" s="214"/>
      <c r="FAJ64" s="214"/>
      <c r="FAK64" s="214"/>
      <c r="FAL64" s="214"/>
      <c r="FAM64" s="214"/>
      <c r="FAN64" s="214"/>
      <c r="FAO64" s="212"/>
      <c r="FAP64" s="213"/>
      <c r="FAQ64" s="213"/>
      <c r="FAR64" s="214"/>
      <c r="FAS64" s="214"/>
      <c r="FBG64" s="214"/>
      <c r="FBH64" s="214"/>
      <c r="FBI64" s="214"/>
      <c r="FBJ64" s="214"/>
      <c r="FBK64" s="214"/>
      <c r="FBL64" s="212"/>
      <c r="FBM64" s="213"/>
      <c r="FBN64" s="213"/>
      <c r="FBO64" s="214"/>
      <c r="FBP64" s="214"/>
      <c r="FCD64" s="214"/>
      <c r="FCE64" s="214"/>
      <c r="FCF64" s="214"/>
      <c r="FCG64" s="214"/>
      <c r="FCH64" s="214"/>
      <c r="FCI64" s="212"/>
      <c r="FCJ64" s="213"/>
      <c r="FCK64" s="213"/>
      <c r="FCL64" s="214"/>
      <c r="FCM64" s="214"/>
      <c r="FDA64" s="214"/>
      <c r="FDB64" s="214"/>
      <c r="FDC64" s="214"/>
      <c r="FDD64" s="214"/>
      <c r="FDE64" s="214"/>
      <c r="FDF64" s="212"/>
      <c r="FDG64" s="213"/>
      <c r="FDH64" s="213"/>
      <c r="FDI64" s="214"/>
      <c r="FDJ64" s="214"/>
      <c r="FDX64" s="214"/>
      <c r="FDY64" s="214"/>
      <c r="FDZ64" s="214"/>
      <c r="FEA64" s="214"/>
      <c r="FEB64" s="214"/>
      <c r="FEC64" s="212"/>
      <c r="FED64" s="213"/>
      <c r="FEE64" s="213"/>
      <c r="FEF64" s="214"/>
      <c r="FEG64" s="214"/>
      <c r="FEU64" s="214"/>
      <c r="FEV64" s="214"/>
      <c r="FEW64" s="214"/>
      <c r="FEX64" s="214"/>
      <c r="FEY64" s="214"/>
      <c r="FEZ64" s="212"/>
      <c r="FFA64" s="213"/>
      <c r="FFB64" s="213"/>
      <c r="FFC64" s="214"/>
      <c r="FFD64" s="214"/>
      <c r="FFR64" s="214"/>
      <c r="FFS64" s="214"/>
      <c r="FFT64" s="214"/>
      <c r="FFU64" s="214"/>
      <c r="FFV64" s="214"/>
      <c r="FFW64" s="212"/>
      <c r="FFX64" s="213"/>
      <c r="FFY64" s="213"/>
      <c r="FFZ64" s="214"/>
      <c r="FGA64" s="214"/>
      <c r="FGO64" s="214"/>
      <c r="FGP64" s="214"/>
      <c r="FGQ64" s="214"/>
      <c r="FGR64" s="214"/>
      <c r="FGS64" s="214"/>
      <c r="FGT64" s="212"/>
      <c r="FGU64" s="213"/>
      <c r="FGV64" s="213"/>
      <c r="FGW64" s="214"/>
      <c r="FGX64" s="214"/>
      <c r="FHL64" s="214"/>
      <c r="FHM64" s="214"/>
      <c r="FHN64" s="214"/>
      <c r="FHO64" s="214"/>
      <c r="FHP64" s="214"/>
      <c r="FHQ64" s="212"/>
      <c r="FHR64" s="213"/>
      <c r="FHS64" s="213"/>
      <c r="FHT64" s="214"/>
      <c r="FHU64" s="214"/>
      <c r="FII64" s="214"/>
      <c r="FIJ64" s="214"/>
      <c r="FIK64" s="214"/>
      <c r="FIL64" s="214"/>
      <c r="FIM64" s="214"/>
      <c r="FIN64" s="212"/>
      <c r="FIO64" s="213"/>
      <c r="FIP64" s="213"/>
      <c r="FIQ64" s="214"/>
      <c r="FIR64" s="214"/>
      <c r="FJF64" s="214"/>
      <c r="FJG64" s="214"/>
      <c r="FJH64" s="214"/>
      <c r="FJI64" s="214"/>
      <c r="FJJ64" s="214"/>
      <c r="FJK64" s="212"/>
      <c r="FJL64" s="213"/>
      <c r="FJM64" s="213"/>
      <c r="FJN64" s="214"/>
      <c r="FJO64" s="214"/>
      <c r="FKC64" s="214"/>
      <c r="FKD64" s="214"/>
      <c r="FKE64" s="214"/>
      <c r="FKF64" s="214"/>
      <c r="FKG64" s="214"/>
      <c r="FKH64" s="212"/>
      <c r="FKI64" s="213"/>
      <c r="FKJ64" s="213"/>
      <c r="FKK64" s="214"/>
      <c r="FKL64" s="214"/>
      <c r="FKZ64" s="214"/>
      <c r="FLA64" s="214"/>
      <c r="FLB64" s="214"/>
      <c r="FLC64" s="214"/>
      <c r="FLD64" s="214"/>
      <c r="FLE64" s="212"/>
      <c r="FLF64" s="213"/>
      <c r="FLG64" s="213"/>
      <c r="FLH64" s="214"/>
      <c r="FLI64" s="214"/>
      <c r="FLW64" s="214"/>
      <c r="FLX64" s="214"/>
      <c r="FLY64" s="214"/>
      <c r="FLZ64" s="214"/>
      <c r="FMA64" s="214"/>
      <c r="FMB64" s="212"/>
      <c r="FMC64" s="213"/>
      <c r="FMD64" s="213"/>
      <c r="FME64" s="214"/>
      <c r="FMF64" s="214"/>
      <c r="FMT64" s="214"/>
      <c r="FMU64" s="214"/>
      <c r="FMV64" s="214"/>
      <c r="FMW64" s="214"/>
      <c r="FMX64" s="214"/>
      <c r="FMY64" s="212"/>
      <c r="FMZ64" s="213"/>
      <c r="FNA64" s="213"/>
      <c r="FNB64" s="214"/>
      <c r="FNC64" s="214"/>
      <c r="FNQ64" s="214"/>
      <c r="FNR64" s="214"/>
      <c r="FNS64" s="214"/>
      <c r="FNT64" s="214"/>
      <c r="FNU64" s="214"/>
      <c r="FNV64" s="212"/>
      <c r="FNW64" s="213"/>
      <c r="FNX64" s="213"/>
      <c r="FNY64" s="214"/>
      <c r="FNZ64" s="214"/>
      <c r="FON64" s="214"/>
      <c r="FOO64" s="214"/>
      <c r="FOP64" s="214"/>
      <c r="FOQ64" s="214"/>
      <c r="FOR64" s="214"/>
      <c r="FOS64" s="212"/>
      <c r="FOT64" s="213"/>
      <c r="FOU64" s="213"/>
      <c r="FOV64" s="214"/>
      <c r="FOW64" s="214"/>
      <c r="FPK64" s="214"/>
      <c r="FPL64" s="214"/>
      <c r="FPM64" s="214"/>
      <c r="FPN64" s="214"/>
      <c r="FPO64" s="214"/>
      <c r="FPP64" s="212"/>
      <c r="FPQ64" s="213"/>
      <c r="FPR64" s="213"/>
      <c r="FPS64" s="214"/>
      <c r="FPT64" s="214"/>
      <c r="FQH64" s="214"/>
      <c r="FQI64" s="214"/>
      <c r="FQJ64" s="214"/>
      <c r="FQK64" s="214"/>
      <c r="FQL64" s="214"/>
      <c r="FQM64" s="212"/>
      <c r="FQN64" s="213"/>
      <c r="FQO64" s="213"/>
      <c r="FQP64" s="214"/>
      <c r="FQQ64" s="214"/>
      <c r="FRE64" s="214"/>
      <c r="FRF64" s="214"/>
      <c r="FRG64" s="214"/>
      <c r="FRH64" s="214"/>
      <c r="FRI64" s="214"/>
      <c r="FRJ64" s="212"/>
      <c r="FRK64" s="213"/>
      <c r="FRL64" s="213"/>
      <c r="FRM64" s="214"/>
      <c r="FRN64" s="214"/>
      <c r="FSB64" s="214"/>
      <c r="FSC64" s="214"/>
      <c r="FSD64" s="214"/>
      <c r="FSE64" s="214"/>
      <c r="FSF64" s="214"/>
      <c r="FSG64" s="212"/>
      <c r="FSH64" s="213"/>
      <c r="FSI64" s="213"/>
      <c r="FSJ64" s="214"/>
      <c r="FSK64" s="214"/>
      <c r="FSY64" s="214"/>
      <c r="FSZ64" s="214"/>
      <c r="FTA64" s="214"/>
      <c r="FTB64" s="214"/>
      <c r="FTC64" s="214"/>
      <c r="FTD64" s="212"/>
      <c r="FTE64" s="213"/>
      <c r="FTF64" s="213"/>
      <c r="FTG64" s="214"/>
      <c r="FTH64" s="214"/>
      <c r="FTV64" s="214"/>
      <c r="FTW64" s="214"/>
      <c r="FTX64" s="214"/>
      <c r="FTY64" s="214"/>
      <c r="FTZ64" s="214"/>
      <c r="FUA64" s="212"/>
      <c r="FUB64" s="213"/>
      <c r="FUC64" s="213"/>
      <c r="FUD64" s="214"/>
      <c r="FUE64" s="214"/>
      <c r="FUS64" s="214"/>
      <c r="FUT64" s="214"/>
      <c r="FUU64" s="214"/>
      <c r="FUV64" s="214"/>
      <c r="FUW64" s="214"/>
      <c r="FUX64" s="212"/>
      <c r="FUY64" s="213"/>
      <c r="FUZ64" s="213"/>
      <c r="FVA64" s="214"/>
      <c r="FVB64" s="214"/>
      <c r="FVP64" s="214"/>
      <c r="FVQ64" s="214"/>
      <c r="FVR64" s="214"/>
      <c r="FVS64" s="214"/>
      <c r="FVT64" s="214"/>
      <c r="FVU64" s="212"/>
      <c r="FVV64" s="213"/>
      <c r="FVW64" s="213"/>
      <c r="FVX64" s="214"/>
      <c r="FVY64" s="214"/>
      <c r="FWM64" s="214"/>
      <c r="FWN64" s="214"/>
      <c r="FWO64" s="214"/>
      <c r="FWP64" s="214"/>
      <c r="FWQ64" s="214"/>
      <c r="FWR64" s="212"/>
      <c r="FWS64" s="213"/>
      <c r="FWT64" s="213"/>
      <c r="FWU64" s="214"/>
      <c r="FWV64" s="214"/>
      <c r="FXJ64" s="214"/>
      <c r="FXK64" s="214"/>
      <c r="FXL64" s="214"/>
      <c r="FXM64" s="214"/>
      <c r="FXN64" s="214"/>
      <c r="FXO64" s="212"/>
      <c r="FXP64" s="213"/>
      <c r="FXQ64" s="213"/>
      <c r="FXR64" s="214"/>
      <c r="FXS64" s="214"/>
      <c r="FYG64" s="214"/>
      <c r="FYH64" s="214"/>
      <c r="FYI64" s="214"/>
      <c r="FYJ64" s="214"/>
      <c r="FYK64" s="214"/>
      <c r="FYL64" s="212"/>
      <c r="FYM64" s="213"/>
      <c r="FYN64" s="213"/>
      <c r="FYO64" s="214"/>
      <c r="FYP64" s="214"/>
      <c r="FZD64" s="214"/>
      <c r="FZE64" s="214"/>
      <c r="FZF64" s="214"/>
      <c r="FZG64" s="214"/>
      <c r="FZH64" s="214"/>
      <c r="FZI64" s="212"/>
      <c r="FZJ64" s="213"/>
      <c r="FZK64" s="213"/>
      <c r="FZL64" s="214"/>
      <c r="FZM64" s="214"/>
      <c r="GAA64" s="214"/>
      <c r="GAB64" s="214"/>
      <c r="GAC64" s="214"/>
      <c r="GAD64" s="214"/>
      <c r="GAE64" s="214"/>
      <c r="GAF64" s="212"/>
      <c r="GAG64" s="213"/>
      <c r="GAH64" s="213"/>
      <c r="GAI64" s="214"/>
      <c r="GAJ64" s="214"/>
      <c r="GAX64" s="214"/>
      <c r="GAY64" s="214"/>
      <c r="GAZ64" s="214"/>
      <c r="GBA64" s="214"/>
      <c r="GBB64" s="214"/>
      <c r="GBC64" s="212"/>
      <c r="GBD64" s="213"/>
      <c r="GBE64" s="213"/>
      <c r="GBF64" s="214"/>
      <c r="GBG64" s="214"/>
      <c r="GBU64" s="214"/>
      <c r="GBV64" s="214"/>
      <c r="GBW64" s="214"/>
      <c r="GBX64" s="214"/>
      <c r="GBY64" s="214"/>
      <c r="GBZ64" s="212"/>
      <c r="GCA64" s="213"/>
      <c r="GCB64" s="213"/>
      <c r="GCC64" s="214"/>
      <c r="GCD64" s="214"/>
      <c r="GCR64" s="214"/>
      <c r="GCS64" s="214"/>
      <c r="GCT64" s="214"/>
      <c r="GCU64" s="214"/>
      <c r="GCV64" s="214"/>
      <c r="GCW64" s="212"/>
      <c r="GCX64" s="213"/>
      <c r="GCY64" s="213"/>
      <c r="GCZ64" s="214"/>
      <c r="GDA64" s="214"/>
      <c r="GDO64" s="214"/>
      <c r="GDP64" s="214"/>
      <c r="GDQ64" s="214"/>
      <c r="GDR64" s="214"/>
      <c r="GDS64" s="214"/>
      <c r="GDT64" s="212"/>
      <c r="GDU64" s="213"/>
      <c r="GDV64" s="213"/>
      <c r="GDW64" s="214"/>
      <c r="GDX64" s="214"/>
      <c r="GEL64" s="214"/>
      <c r="GEM64" s="214"/>
      <c r="GEN64" s="214"/>
      <c r="GEO64" s="214"/>
      <c r="GEP64" s="214"/>
      <c r="GEQ64" s="212"/>
      <c r="GER64" s="213"/>
      <c r="GES64" s="213"/>
      <c r="GET64" s="214"/>
      <c r="GEU64" s="214"/>
      <c r="GFI64" s="214"/>
      <c r="GFJ64" s="214"/>
      <c r="GFK64" s="214"/>
      <c r="GFL64" s="214"/>
      <c r="GFM64" s="214"/>
      <c r="GFN64" s="212"/>
      <c r="GFO64" s="213"/>
      <c r="GFP64" s="213"/>
      <c r="GFQ64" s="214"/>
      <c r="GFR64" s="214"/>
      <c r="GGF64" s="214"/>
      <c r="GGG64" s="214"/>
      <c r="GGH64" s="214"/>
      <c r="GGI64" s="214"/>
      <c r="GGJ64" s="214"/>
      <c r="GGK64" s="212"/>
      <c r="GGL64" s="213"/>
      <c r="GGM64" s="213"/>
      <c r="GGN64" s="214"/>
      <c r="GGO64" s="214"/>
      <c r="GHC64" s="214"/>
      <c r="GHD64" s="214"/>
      <c r="GHE64" s="214"/>
      <c r="GHF64" s="214"/>
      <c r="GHG64" s="214"/>
      <c r="GHH64" s="212"/>
      <c r="GHI64" s="213"/>
      <c r="GHJ64" s="213"/>
      <c r="GHK64" s="214"/>
      <c r="GHL64" s="214"/>
      <c r="GHZ64" s="214"/>
      <c r="GIA64" s="214"/>
      <c r="GIB64" s="214"/>
      <c r="GIC64" s="214"/>
      <c r="GID64" s="214"/>
      <c r="GIE64" s="212"/>
      <c r="GIF64" s="213"/>
      <c r="GIG64" s="213"/>
      <c r="GIH64" s="214"/>
      <c r="GII64" s="214"/>
      <c r="GIW64" s="214"/>
      <c r="GIX64" s="214"/>
      <c r="GIY64" s="214"/>
      <c r="GIZ64" s="214"/>
      <c r="GJA64" s="214"/>
      <c r="GJB64" s="212"/>
      <c r="GJC64" s="213"/>
      <c r="GJD64" s="213"/>
      <c r="GJE64" s="214"/>
      <c r="GJF64" s="214"/>
      <c r="GJT64" s="214"/>
      <c r="GJU64" s="214"/>
      <c r="GJV64" s="214"/>
      <c r="GJW64" s="214"/>
      <c r="GJX64" s="214"/>
      <c r="GJY64" s="212"/>
      <c r="GJZ64" s="213"/>
      <c r="GKA64" s="213"/>
      <c r="GKB64" s="214"/>
      <c r="GKC64" s="214"/>
      <c r="GKQ64" s="214"/>
      <c r="GKR64" s="214"/>
      <c r="GKS64" s="214"/>
      <c r="GKT64" s="214"/>
      <c r="GKU64" s="214"/>
      <c r="GKV64" s="212"/>
      <c r="GKW64" s="213"/>
      <c r="GKX64" s="213"/>
      <c r="GKY64" s="214"/>
      <c r="GKZ64" s="214"/>
      <c r="GLN64" s="214"/>
      <c r="GLO64" s="214"/>
      <c r="GLP64" s="214"/>
      <c r="GLQ64" s="214"/>
      <c r="GLR64" s="214"/>
      <c r="GLS64" s="212"/>
      <c r="GLT64" s="213"/>
      <c r="GLU64" s="213"/>
      <c r="GLV64" s="214"/>
      <c r="GLW64" s="214"/>
      <c r="GMK64" s="214"/>
      <c r="GML64" s="214"/>
      <c r="GMM64" s="214"/>
      <c r="GMN64" s="214"/>
      <c r="GMO64" s="214"/>
      <c r="GMP64" s="212"/>
      <c r="GMQ64" s="213"/>
      <c r="GMR64" s="213"/>
      <c r="GMS64" s="214"/>
      <c r="GMT64" s="214"/>
      <c r="GNH64" s="214"/>
      <c r="GNI64" s="214"/>
      <c r="GNJ64" s="214"/>
      <c r="GNK64" s="214"/>
      <c r="GNL64" s="214"/>
      <c r="GNM64" s="212"/>
      <c r="GNN64" s="213"/>
      <c r="GNO64" s="213"/>
      <c r="GNP64" s="214"/>
      <c r="GNQ64" s="214"/>
      <c r="GOE64" s="214"/>
      <c r="GOF64" s="214"/>
      <c r="GOG64" s="214"/>
      <c r="GOH64" s="214"/>
      <c r="GOI64" s="214"/>
      <c r="GOJ64" s="212"/>
      <c r="GOK64" s="213"/>
      <c r="GOL64" s="213"/>
      <c r="GOM64" s="214"/>
      <c r="GON64" s="214"/>
      <c r="GPB64" s="214"/>
      <c r="GPC64" s="214"/>
      <c r="GPD64" s="214"/>
      <c r="GPE64" s="214"/>
      <c r="GPF64" s="214"/>
      <c r="GPG64" s="212"/>
      <c r="GPH64" s="213"/>
      <c r="GPI64" s="213"/>
      <c r="GPJ64" s="214"/>
      <c r="GPK64" s="214"/>
      <c r="GPY64" s="214"/>
      <c r="GPZ64" s="214"/>
      <c r="GQA64" s="214"/>
      <c r="GQB64" s="214"/>
      <c r="GQC64" s="214"/>
      <c r="GQD64" s="212"/>
      <c r="GQE64" s="213"/>
      <c r="GQF64" s="213"/>
      <c r="GQG64" s="214"/>
      <c r="GQH64" s="214"/>
      <c r="GQV64" s="214"/>
      <c r="GQW64" s="214"/>
      <c r="GQX64" s="214"/>
      <c r="GQY64" s="214"/>
      <c r="GQZ64" s="214"/>
      <c r="GRA64" s="212"/>
      <c r="GRB64" s="213"/>
      <c r="GRC64" s="213"/>
      <c r="GRD64" s="214"/>
      <c r="GRE64" s="214"/>
      <c r="GRS64" s="214"/>
      <c r="GRT64" s="214"/>
      <c r="GRU64" s="214"/>
      <c r="GRV64" s="214"/>
      <c r="GRW64" s="214"/>
      <c r="GRX64" s="212"/>
      <c r="GRY64" s="213"/>
      <c r="GRZ64" s="213"/>
      <c r="GSA64" s="214"/>
      <c r="GSB64" s="214"/>
      <c r="GSP64" s="214"/>
      <c r="GSQ64" s="214"/>
      <c r="GSR64" s="214"/>
      <c r="GSS64" s="214"/>
      <c r="GST64" s="214"/>
      <c r="GSU64" s="212"/>
      <c r="GSV64" s="213"/>
      <c r="GSW64" s="213"/>
      <c r="GSX64" s="214"/>
      <c r="GSY64" s="214"/>
      <c r="GTM64" s="214"/>
      <c r="GTN64" s="214"/>
      <c r="GTO64" s="214"/>
      <c r="GTP64" s="214"/>
      <c r="GTQ64" s="214"/>
      <c r="GTR64" s="212"/>
      <c r="GTS64" s="213"/>
      <c r="GTT64" s="213"/>
      <c r="GTU64" s="214"/>
      <c r="GTV64" s="214"/>
      <c r="GUJ64" s="214"/>
      <c r="GUK64" s="214"/>
      <c r="GUL64" s="214"/>
      <c r="GUM64" s="214"/>
      <c r="GUN64" s="214"/>
      <c r="GUO64" s="212"/>
      <c r="GUP64" s="213"/>
      <c r="GUQ64" s="213"/>
      <c r="GUR64" s="214"/>
      <c r="GUS64" s="214"/>
      <c r="GVG64" s="214"/>
      <c r="GVH64" s="214"/>
      <c r="GVI64" s="214"/>
      <c r="GVJ64" s="214"/>
      <c r="GVK64" s="214"/>
      <c r="GVL64" s="212"/>
      <c r="GVM64" s="213"/>
      <c r="GVN64" s="213"/>
      <c r="GVO64" s="214"/>
      <c r="GVP64" s="214"/>
      <c r="GWD64" s="214"/>
      <c r="GWE64" s="214"/>
      <c r="GWF64" s="214"/>
      <c r="GWG64" s="214"/>
      <c r="GWH64" s="214"/>
      <c r="GWI64" s="212"/>
      <c r="GWJ64" s="213"/>
      <c r="GWK64" s="213"/>
      <c r="GWL64" s="214"/>
      <c r="GWM64" s="214"/>
      <c r="GXA64" s="214"/>
      <c r="GXB64" s="214"/>
      <c r="GXC64" s="214"/>
      <c r="GXD64" s="214"/>
      <c r="GXE64" s="214"/>
      <c r="GXF64" s="212"/>
      <c r="GXG64" s="213"/>
      <c r="GXH64" s="213"/>
      <c r="GXI64" s="214"/>
      <c r="GXJ64" s="214"/>
      <c r="GXX64" s="214"/>
      <c r="GXY64" s="214"/>
      <c r="GXZ64" s="214"/>
      <c r="GYA64" s="214"/>
      <c r="GYB64" s="214"/>
      <c r="GYC64" s="212"/>
      <c r="GYD64" s="213"/>
      <c r="GYE64" s="213"/>
      <c r="GYF64" s="214"/>
      <c r="GYG64" s="214"/>
      <c r="GYU64" s="214"/>
      <c r="GYV64" s="214"/>
      <c r="GYW64" s="214"/>
      <c r="GYX64" s="214"/>
      <c r="GYY64" s="214"/>
      <c r="GYZ64" s="212"/>
      <c r="GZA64" s="213"/>
      <c r="GZB64" s="213"/>
      <c r="GZC64" s="214"/>
      <c r="GZD64" s="214"/>
      <c r="GZR64" s="214"/>
      <c r="GZS64" s="214"/>
      <c r="GZT64" s="214"/>
      <c r="GZU64" s="214"/>
      <c r="GZV64" s="214"/>
      <c r="GZW64" s="212"/>
      <c r="GZX64" s="213"/>
      <c r="GZY64" s="213"/>
      <c r="GZZ64" s="214"/>
      <c r="HAA64" s="214"/>
      <c r="HAO64" s="214"/>
      <c r="HAP64" s="214"/>
      <c r="HAQ64" s="214"/>
      <c r="HAR64" s="214"/>
      <c r="HAS64" s="214"/>
      <c r="HAT64" s="212"/>
      <c r="HAU64" s="213"/>
      <c r="HAV64" s="213"/>
      <c r="HAW64" s="214"/>
      <c r="HAX64" s="214"/>
      <c r="HBL64" s="214"/>
      <c r="HBM64" s="214"/>
      <c r="HBN64" s="214"/>
      <c r="HBO64" s="214"/>
      <c r="HBP64" s="214"/>
      <c r="HBQ64" s="212"/>
      <c r="HBR64" s="213"/>
      <c r="HBS64" s="213"/>
      <c r="HBT64" s="214"/>
      <c r="HBU64" s="214"/>
      <c r="HCI64" s="214"/>
      <c r="HCJ64" s="214"/>
      <c r="HCK64" s="214"/>
      <c r="HCL64" s="214"/>
      <c r="HCM64" s="214"/>
      <c r="HCN64" s="212"/>
      <c r="HCO64" s="213"/>
      <c r="HCP64" s="213"/>
      <c r="HCQ64" s="214"/>
      <c r="HCR64" s="214"/>
      <c r="HDF64" s="214"/>
      <c r="HDG64" s="214"/>
      <c r="HDH64" s="214"/>
      <c r="HDI64" s="214"/>
      <c r="HDJ64" s="214"/>
      <c r="HDK64" s="212"/>
      <c r="HDL64" s="213"/>
      <c r="HDM64" s="213"/>
      <c r="HDN64" s="214"/>
      <c r="HDO64" s="214"/>
      <c r="HEC64" s="214"/>
      <c r="HED64" s="214"/>
      <c r="HEE64" s="214"/>
      <c r="HEF64" s="214"/>
      <c r="HEG64" s="214"/>
      <c r="HEH64" s="212"/>
      <c r="HEI64" s="213"/>
      <c r="HEJ64" s="213"/>
      <c r="HEK64" s="214"/>
      <c r="HEL64" s="214"/>
      <c r="HEZ64" s="214"/>
      <c r="HFA64" s="214"/>
      <c r="HFB64" s="214"/>
      <c r="HFC64" s="214"/>
      <c r="HFD64" s="214"/>
      <c r="HFE64" s="212"/>
      <c r="HFF64" s="213"/>
      <c r="HFG64" s="213"/>
      <c r="HFH64" s="214"/>
      <c r="HFI64" s="214"/>
      <c r="HFW64" s="214"/>
      <c r="HFX64" s="214"/>
      <c r="HFY64" s="214"/>
      <c r="HFZ64" s="214"/>
      <c r="HGA64" s="214"/>
      <c r="HGB64" s="212"/>
      <c r="HGC64" s="213"/>
      <c r="HGD64" s="213"/>
      <c r="HGE64" s="214"/>
      <c r="HGF64" s="214"/>
      <c r="HGT64" s="214"/>
      <c r="HGU64" s="214"/>
      <c r="HGV64" s="214"/>
      <c r="HGW64" s="214"/>
      <c r="HGX64" s="214"/>
      <c r="HGY64" s="212"/>
      <c r="HGZ64" s="213"/>
      <c r="HHA64" s="213"/>
      <c r="HHB64" s="214"/>
      <c r="HHC64" s="214"/>
      <c r="HHQ64" s="214"/>
      <c r="HHR64" s="214"/>
      <c r="HHS64" s="214"/>
      <c r="HHT64" s="214"/>
      <c r="HHU64" s="214"/>
      <c r="HHV64" s="212"/>
      <c r="HHW64" s="213"/>
      <c r="HHX64" s="213"/>
      <c r="HHY64" s="214"/>
      <c r="HHZ64" s="214"/>
      <c r="HIN64" s="214"/>
      <c r="HIO64" s="214"/>
      <c r="HIP64" s="214"/>
      <c r="HIQ64" s="214"/>
      <c r="HIR64" s="214"/>
      <c r="HIS64" s="212"/>
      <c r="HIT64" s="213"/>
      <c r="HIU64" s="213"/>
      <c r="HIV64" s="214"/>
      <c r="HIW64" s="214"/>
      <c r="HJK64" s="214"/>
      <c r="HJL64" s="214"/>
      <c r="HJM64" s="214"/>
      <c r="HJN64" s="214"/>
      <c r="HJO64" s="214"/>
      <c r="HJP64" s="212"/>
      <c r="HJQ64" s="213"/>
      <c r="HJR64" s="213"/>
      <c r="HJS64" s="214"/>
      <c r="HJT64" s="214"/>
      <c r="HKH64" s="214"/>
      <c r="HKI64" s="214"/>
      <c r="HKJ64" s="214"/>
      <c r="HKK64" s="214"/>
      <c r="HKL64" s="214"/>
      <c r="HKM64" s="212"/>
      <c r="HKN64" s="213"/>
      <c r="HKO64" s="213"/>
      <c r="HKP64" s="214"/>
      <c r="HKQ64" s="214"/>
      <c r="HLE64" s="214"/>
      <c r="HLF64" s="214"/>
      <c r="HLG64" s="214"/>
      <c r="HLH64" s="214"/>
      <c r="HLI64" s="214"/>
      <c r="HLJ64" s="212"/>
      <c r="HLK64" s="213"/>
      <c r="HLL64" s="213"/>
      <c r="HLM64" s="214"/>
      <c r="HLN64" s="214"/>
      <c r="HMB64" s="214"/>
      <c r="HMC64" s="214"/>
      <c r="HMD64" s="214"/>
      <c r="HME64" s="214"/>
      <c r="HMF64" s="214"/>
      <c r="HMG64" s="212"/>
      <c r="HMH64" s="213"/>
      <c r="HMI64" s="213"/>
      <c r="HMJ64" s="214"/>
      <c r="HMK64" s="214"/>
      <c r="HMY64" s="214"/>
      <c r="HMZ64" s="214"/>
      <c r="HNA64" s="214"/>
      <c r="HNB64" s="214"/>
      <c r="HNC64" s="214"/>
      <c r="HND64" s="212"/>
      <c r="HNE64" s="213"/>
      <c r="HNF64" s="213"/>
      <c r="HNG64" s="214"/>
      <c r="HNH64" s="214"/>
      <c r="HNV64" s="214"/>
      <c r="HNW64" s="214"/>
      <c r="HNX64" s="214"/>
      <c r="HNY64" s="214"/>
      <c r="HNZ64" s="214"/>
      <c r="HOA64" s="212"/>
      <c r="HOB64" s="213"/>
      <c r="HOC64" s="213"/>
      <c r="HOD64" s="214"/>
      <c r="HOE64" s="214"/>
      <c r="HOS64" s="214"/>
      <c r="HOT64" s="214"/>
      <c r="HOU64" s="214"/>
      <c r="HOV64" s="214"/>
      <c r="HOW64" s="214"/>
      <c r="HOX64" s="212"/>
      <c r="HOY64" s="213"/>
      <c r="HOZ64" s="213"/>
      <c r="HPA64" s="214"/>
      <c r="HPB64" s="214"/>
      <c r="HPP64" s="214"/>
      <c r="HPQ64" s="214"/>
      <c r="HPR64" s="214"/>
      <c r="HPS64" s="214"/>
      <c r="HPT64" s="214"/>
      <c r="HPU64" s="212"/>
      <c r="HPV64" s="213"/>
      <c r="HPW64" s="213"/>
      <c r="HPX64" s="214"/>
      <c r="HPY64" s="214"/>
      <c r="HQM64" s="214"/>
      <c r="HQN64" s="214"/>
      <c r="HQO64" s="214"/>
      <c r="HQP64" s="214"/>
      <c r="HQQ64" s="214"/>
      <c r="HQR64" s="212"/>
      <c r="HQS64" s="213"/>
      <c r="HQT64" s="213"/>
      <c r="HQU64" s="214"/>
      <c r="HQV64" s="214"/>
      <c r="HRJ64" s="214"/>
      <c r="HRK64" s="214"/>
      <c r="HRL64" s="214"/>
      <c r="HRM64" s="214"/>
      <c r="HRN64" s="214"/>
      <c r="HRO64" s="212"/>
      <c r="HRP64" s="213"/>
      <c r="HRQ64" s="213"/>
      <c r="HRR64" s="214"/>
      <c r="HRS64" s="214"/>
      <c r="HSG64" s="214"/>
      <c r="HSH64" s="214"/>
      <c r="HSI64" s="214"/>
      <c r="HSJ64" s="214"/>
      <c r="HSK64" s="214"/>
      <c r="HSL64" s="212"/>
      <c r="HSM64" s="213"/>
      <c r="HSN64" s="213"/>
      <c r="HSO64" s="214"/>
      <c r="HSP64" s="214"/>
      <c r="HTD64" s="214"/>
      <c r="HTE64" s="214"/>
      <c r="HTF64" s="214"/>
      <c r="HTG64" s="214"/>
      <c r="HTH64" s="214"/>
      <c r="HTI64" s="212"/>
      <c r="HTJ64" s="213"/>
      <c r="HTK64" s="213"/>
      <c r="HTL64" s="214"/>
      <c r="HTM64" s="214"/>
      <c r="HUA64" s="214"/>
      <c r="HUB64" s="214"/>
      <c r="HUC64" s="214"/>
      <c r="HUD64" s="214"/>
      <c r="HUE64" s="214"/>
      <c r="HUF64" s="212"/>
      <c r="HUG64" s="213"/>
      <c r="HUH64" s="213"/>
      <c r="HUI64" s="214"/>
      <c r="HUJ64" s="214"/>
      <c r="HUX64" s="214"/>
      <c r="HUY64" s="214"/>
      <c r="HUZ64" s="214"/>
      <c r="HVA64" s="214"/>
      <c r="HVB64" s="214"/>
      <c r="HVC64" s="212"/>
      <c r="HVD64" s="213"/>
      <c r="HVE64" s="213"/>
      <c r="HVF64" s="214"/>
      <c r="HVG64" s="214"/>
      <c r="HVU64" s="214"/>
      <c r="HVV64" s="214"/>
      <c r="HVW64" s="214"/>
      <c r="HVX64" s="214"/>
      <c r="HVY64" s="214"/>
      <c r="HVZ64" s="212"/>
      <c r="HWA64" s="213"/>
      <c r="HWB64" s="213"/>
      <c r="HWC64" s="214"/>
      <c r="HWD64" s="214"/>
      <c r="HWR64" s="214"/>
      <c r="HWS64" s="214"/>
      <c r="HWT64" s="214"/>
      <c r="HWU64" s="214"/>
      <c r="HWV64" s="214"/>
      <c r="HWW64" s="212"/>
      <c r="HWX64" s="213"/>
      <c r="HWY64" s="213"/>
      <c r="HWZ64" s="214"/>
      <c r="HXA64" s="214"/>
      <c r="HXO64" s="214"/>
      <c r="HXP64" s="214"/>
      <c r="HXQ64" s="214"/>
      <c r="HXR64" s="214"/>
      <c r="HXS64" s="214"/>
      <c r="HXT64" s="212"/>
      <c r="HXU64" s="213"/>
      <c r="HXV64" s="213"/>
      <c r="HXW64" s="214"/>
      <c r="HXX64" s="214"/>
      <c r="HYL64" s="214"/>
      <c r="HYM64" s="214"/>
      <c r="HYN64" s="214"/>
      <c r="HYO64" s="214"/>
      <c r="HYP64" s="214"/>
      <c r="HYQ64" s="212"/>
      <c r="HYR64" s="213"/>
      <c r="HYS64" s="213"/>
      <c r="HYT64" s="214"/>
      <c r="HYU64" s="214"/>
      <c r="HZI64" s="214"/>
      <c r="HZJ64" s="214"/>
      <c r="HZK64" s="214"/>
      <c r="HZL64" s="214"/>
      <c r="HZM64" s="214"/>
      <c r="HZN64" s="212"/>
      <c r="HZO64" s="213"/>
      <c r="HZP64" s="213"/>
      <c r="HZQ64" s="214"/>
      <c r="HZR64" s="214"/>
      <c r="IAF64" s="214"/>
      <c r="IAG64" s="214"/>
      <c r="IAH64" s="214"/>
      <c r="IAI64" s="214"/>
      <c r="IAJ64" s="214"/>
      <c r="IAK64" s="212"/>
      <c r="IAL64" s="213"/>
      <c r="IAM64" s="213"/>
      <c r="IAN64" s="214"/>
      <c r="IAO64" s="214"/>
      <c r="IBC64" s="214"/>
      <c r="IBD64" s="214"/>
      <c r="IBE64" s="214"/>
      <c r="IBF64" s="214"/>
      <c r="IBG64" s="214"/>
      <c r="IBH64" s="212"/>
      <c r="IBI64" s="213"/>
      <c r="IBJ64" s="213"/>
      <c r="IBK64" s="214"/>
      <c r="IBL64" s="214"/>
      <c r="IBZ64" s="214"/>
      <c r="ICA64" s="214"/>
      <c r="ICB64" s="214"/>
      <c r="ICC64" s="214"/>
      <c r="ICD64" s="214"/>
      <c r="ICE64" s="212"/>
      <c r="ICF64" s="213"/>
      <c r="ICG64" s="213"/>
      <c r="ICH64" s="214"/>
      <c r="ICI64" s="214"/>
      <c r="ICW64" s="214"/>
      <c r="ICX64" s="214"/>
      <c r="ICY64" s="214"/>
      <c r="ICZ64" s="214"/>
      <c r="IDA64" s="214"/>
      <c r="IDB64" s="212"/>
      <c r="IDC64" s="213"/>
      <c r="IDD64" s="213"/>
      <c r="IDE64" s="214"/>
      <c r="IDF64" s="214"/>
      <c r="IDT64" s="214"/>
      <c r="IDU64" s="214"/>
      <c r="IDV64" s="214"/>
      <c r="IDW64" s="214"/>
      <c r="IDX64" s="214"/>
      <c r="IDY64" s="212"/>
      <c r="IDZ64" s="213"/>
      <c r="IEA64" s="213"/>
      <c r="IEB64" s="214"/>
      <c r="IEC64" s="214"/>
      <c r="IEQ64" s="214"/>
      <c r="IER64" s="214"/>
      <c r="IES64" s="214"/>
      <c r="IET64" s="214"/>
      <c r="IEU64" s="214"/>
      <c r="IEV64" s="212"/>
      <c r="IEW64" s="213"/>
      <c r="IEX64" s="213"/>
      <c r="IEY64" s="214"/>
      <c r="IEZ64" s="214"/>
      <c r="IFN64" s="214"/>
      <c r="IFO64" s="214"/>
      <c r="IFP64" s="214"/>
      <c r="IFQ64" s="214"/>
      <c r="IFR64" s="214"/>
      <c r="IFS64" s="212"/>
      <c r="IFT64" s="213"/>
      <c r="IFU64" s="213"/>
      <c r="IFV64" s="214"/>
      <c r="IFW64" s="214"/>
      <c r="IGK64" s="214"/>
      <c r="IGL64" s="214"/>
      <c r="IGM64" s="214"/>
      <c r="IGN64" s="214"/>
      <c r="IGO64" s="214"/>
      <c r="IGP64" s="212"/>
      <c r="IGQ64" s="213"/>
      <c r="IGR64" s="213"/>
      <c r="IGS64" s="214"/>
      <c r="IGT64" s="214"/>
      <c r="IHH64" s="214"/>
      <c r="IHI64" s="214"/>
      <c r="IHJ64" s="214"/>
      <c r="IHK64" s="214"/>
      <c r="IHL64" s="214"/>
      <c r="IHM64" s="212"/>
      <c r="IHN64" s="213"/>
      <c r="IHO64" s="213"/>
      <c r="IHP64" s="214"/>
      <c r="IHQ64" s="214"/>
      <c r="IIE64" s="214"/>
      <c r="IIF64" s="214"/>
      <c r="IIG64" s="214"/>
      <c r="IIH64" s="214"/>
      <c r="III64" s="214"/>
      <c r="IIJ64" s="212"/>
      <c r="IIK64" s="213"/>
      <c r="IIL64" s="213"/>
      <c r="IIM64" s="214"/>
      <c r="IIN64" s="214"/>
      <c r="IJB64" s="214"/>
      <c r="IJC64" s="214"/>
      <c r="IJD64" s="214"/>
      <c r="IJE64" s="214"/>
      <c r="IJF64" s="214"/>
      <c r="IJG64" s="212"/>
      <c r="IJH64" s="213"/>
      <c r="IJI64" s="213"/>
      <c r="IJJ64" s="214"/>
      <c r="IJK64" s="214"/>
      <c r="IJY64" s="214"/>
      <c r="IJZ64" s="214"/>
      <c r="IKA64" s="214"/>
      <c r="IKB64" s="214"/>
      <c r="IKC64" s="214"/>
      <c r="IKD64" s="212"/>
      <c r="IKE64" s="213"/>
      <c r="IKF64" s="213"/>
      <c r="IKG64" s="214"/>
      <c r="IKH64" s="214"/>
      <c r="IKV64" s="214"/>
      <c r="IKW64" s="214"/>
      <c r="IKX64" s="214"/>
      <c r="IKY64" s="214"/>
      <c r="IKZ64" s="214"/>
      <c r="ILA64" s="212"/>
      <c r="ILB64" s="213"/>
      <c r="ILC64" s="213"/>
      <c r="ILD64" s="214"/>
      <c r="ILE64" s="214"/>
      <c r="ILS64" s="214"/>
      <c r="ILT64" s="214"/>
      <c r="ILU64" s="214"/>
      <c r="ILV64" s="214"/>
      <c r="ILW64" s="214"/>
      <c r="ILX64" s="212"/>
      <c r="ILY64" s="213"/>
      <c r="ILZ64" s="213"/>
      <c r="IMA64" s="214"/>
      <c r="IMB64" s="214"/>
      <c r="IMP64" s="214"/>
      <c r="IMQ64" s="214"/>
      <c r="IMR64" s="214"/>
      <c r="IMS64" s="214"/>
      <c r="IMT64" s="214"/>
      <c r="IMU64" s="212"/>
      <c r="IMV64" s="213"/>
      <c r="IMW64" s="213"/>
      <c r="IMX64" s="214"/>
      <c r="IMY64" s="214"/>
      <c r="INM64" s="214"/>
      <c r="INN64" s="214"/>
      <c r="INO64" s="214"/>
      <c r="INP64" s="214"/>
      <c r="INQ64" s="214"/>
      <c r="INR64" s="212"/>
      <c r="INS64" s="213"/>
      <c r="INT64" s="213"/>
      <c r="INU64" s="214"/>
      <c r="INV64" s="214"/>
      <c r="IOJ64" s="214"/>
      <c r="IOK64" s="214"/>
      <c r="IOL64" s="214"/>
      <c r="IOM64" s="214"/>
      <c r="ION64" s="214"/>
      <c r="IOO64" s="212"/>
      <c r="IOP64" s="213"/>
      <c r="IOQ64" s="213"/>
      <c r="IOR64" s="214"/>
      <c r="IOS64" s="214"/>
      <c r="IPG64" s="214"/>
      <c r="IPH64" s="214"/>
      <c r="IPI64" s="214"/>
      <c r="IPJ64" s="214"/>
      <c r="IPK64" s="214"/>
      <c r="IPL64" s="212"/>
      <c r="IPM64" s="213"/>
      <c r="IPN64" s="213"/>
      <c r="IPO64" s="214"/>
      <c r="IPP64" s="214"/>
      <c r="IQD64" s="214"/>
      <c r="IQE64" s="214"/>
      <c r="IQF64" s="214"/>
      <c r="IQG64" s="214"/>
      <c r="IQH64" s="214"/>
      <c r="IQI64" s="212"/>
      <c r="IQJ64" s="213"/>
      <c r="IQK64" s="213"/>
      <c r="IQL64" s="214"/>
      <c r="IQM64" s="214"/>
      <c r="IRA64" s="214"/>
      <c r="IRB64" s="214"/>
      <c r="IRC64" s="214"/>
      <c r="IRD64" s="214"/>
      <c r="IRE64" s="214"/>
      <c r="IRF64" s="212"/>
      <c r="IRG64" s="213"/>
      <c r="IRH64" s="213"/>
      <c r="IRI64" s="214"/>
      <c r="IRJ64" s="214"/>
      <c r="IRX64" s="214"/>
      <c r="IRY64" s="214"/>
      <c r="IRZ64" s="214"/>
      <c r="ISA64" s="214"/>
      <c r="ISB64" s="214"/>
      <c r="ISC64" s="212"/>
      <c r="ISD64" s="213"/>
      <c r="ISE64" s="213"/>
      <c r="ISF64" s="214"/>
      <c r="ISG64" s="214"/>
      <c r="ISU64" s="214"/>
      <c r="ISV64" s="214"/>
      <c r="ISW64" s="214"/>
      <c r="ISX64" s="214"/>
      <c r="ISY64" s="214"/>
      <c r="ISZ64" s="212"/>
      <c r="ITA64" s="213"/>
      <c r="ITB64" s="213"/>
      <c r="ITC64" s="214"/>
      <c r="ITD64" s="214"/>
      <c r="ITR64" s="214"/>
      <c r="ITS64" s="214"/>
      <c r="ITT64" s="214"/>
      <c r="ITU64" s="214"/>
      <c r="ITV64" s="214"/>
      <c r="ITW64" s="212"/>
      <c r="ITX64" s="213"/>
      <c r="ITY64" s="213"/>
      <c r="ITZ64" s="214"/>
      <c r="IUA64" s="214"/>
      <c r="IUO64" s="214"/>
      <c r="IUP64" s="214"/>
      <c r="IUQ64" s="214"/>
      <c r="IUR64" s="214"/>
      <c r="IUS64" s="214"/>
      <c r="IUT64" s="212"/>
      <c r="IUU64" s="213"/>
      <c r="IUV64" s="213"/>
      <c r="IUW64" s="214"/>
      <c r="IUX64" s="214"/>
      <c r="IVL64" s="214"/>
      <c r="IVM64" s="214"/>
      <c r="IVN64" s="214"/>
      <c r="IVO64" s="214"/>
      <c r="IVP64" s="214"/>
      <c r="IVQ64" s="212"/>
      <c r="IVR64" s="213"/>
      <c r="IVS64" s="213"/>
      <c r="IVT64" s="214"/>
      <c r="IVU64" s="214"/>
      <c r="IWI64" s="214"/>
      <c r="IWJ64" s="214"/>
      <c r="IWK64" s="214"/>
      <c r="IWL64" s="214"/>
      <c r="IWM64" s="214"/>
      <c r="IWN64" s="212"/>
      <c r="IWO64" s="213"/>
      <c r="IWP64" s="213"/>
      <c r="IWQ64" s="214"/>
      <c r="IWR64" s="214"/>
      <c r="IXF64" s="214"/>
      <c r="IXG64" s="214"/>
      <c r="IXH64" s="214"/>
      <c r="IXI64" s="214"/>
      <c r="IXJ64" s="214"/>
      <c r="IXK64" s="212"/>
      <c r="IXL64" s="213"/>
      <c r="IXM64" s="213"/>
      <c r="IXN64" s="214"/>
      <c r="IXO64" s="214"/>
      <c r="IYC64" s="214"/>
      <c r="IYD64" s="214"/>
      <c r="IYE64" s="214"/>
      <c r="IYF64" s="214"/>
      <c r="IYG64" s="214"/>
      <c r="IYH64" s="212"/>
      <c r="IYI64" s="213"/>
      <c r="IYJ64" s="213"/>
      <c r="IYK64" s="214"/>
      <c r="IYL64" s="214"/>
      <c r="IYZ64" s="214"/>
      <c r="IZA64" s="214"/>
      <c r="IZB64" s="214"/>
      <c r="IZC64" s="214"/>
      <c r="IZD64" s="214"/>
      <c r="IZE64" s="212"/>
      <c r="IZF64" s="213"/>
      <c r="IZG64" s="213"/>
      <c r="IZH64" s="214"/>
      <c r="IZI64" s="214"/>
      <c r="IZW64" s="214"/>
      <c r="IZX64" s="214"/>
      <c r="IZY64" s="214"/>
      <c r="IZZ64" s="214"/>
      <c r="JAA64" s="214"/>
      <c r="JAB64" s="212"/>
      <c r="JAC64" s="213"/>
      <c r="JAD64" s="213"/>
      <c r="JAE64" s="214"/>
      <c r="JAF64" s="214"/>
      <c r="JAT64" s="214"/>
      <c r="JAU64" s="214"/>
      <c r="JAV64" s="214"/>
      <c r="JAW64" s="214"/>
      <c r="JAX64" s="214"/>
      <c r="JAY64" s="212"/>
      <c r="JAZ64" s="213"/>
      <c r="JBA64" s="213"/>
      <c r="JBB64" s="214"/>
      <c r="JBC64" s="214"/>
      <c r="JBQ64" s="214"/>
      <c r="JBR64" s="214"/>
      <c r="JBS64" s="214"/>
      <c r="JBT64" s="214"/>
      <c r="JBU64" s="214"/>
      <c r="JBV64" s="212"/>
      <c r="JBW64" s="213"/>
      <c r="JBX64" s="213"/>
      <c r="JBY64" s="214"/>
      <c r="JBZ64" s="214"/>
      <c r="JCN64" s="214"/>
      <c r="JCO64" s="214"/>
      <c r="JCP64" s="214"/>
      <c r="JCQ64" s="214"/>
      <c r="JCR64" s="214"/>
      <c r="JCS64" s="212"/>
      <c r="JCT64" s="213"/>
      <c r="JCU64" s="213"/>
      <c r="JCV64" s="214"/>
      <c r="JCW64" s="214"/>
      <c r="JDK64" s="214"/>
      <c r="JDL64" s="214"/>
      <c r="JDM64" s="214"/>
      <c r="JDN64" s="214"/>
      <c r="JDO64" s="214"/>
      <c r="JDP64" s="212"/>
      <c r="JDQ64" s="213"/>
      <c r="JDR64" s="213"/>
      <c r="JDS64" s="214"/>
      <c r="JDT64" s="214"/>
      <c r="JEH64" s="214"/>
      <c r="JEI64" s="214"/>
      <c r="JEJ64" s="214"/>
      <c r="JEK64" s="214"/>
      <c r="JEL64" s="214"/>
      <c r="JEM64" s="212"/>
      <c r="JEN64" s="213"/>
      <c r="JEO64" s="213"/>
      <c r="JEP64" s="214"/>
      <c r="JEQ64" s="214"/>
      <c r="JFE64" s="214"/>
      <c r="JFF64" s="214"/>
      <c r="JFG64" s="214"/>
      <c r="JFH64" s="214"/>
      <c r="JFI64" s="214"/>
      <c r="JFJ64" s="212"/>
      <c r="JFK64" s="213"/>
      <c r="JFL64" s="213"/>
      <c r="JFM64" s="214"/>
      <c r="JFN64" s="214"/>
      <c r="JGB64" s="214"/>
      <c r="JGC64" s="214"/>
      <c r="JGD64" s="214"/>
      <c r="JGE64" s="214"/>
      <c r="JGF64" s="214"/>
      <c r="JGG64" s="212"/>
      <c r="JGH64" s="213"/>
      <c r="JGI64" s="213"/>
      <c r="JGJ64" s="214"/>
      <c r="JGK64" s="214"/>
      <c r="JGY64" s="214"/>
      <c r="JGZ64" s="214"/>
      <c r="JHA64" s="214"/>
      <c r="JHB64" s="214"/>
      <c r="JHC64" s="214"/>
      <c r="JHD64" s="212"/>
      <c r="JHE64" s="213"/>
      <c r="JHF64" s="213"/>
      <c r="JHG64" s="214"/>
      <c r="JHH64" s="214"/>
      <c r="JHV64" s="214"/>
      <c r="JHW64" s="214"/>
      <c r="JHX64" s="214"/>
      <c r="JHY64" s="214"/>
      <c r="JHZ64" s="214"/>
      <c r="JIA64" s="212"/>
      <c r="JIB64" s="213"/>
      <c r="JIC64" s="213"/>
      <c r="JID64" s="214"/>
      <c r="JIE64" s="214"/>
      <c r="JIS64" s="214"/>
      <c r="JIT64" s="214"/>
      <c r="JIU64" s="214"/>
      <c r="JIV64" s="214"/>
      <c r="JIW64" s="214"/>
      <c r="JIX64" s="212"/>
      <c r="JIY64" s="213"/>
      <c r="JIZ64" s="213"/>
      <c r="JJA64" s="214"/>
      <c r="JJB64" s="214"/>
      <c r="JJP64" s="214"/>
      <c r="JJQ64" s="214"/>
      <c r="JJR64" s="214"/>
      <c r="JJS64" s="214"/>
      <c r="JJT64" s="214"/>
      <c r="JJU64" s="212"/>
      <c r="JJV64" s="213"/>
      <c r="JJW64" s="213"/>
      <c r="JJX64" s="214"/>
      <c r="JJY64" s="214"/>
      <c r="JKM64" s="214"/>
      <c r="JKN64" s="214"/>
      <c r="JKO64" s="214"/>
      <c r="JKP64" s="214"/>
      <c r="JKQ64" s="214"/>
      <c r="JKR64" s="212"/>
      <c r="JKS64" s="213"/>
      <c r="JKT64" s="213"/>
      <c r="JKU64" s="214"/>
      <c r="JKV64" s="214"/>
      <c r="JLJ64" s="214"/>
      <c r="JLK64" s="214"/>
      <c r="JLL64" s="214"/>
      <c r="JLM64" s="214"/>
      <c r="JLN64" s="214"/>
      <c r="JLO64" s="212"/>
      <c r="JLP64" s="213"/>
      <c r="JLQ64" s="213"/>
      <c r="JLR64" s="214"/>
      <c r="JLS64" s="214"/>
      <c r="JMG64" s="214"/>
      <c r="JMH64" s="214"/>
      <c r="JMI64" s="214"/>
      <c r="JMJ64" s="214"/>
      <c r="JMK64" s="214"/>
      <c r="JML64" s="212"/>
      <c r="JMM64" s="213"/>
      <c r="JMN64" s="213"/>
      <c r="JMO64" s="214"/>
      <c r="JMP64" s="214"/>
      <c r="JND64" s="214"/>
      <c r="JNE64" s="214"/>
      <c r="JNF64" s="214"/>
      <c r="JNG64" s="214"/>
      <c r="JNH64" s="214"/>
      <c r="JNI64" s="212"/>
      <c r="JNJ64" s="213"/>
      <c r="JNK64" s="213"/>
      <c r="JNL64" s="214"/>
      <c r="JNM64" s="214"/>
      <c r="JOA64" s="214"/>
      <c r="JOB64" s="214"/>
      <c r="JOC64" s="214"/>
      <c r="JOD64" s="214"/>
      <c r="JOE64" s="214"/>
      <c r="JOF64" s="212"/>
      <c r="JOG64" s="213"/>
      <c r="JOH64" s="213"/>
      <c r="JOI64" s="214"/>
      <c r="JOJ64" s="214"/>
      <c r="JOX64" s="214"/>
      <c r="JOY64" s="214"/>
      <c r="JOZ64" s="214"/>
      <c r="JPA64" s="214"/>
      <c r="JPB64" s="214"/>
      <c r="JPC64" s="212"/>
      <c r="JPD64" s="213"/>
      <c r="JPE64" s="213"/>
      <c r="JPF64" s="214"/>
      <c r="JPG64" s="214"/>
      <c r="JPU64" s="214"/>
      <c r="JPV64" s="214"/>
      <c r="JPW64" s="214"/>
      <c r="JPX64" s="214"/>
      <c r="JPY64" s="214"/>
      <c r="JPZ64" s="212"/>
      <c r="JQA64" s="213"/>
      <c r="JQB64" s="213"/>
      <c r="JQC64" s="214"/>
      <c r="JQD64" s="214"/>
      <c r="JQR64" s="214"/>
      <c r="JQS64" s="214"/>
      <c r="JQT64" s="214"/>
      <c r="JQU64" s="214"/>
      <c r="JQV64" s="214"/>
      <c r="JQW64" s="212"/>
      <c r="JQX64" s="213"/>
      <c r="JQY64" s="213"/>
      <c r="JQZ64" s="214"/>
      <c r="JRA64" s="214"/>
      <c r="JRO64" s="214"/>
      <c r="JRP64" s="214"/>
      <c r="JRQ64" s="214"/>
      <c r="JRR64" s="214"/>
      <c r="JRS64" s="214"/>
      <c r="JRT64" s="212"/>
      <c r="JRU64" s="213"/>
      <c r="JRV64" s="213"/>
      <c r="JRW64" s="214"/>
      <c r="JRX64" s="214"/>
      <c r="JSL64" s="214"/>
      <c r="JSM64" s="214"/>
      <c r="JSN64" s="214"/>
      <c r="JSO64" s="214"/>
      <c r="JSP64" s="214"/>
      <c r="JSQ64" s="212"/>
      <c r="JSR64" s="213"/>
      <c r="JSS64" s="213"/>
      <c r="JST64" s="214"/>
      <c r="JSU64" s="214"/>
      <c r="JTI64" s="214"/>
      <c r="JTJ64" s="214"/>
      <c r="JTK64" s="214"/>
      <c r="JTL64" s="214"/>
      <c r="JTM64" s="214"/>
      <c r="JTN64" s="212"/>
      <c r="JTO64" s="213"/>
      <c r="JTP64" s="213"/>
      <c r="JTQ64" s="214"/>
      <c r="JTR64" s="214"/>
      <c r="JUF64" s="214"/>
      <c r="JUG64" s="214"/>
      <c r="JUH64" s="214"/>
      <c r="JUI64" s="214"/>
      <c r="JUJ64" s="214"/>
      <c r="JUK64" s="212"/>
      <c r="JUL64" s="213"/>
      <c r="JUM64" s="213"/>
      <c r="JUN64" s="214"/>
      <c r="JUO64" s="214"/>
      <c r="JVC64" s="214"/>
      <c r="JVD64" s="214"/>
      <c r="JVE64" s="214"/>
      <c r="JVF64" s="214"/>
      <c r="JVG64" s="214"/>
      <c r="JVH64" s="212"/>
      <c r="JVI64" s="213"/>
      <c r="JVJ64" s="213"/>
      <c r="JVK64" s="214"/>
      <c r="JVL64" s="214"/>
      <c r="JVZ64" s="214"/>
      <c r="JWA64" s="214"/>
      <c r="JWB64" s="214"/>
      <c r="JWC64" s="214"/>
      <c r="JWD64" s="214"/>
      <c r="JWE64" s="212"/>
      <c r="JWF64" s="213"/>
      <c r="JWG64" s="213"/>
      <c r="JWH64" s="214"/>
      <c r="JWI64" s="214"/>
      <c r="JWW64" s="214"/>
      <c r="JWX64" s="214"/>
      <c r="JWY64" s="214"/>
      <c r="JWZ64" s="214"/>
      <c r="JXA64" s="214"/>
      <c r="JXB64" s="212"/>
      <c r="JXC64" s="213"/>
      <c r="JXD64" s="213"/>
      <c r="JXE64" s="214"/>
      <c r="JXF64" s="214"/>
      <c r="JXT64" s="214"/>
      <c r="JXU64" s="214"/>
      <c r="JXV64" s="214"/>
      <c r="JXW64" s="214"/>
      <c r="JXX64" s="214"/>
      <c r="JXY64" s="212"/>
      <c r="JXZ64" s="213"/>
      <c r="JYA64" s="213"/>
      <c r="JYB64" s="214"/>
      <c r="JYC64" s="214"/>
      <c r="JYQ64" s="214"/>
      <c r="JYR64" s="214"/>
      <c r="JYS64" s="214"/>
      <c r="JYT64" s="214"/>
      <c r="JYU64" s="214"/>
      <c r="JYV64" s="212"/>
      <c r="JYW64" s="213"/>
      <c r="JYX64" s="213"/>
      <c r="JYY64" s="214"/>
      <c r="JYZ64" s="214"/>
      <c r="JZN64" s="214"/>
      <c r="JZO64" s="214"/>
      <c r="JZP64" s="214"/>
      <c r="JZQ64" s="214"/>
      <c r="JZR64" s="214"/>
      <c r="JZS64" s="212"/>
      <c r="JZT64" s="213"/>
      <c r="JZU64" s="213"/>
      <c r="JZV64" s="214"/>
      <c r="JZW64" s="214"/>
      <c r="KAK64" s="214"/>
      <c r="KAL64" s="214"/>
      <c r="KAM64" s="214"/>
      <c r="KAN64" s="214"/>
      <c r="KAO64" s="214"/>
      <c r="KAP64" s="212"/>
      <c r="KAQ64" s="213"/>
      <c r="KAR64" s="213"/>
      <c r="KAS64" s="214"/>
      <c r="KAT64" s="214"/>
      <c r="KBH64" s="214"/>
      <c r="KBI64" s="214"/>
      <c r="KBJ64" s="214"/>
      <c r="KBK64" s="214"/>
      <c r="KBL64" s="214"/>
      <c r="KBM64" s="212"/>
      <c r="KBN64" s="213"/>
      <c r="KBO64" s="213"/>
      <c r="KBP64" s="214"/>
      <c r="KBQ64" s="214"/>
      <c r="KCE64" s="214"/>
      <c r="KCF64" s="214"/>
      <c r="KCG64" s="214"/>
      <c r="KCH64" s="214"/>
      <c r="KCI64" s="214"/>
      <c r="KCJ64" s="212"/>
      <c r="KCK64" s="213"/>
      <c r="KCL64" s="213"/>
      <c r="KCM64" s="214"/>
      <c r="KCN64" s="214"/>
      <c r="KDB64" s="214"/>
      <c r="KDC64" s="214"/>
      <c r="KDD64" s="214"/>
      <c r="KDE64" s="214"/>
      <c r="KDF64" s="214"/>
      <c r="KDG64" s="212"/>
      <c r="KDH64" s="213"/>
      <c r="KDI64" s="213"/>
      <c r="KDJ64" s="214"/>
      <c r="KDK64" s="214"/>
      <c r="KDY64" s="214"/>
      <c r="KDZ64" s="214"/>
      <c r="KEA64" s="214"/>
      <c r="KEB64" s="214"/>
      <c r="KEC64" s="214"/>
      <c r="KED64" s="212"/>
      <c r="KEE64" s="213"/>
      <c r="KEF64" s="213"/>
      <c r="KEG64" s="214"/>
      <c r="KEH64" s="214"/>
      <c r="KEV64" s="214"/>
      <c r="KEW64" s="214"/>
      <c r="KEX64" s="214"/>
      <c r="KEY64" s="214"/>
      <c r="KEZ64" s="214"/>
      <c r="KFA64" s="212"/>
      <c r="KFB64" s="213"/>
      <c r="KFC64" s="213"/>
      <c r="KFD64" s="214"/>
      <c r="KFE64" s="214"/>
      <c r="KFS64" s="214"/>
      <c r="KFT64" s="214"/>
      <c r="KFU64" s="214"/>
      <c r="KFV64" s="214"/>
      <c r="KFW64" s="214"/>
      <c r="KFX64" s="212"/>
      <c r="KFY64" s="213"/>
      <c r="KFZ64" s="213"/>
      <c r="KGA64" s="214"/>
      <c r="KGB64" s="214"/>
      <c r="KGP64" s="214"/>
      <c r="KGQ64" s="214"/>
      <c r="KGR64" s="214"/>
      <c r="KGS64" s="214"/>
      <c r="KGT64" s="214"/>
      <c r="KGU64" s="212"/>
      <c r="KGV64" s="213"/>
      <c r="KGW64" s="213"/>
      <c r="KGX64" s="214"/>
      <c r="KGY64" s="214"/>
      <c r="KHM64" s="214"/>
      <c r="KHN64" s="214"/>
      <c r="KHO64" s="214"/>
      <c r="KHP64" s="214"/>
      <c r="KHQ64" s="214"/>
      <c r="KHR64" s="212"/>
      <c r="KHS64" s="213"/>
      <c r="KHT64" s="213"/>
      <c r="KHU64" s="214"/>
      <c r="KHV64" s="214"/>
      <c r="KIJ64" s="214"/>
      <c r="KIK64" s="214"/>
      <c r="KIL64" s="214"/>
      <c r="KIM64" s="214"/>
      <c r="KIN64" s="214"/>
      <c r="KIO64" s="212"/>
      <c r="KIP64" s="213"/>
      <c r="KIQ64" s="213"/>
      <c r="KIR64" s="214"/>
      <c r="KIS64" s="214"/>
      <c r="KJG64" s="214"/>
      <c r="KJH64" s="214"/>
      <c r="KJI64" s="214"/>
      <c r="KJJ64" s="214"/>
      <c r="KJK64" s="214"/>
      <c r="KJL64" s="212"/>
      <c r="KJM64" s="213"/>
      <c r="KJN64" s="213"/>
      <c r="KJO64" s="214"/>
      <c r="KJP64" s="214"/>
      <c r="KKD64" s="214"/>
      <c r="KKE64" s="214"/>
      <c r="KKF64" s="214"/>
      <c r="KKG64" s="214"/>
      <c r="KKH64" s="214"/>
      <c r="KKI64" s="212"/>
      <c r="KKJ64" s="213"/>
      <c r="KKK64" s="213"/>
      <c r="KKL64" s="214"/>
      <c r="KKM64" s="214"/>
      <c r="KLA64" s="214"/>
      <c r="KLB64" s="214"/>
      <c r="KLC64" s="214"/>
      <c r="KLD64" s="214"/>
      <c r="KLE64" s="214"/>
      <c r="KLF64" s="212"/>
      <c r="KLG64" s="213"/>
      <c r="KLH64" s="213"/>
      <c r="KLI64" s="214"/>
      <c r="KLJ64" s="214"/>
      <c r="KLX64" s="214"/>
      <c r="KLY64" s="214"/>
      <c r="KLZ64" s="214"/>
      <c r="KMA64" s="214"/>
      <c r="KMB64" s="214"/>
      <c r="KMC64" s="212"/>
      <c r="KMD64" s="213"/>
      <c r="KME64" s="213"/>
      <c r="KMF64" s="214"/>
      <c r="KMG64" s="214"/>
      <c r="KMU64" s="214"/>
      <c r="KMV64" s="214"/>
      <c r="KMW64" s="214"/>
      <c r="KMX64" s="214"/>
      <c r="KMY64" s="214"/>
      <c r="KMZ64" s="212"/>
      <c r="KNA64" s="213"/>
      <c r="KNB64" s="213"/>
      <c r="KNC64" s="214"/>
      <c r="KND64" s="214"/>
      <c r="KNR64" s="214"/>
      <c r="KNS64" s="214"/>
      <c r="KNT64" s="214"/>
      <c r="KNU64" s="214"/>
      <c r="KNV64" s="214"/>
      <c r="KNW64" s="212"/>
      <c r="KNX64" s="213"/>
      <c r="KNY64" s="213"/>
      <c r="KNZ64" s="214"/>
      <c r="KOA64" s="214"/>
      <c r="KOO64" s="214"/>
      <c r="KOP64" s="214"/>
      <c r="KOQ64" s="214"/>
      <c r="KOR64" s="214"/>
      <c r="KOS64" s="214"/>
      <c r="KOT64" s="212"/>
      <c r="KOU64" s="213"/>
      <c r="KOV64" s="213"/>
      <c r="KOW64" s="214"/>
      <c r="KOX64" s="214"/>
      <c r="KPL64" s="214"/>
      <c r="KPM64" s="214"/>
      <c r="KPN64" s="214"/>
      <c r="KPO64" s="214"/>
      <c r="KPP64" s="214"/>
      <c r="KPQ64" s="212"/>
      <c r="KPR64" s="213"/>
      <c r="KPS64" s="213"/>
      <c r="KPT64" s="214"/>
      <c r="KPU64" s="214"/>
      <c r="KQI64" s="214"/>
      <c r="KQJ64" s="214"/>
      <c r="KQK64" s="214"/>
      <c r="KQL64" s="214"/>
      <c r="KQM64" s="214"/>
      <c r="KQN64" s="212"/>
      <c r="KQO64" s="213"/>
      <c r="KQP64" s="213"/>
      <c r="KQQ64" s="214"/>
      <c r="KQR64" s="214"/>
      <c r="KRF64" s="214"/>
      <c r="KRG64" s="214"/>
      <c r="KRH64" s="214"/>
      <c r="KRI64" s="214"/>
      <c r="KRJ64" s="214"/>
      <c r="KRK64" s="212"/>
      <c r="KRL64" s="213"/>
      <c r="KRM64" s="213"/>
      <c r="KRN64" s="214"/>
      <c r="KRO64" s="214"/>
      <c r="KSC64" s="214"/>
      <c r="KSD64" s="214"/>
      <c r="KSE64" s="214"/>
      <c r="KSF64" s="214"/>
      <c r="KSG64" s="214"/>
      <c r="KSH64" s="212"/>
      <c r="KSI64" s="213"/>
      <c r="KSJ64" s="213"/>
      <c r="KSK64" s="214"/>
      <c r="KSL64" s="214"/>
      <c r="KSZ64" s="214"/>
      <c r="KTA64" s="214"/>
      <c r="KTB64" s="214"/>
      <c r="KTC64" s="214"/>
      <c r="KTD64" s="214"/>
      <c r="KTE64" s="212"/>
      <c r="KTF64" s="213"/>
      <c r="KTG64" s="213"/>
      <c r="KTH64" s="214"/>
      <c r="KTI64" s="214"/>
      <c r="KTW64" s="214"/>
      <c r="KTX64" s="214"/>
      <c r="KTY64" s="214"/>
      <c r="KTZ64" s="214"/>
      <c r="KUA64" s="214"/>
      <c r="KUB64" s="212"/>
      <c r="KUC64" s="213"/>
      <c r="KUD64" s="213"/>
      <c r="KUE64" s="214"/>
      <c r="KUF64" s="214"/>
      <c r="KUT64" s="214"/>
      <c r="KUU64" s="214"/>
      <c r="KUV64" s="214"/>
      <c r="KUW64" s="214"/>
      <c r="KUX64" s="214"/>
      <c r="KUY64" s="212"/>
      <c r="KUZ64" s="213"/>
      <c r="KVA64" s="213"/>
      <c r="KVB64" s="214"/>
      <c r="KVC64" s="214"/>
      <c r="KVQ64" s="214"/>
      <c r="KVR64" s="214"/>
      <c r="KVS64" s="214"/>
      <c r="KVT64" s="214"/>
      <c r="KVU64" s="214"/>
      <c r="KVV64" s="212"/>
      <c r="KVW64" s="213"/>
      <c r="KVX64" s="213"/>
      <c r="KVY64" s="214"/>
      <c r="KVZ64" s="214"/>
      <c r="KWN64" s="214"/>
      <c r="KWO64" s="214"/>
      <c r="KWP64" s="214"/>
      <c r="KWQ64" s="214"/>
      <c r="KWR64" s="214"/>
      <c r="KWS64" s="212"/>
      <c r="KWT64" s="213"/>
      <c r="KWU64" s="213"/>
      <c r="KWV64" s="214"/>
      <c r="KWW64" s="214"/>
      <c r="KXK64" s="214"/>
      <c r="KXL64" s="214"/>
      <c r="KXM64" s="214"/>
      <c r="KXN64" s="214"/>
      <c r="KXO64" s="214"/>
      <c r="KXP64" s="212"/>
      <c r="KXQ64" s="213"/>
      <c r="KXR64" s="213"/>
      <c r="KXS64" s="214"/>
      <c r="KXT64" s="214"/>
      <c r="KYH64" s="214"/>
      <c r="KYI64" s="214"/>
      <c r="KYJ64" s="214"/>
      <c r="KYK64" s="214"/>
      <c r="KYL64" s="214"/>
      <c r="KYM64" s="212"/>
      <c r="KYN64" s="213"/>
      <c r="KYO64" s="213"/>
      <c r="KYP64" s="214"/>
      <c r="KYQ64" s="214"/>
      <c r="KZE64" s="214"/>
      <c r="KZF64" s="214"/>
      <c r="KZG64" s="214"/>
      <c r="KZH64" s="214"/>
      <c r="KZI64" s="214"/>
      <c r="KZJ64" s="212"/>
      <c r="KZK64" s="213"/>
      <c r="KZL64" s="213"/>
      <c r="KZM64" s="214"/>
      <c r="KZN64" s="214"/>
      <c r="LAB64" s="214"/>
      <c r="LAC64" s="214"/>
      <c r="LAD64" s="214"/>
      <c r="LAE64" s="214"/>
      <c r="LAF64" s="214"/>
      <c r="LAG64" s="212"/>
      <c r="LAH64" s="213"/>
      <c r="LAI64" s="213"/>
      <c r="LAJ64" s="214"/>
      <c r="LAK64" s="214"/>
      <c r="LAY64" s="214"/>
      <c r="LAZ64" s="214"/>
      <c r="LBA64" s="214"/>
      <c r="LBB64" s="214"/>
      <c r="LBC64" s="214"/>
      <c r="LBD64" s="212"/>
      <c r="LBE64" s="213"/>
      <c r="LBF64" s="213"/>
      <c r="LBG64" s="214"/>
      <c r="LBH64" s="214"/>
      <c r="LBV64" s="214"/>
      <c r="LBW64" s="214"/>
      <c r="LBX64" s="214"/>
      <c r="LBY64" s="214"/>
      <c r="LBZ64" s="214"/>
      <c r="LCA64" s="212"/>
      <c r="LCB64" s="213"/>
      <c r="LCC64" s="213"/>
      <c r="LCD64" s="214"/>
      <c r="LCE64" s="214"/>
      <c r="LCS64" s="214"/>
      <c r="LCT64" s="214"/>
      <c r="LCU64" s="214"/>
      <c r="LCV64" s="214"/>
      <c r="LCW64" s="214"/>
      <c r="LCX64" s="212"/>
      <c r="LCY64" s="213"/>
      <c r="LCZ64" s="213"/>
      <c r="LDA64" s="214"/>
      <c r="LDB64" s="214"/>
      <c r="LDP64" s="214"/>
      <c r="LDQ64" s="214"/>
      <c r="LDR64" s="214"/>
      <c r="LDS64" s="214"/>
      <c r="LDT64" s="214"/>
      <c r="LDU64" s="212"/>
      <c r="LDV64" s="213"/>
      <c r="LDW64" s="213"/>
      <c r="LDX64" s="214"/>
      <c r="LDY64" s="214"/>
      <c r="LEM64" s="214"/>
      <c r="LEN64" s="214"/>
      <c r="LEO64" s="214"/>
      <c r="LEP64" s="214"/>
      <c r="LEQ64" s="214"/>
      <c r="LER64" s="212"/>
      <c r="LES64" s="213"/>
      <c r="LET64" s="213"/>
      <c r="LEU64" s="214"/>
      <c r="LEV64" s="214"/>
      <c r="LFJ64" s="214"/>
      <c r="LFK64" s="214"/>
      <c r="LFL64" s="214"/>
      <c r="LFM64" s="214"/>
      <c r="LFN64" s="214"/>
      <c r="LFO64" s="212"/>
      <c r="LFP64" s="213"/>
      <c r="LFQ64" s="213"/>
      <c r="LFR64" s="214"/>
      <c r="LFS64" s="214"/>
      <c r="LGG64" s="214"/>
      <c r="LGH64" s="214"/>
      <c r="LGI64" s="214"/>
      <c r="LGJ64" s="214"/>
      <c r="LGK64" s="214"/>
      <c r="LGL64" s="212"/>
      <c r="LGM64" s="213"/>
      <c r="LGN64" s="213"/>
      <c r="LGO64" s="214"/>
      <c r="LGP64" s="214"/>
      <c r="LHD64" s="214"/>
      <c r="LHE64" s="214"/>
      <c r="LHF64" s="214"/>
      <c r="LHG64" s="214"/>
      <c r="LHH64" s="214"/>
      <c r="LHI64" s="212"/>
      <c r="LHJ64" s="213"/>
      <c r="LHK64" s="213"/>
      <c r="LHL64" s="214"/>
      <c r="LHM64" s="214"/>
      <c r="LIA64" s="214"/>
      <c r="LIB64" s="214"/>
      <c r="LIC64" s="214"/>
      <c r="LID64" s="214"/>
      <c r="LIE64" s="214"/>
      <c r="LIF64" s="212"/>
      <c r="LIG64" s="213"/>
      <c r="LIH64" s="213"/>
      <c r="LII64" s="214"/>
      <c r="LIJ64" s="214"/>
      <c r="LIX64" s="214"/>
      <c r="LIY64" s="214"/>
      <c r="LIZ64" s="214"/>
      <c r="LJA64" s="214"/>
      <c r="LJB64" s="214"/>
      <c r="LJC64" s="212"/>
      <c r="LJD64" s="213"/>
      <c r="LJE64" s="213"/>
      <c r="LJF64" s="214"/>
      <c r="LJG64" s="214"/>
      <c r="LJU64" s="214"/>
      <c r="LJV64" s="214"/>
      <c r="LJW64" s="214"/>
      <c r="LJX64" s="214"/>
      <c r="LJY64" s="214"/>
      <c r="LJZ64" s="212"/>
      <c r="LKA64" s="213"/>
      <c r="LKB64" s="213"/>
      <c r="LKC64" s="214"/>
      <c r="LKD64" s="214"/>
      <c r="LKR64" s="214"/>
      <c r="LKS64" s="214"/>
      <c r="LKT64" s="214"/>
      <c r="LKU64" s="214"/>
      <c r="LKV64" s="214"/>
      <c r="LKW64" s="212"/>
      <c r="LKX64" s="213"/>
      <c r="LKY64" s="213"/>
      <c r="LKZ64" s="214"/>
      <c r="LLA64" s="214"/>
      <c r="LLO64" s="214"/>
      <c r="LLP64" s="214"/>
      <c r="LLQ64" s="214"/>
      <c r="LLR64" s="214"/>
      <c r="LLS64" s="214"/>
      <c r="LLT64" s="212"/>
      <c r="LLU64" s="213"/>
      <c r="LLV64" s="213"/>
      <c r="LLW64" s="214"/>
      <c r="LLX64" s="214"/>
      <c r="LML64" s="214"/>
      <c r="LMM64" s="214"/>
      <c r="LMN64" s="214"/>
      <c r="LMO64" s="214"/>
      <c r="LMP64" s="214"/>
      <c r="LMQ64" s="212"/>
      <c r="LMR64" s="213"/>
      <c r="LMS64" s="213"/>
      <c r="LMT64" s="214"/>
      <c r="LMU64" s="214"/>
      <c r="LNI64" s="214"/>
      <c r="LNJ64" s="214"/>
      <c r="LNK64" s="214"/>
      <c r="LNL64" s="214"/>
      <c r="LNM64" s="214"/>
      <c r="LNN64" s="212"/>
      <c r="LNO64" s="213"/>
      <c r="LNP64" s="213"/>
      <c r="LNQ64" s="214"/>
      <c r="LNR64" s="214"/>
      <c r="LOF64" s="214"/>
      <c r="LOG64" s="214"/>
      <c r="LOH64" s="214"/>
      <c r="LOI64" s="214"/>
      <c r="LOJ64" s="214"/>
      <c r="LOK64" s="212"/>
      <c r="LOL64" s="213"/>
      <c r="LOM64" s="213"/>
      <c r="LON64" s="214"/>
      <c r="LOO64" s="214"/>
      <c r="LPC64" s="214"/>
      <c r="LPD64" s="214"/>
      <c r="LPE64" s="214"/>
      <c r="LPF64" s="214"/>
      <c r="LPG64" s="214"/>
      <c r="LPH64" s="212"/>
      <c r="LPI64" s="213"/>
      <c r="LPJ64" s="213"/>
      <c r="LPK64" s="214"/>
      <c r="LPL64" s="214"/>
      <c r="LPZ64" s="214"/>
      <c r="LQA64" s="214"/>
      <c r="LQB64" s="214"/>
      <c r="LQC64" s="214"/>
      <c r="LQD64" s="214"/>
      <c r="LQE64" s="212"/>
      <c r="LQF64" s="213"/>
      <c r="LQG64" s="213"/>
      <c r="LQH64" s="214"/>
      <c r="LQI64" s="214"/>
      <c r="LQW64" s="214"/>
      <c r="LQX64" s="214"/>
      <c r="LQY64" s="214"/>
      <c r="LQZ64" s="214"/>
      <c r="LRA64" s="214"/>
      <c r="LRB64" s="212"/>
      <c r="LRC64" s="213"/>
      <c r="LRD64" s="213"/>
      <c r="LRE64" s="214"/>
      <c r="LRF64" s="214"/>
      <c r="LRT64" s="214"/>
      <c r="LRU64" s="214"/>
      <c r="LRV64" s="214"/>
      <c r="LRW64" s="214"/>
      <c r="LRX64" s="214"/>
      <c r="LRY64" s="212"/>
      <c r="LRZ64" s="213"/>
      <c r="LSA64" s="213"/>
      <c r="LSB64" s="214"/>
      <c r="LSC64" s="214"/>
      <c r="LSQ64" s="214"/>
      <c r="LSR64" s="214"/>
      <c r="LSS64" s="214"/>
      <c r="LST64" s="214"/>
      <c r="LSU64" s="214"/>
      <c r="LSV64" s="212"/>
      <c r="LSW64" s="213"/>
      <c r="LSX64" s="213"/>
      <c r="LSY64" s="214"/>
      <c r="LSZ64" s="214"/>
      <c r="LTN64" s="214"/>
      <c r="LTO64" s="214"/>
      <c r="LTP64" s="214"/>
      <c r="LTQ64" s="214"/>
      <c r="LTR64" s="214"/>
      <c r="LTS64" s="212"/>
      <c r="LTT64" s="213"/>
      <c r="LTU64" s="213"/>
      <c r="LTV64" s="214"/>
      <c r="LTW64" s="214"/>
      <c r="LUK64" s="214"/>
      <c r="LUL64" s="214"/>
      <c r="LUM64" s="214"/>
      <c r="LUN64" s="214"/>
      <c r="LUO64" s="214"/>
      <c r="LUP64" s="212"/>
      <c r="LUQ64" s="213"/>
      <c r="LUR64" s="213"/>
      <c r="LUS64" s="214"/>
      <c r="LUT64" s="214"/>
      <c r="LVH64" s="214"/>
      <c r="LVI64" s="214"/>
      <c r="LVJ64" s="214"/>
      <c r="LVK64" s="214"/>
      <c r="LVL64" s="214"/>
      <c r="LVM64" s="212"/>
      <c r="LVN64" s="213"/>
      <c r="LVO64" s="213"/>
      <c r="LVP64" s="214"/>
      <c r="LVQ64" s="214"/>
      <c r="LWE64" s="214"/>
      <c r="LWF64" s="214"/>
      <c r="LWG64" s="214"/>
      <c r="LWH64" s="214"/>
      <c r="LWI64" s="214"/>
      <c r="LWJ64" s="212"/>
      <c r="LWK64" s="213"/>
      <c r="LWL64" s="213"/>
      <c r="LWM64" s="214"/>
      <c r="LWN64" s="214"/>
      <c r="LXB64" s="214"/>
      <c r="LXC64" s="214"/>
      <c r="LXD64" s="214"/>
      <c r="LXE64" s="214"/>
      <c r="LXF64" s="214"/>
      <c r="LXG64" s="212"/>
      <c r="LXH64" s="213"/>
      <c r="LXI64" s="213"/>
      <c r="LXJ64" s="214"/>
      <c r="LXK64" s="214"/>
      <c r="LXY64" s="214"/>
      <c r="LXZ64" s="214"/>
      <c r="LYA64" s="214"/>
      <c r="LYB64" s="214"/>
      <c r="LYC64" s="214"/>
      <c r="LYD64" s="212"/>
      <c r="LYE64" s="213"/>
      <c r="LYF64" s="213"/>
      <c r="LYG64" s="214"/>
      <c r="LYH64" s="214"/>
      <c r="LYV64" s="214"/>
      <c r="LYW64" s="214"/>
      <c r="LYX64" s="214"/>
      <c r="LYY64" s="214"/>
      <c r="LYZ64" s="214"/>
      <c r="LZA64" s="212"/>
      <c r="LZB64" s="213"/>
      <c r="LZC64" s="213"/>
      <c r="LZD64" s="214"/>
      <c r="LZE64" s="214"/>
      <c r="LZS64" s="214"/>
      <c r="LZT64" s="214"/>
      <c r="LZU64" s="214"/>
      <c r="LZV64" s="214"/>
      <c r="LZW64" s="214"/>
      <c r="LZX64" s="212"/>
      <c r="LZY64" s="213"/>
      <c r="LZZ64" s="213"/>
      <c r="MAA64" s="214"/>
      <c r="MAB64" s="214"/>
      <c r="MAP64" s="214"/>
      <c r="MAQ64" s="214"/>
      <c r="MAR64" s="214"/>
      <c r="MAS64" s="214"/>
      <c r="MAT64" s="214"/>
      <c r="MAU64" s="212"/>
      <c r="MAV64" s="213"/>
      <c r="MAW64" s="213"/>
      <c r="MAX64" s="214"/>
      <c r="MAY64" s="214"/>
      <c r="MBM64" s="214"/>
      <c r="MBN64" s="214"/>
      <c r="MBO64" s="214"/>
      <c r="MBP64" s="214"/>
      <c r="MBQ64" s="214"/>
      <c r="MBR64" s="212"/>
      <c r="MBS64" s="213"/>
      <c r="MBT64" s="213"/>
      <c r="MBU64" s="214"/>
      <c r="MBV64" s="214"/>
      <c r="MCJ64" s="214"/>
      <c r="MCK64" s="214"/>
      <c r="MCL64" s="214"/>
      <c r="MCM64" s="214"/>
      <c r="MCN64" s="214"/>
      <c r="MCO64" s="212"/>
      <c r="MCP64" s="213"/>
      <c r="MCQ64" s="213"/>
      <c r="MCR64" s="214"/>
      <c r="MCS64" s="214"/>
      <c r="MDG64" s="214"/>
      <c r="MDH64" s="214"/>
      <c r="MDI64" s="214"/>
      <c r="MDJ64" s="214"/>
      <c r="MDK64" s="214"/>
      <c r="MDL64" s="212"/>
      <c r="MDM64" s="213"/>
      <c r="MDN64" s="213"/>
      <c r="MDO64" s="214"/>
      <c r="MDP64" s="214"/>
      <c r="MED64" s="214"/>
      <c r="MEE64" s="214"/>
      <c r="MEF64" s="214"/>
      <c r="MEG64" s="214"/>
      <c r="MEH64" s="214"/>
      <c r="MEI64" s="212"/>
      <c r="MEJ64" s="213"/>
      <c r="MEK64" s="213"/>
      <c r="MEL64" s="214"/>
      <c r="MEM64" s="214"/>
      <c r="MFA64" s="214"/>
      <c r="MFB64" s="214"/>
      <c r="MFC64" s="214"/>
      <c r="MFD64" s="214"/>
      <c r="MFE64" s="214"/>
      <c r="MFF64" s="212"/>
      <c r="MFG64" s="213"/>
      <c r="MFH64" s="213"/>
      <c r="MFI64" s="214"/>
      <c r="MFJ64" s="214"/>
      <c r="MFX64" s="214"/>
      <c r="MFY64" s="214"/>
      <c r="MFZ64" s="214"/>
      <c r="MGA64" s="214"/>
      <c r="MGB64" s="214"/>
      <c r="MGC64" s="212"/>
      <c r="MGD64" s="213"/>
      <c r="MGE64" s="213"/>
      <c r="MGF64" s="214"/>
      <c r="MGG64" s="214"/>
      <c r="MGU64" s="214"/>
      <c r="MGV64" s="214"/>
      <c r="MGW64" s="214"/>
      <c r="MGX64" s="214"/>
      <c r="MGY64" s="214"/>
      <c r="MGZ64" s="212"/>
      <c r="MHA64" s="213"/>
      <c r="MHB64" s="213"/>
      <c r="MHC64" s="214"/>
      <c r="MHD64" s="214"/>
      <c r="MHR64" s="214"/>
      <c r="MHS64" s="214"/>
      <c r="MHT64" s="214"/>
      <c r="MHU64" s="214"/>
      <c r="MHV64" s="214"/>
      <c r="MHW64" s="212"/>
      <c r="MHX64" s="213"/>
      <c r="MHY64" s="213"/>
      <c r="MHZ64" s="214"/>
      <c r="MIA64" s="214"/>
      <c r="MIO64" s="214"/>
      <c r="MIP64" s="214"/>
      <c r="MIQ64" s="214"/>
      <c r="MIR64" s="214"/>
      <c r="MIS64" s="214"/>
      <c r="MIT64" s="212"/>
      <c r="MIU64" s="213"/>
      <c r="MIV64" s="213"/>
      <c r="MIW64" s="214"/>
      <c r="MIX64" s="214"/>
      <c r="MJL64" s="214"/>
      <c r="MJM64" s="214"/>
      <c r="MJN64" s="214"/>
      <c r="MJO64" s="214"/>
      <c r="MJP64" s="214"/>
      <c r="MJQ64" s="212"/>
      <c r="MJR64" s="213"/>
      <c r="MJS64" s="213"/>
      <c r="MJT64" s="214"/>
      <c r="MJU64" s="214"/>
      <c r="MKI64" s="214"/>
      <c r="MKJ64" s="214"/>
      <c r="MKK64" s="214"/>
      <c r="MKL64" s="214"/>
      <c r="MKM64" s="214"/>
      <c r="MKN64" s="212"/>
      <c r="MKO64" s="213"/>
      <c r="MKP64" s="213"/>
      <c r="MKQ64" s="214"/>
      <c r="MKR64" s="214"/>
      <c r="MLF64" s="214"/>
      <c r="MLG64" s="214"/>
      <c r="MLH64" s="214"/>
      <c r="MLI64" s="214"/>
      <c r="MLJ64" s="214"/>
      <c r="MLK64" s="212"/>
      <c r="MLL64" s="213"/>
      <c r="MLM64" s="213"/>
      <c r="MLN64" s="214"/>
      <c r="MLO64" s="214"/>
      <c r="MMC64" s="214"/>
      <c r="MMD64" s="214"/>
      <c r="MME64" s="214"/>
      <c r="MMF64" s="214"/>
      <c r="MMG64" s="214"/>
      <c r="MMH64" s="212"/>
      <c r="MMI64" s="213"/>
      <c r="MMJ64" s="213"/>
      <c r="MMK64" s="214"/>
      <c r="MML64" s="214"/>
      <c r="MMZ64" s="214"/>
      <c r="MNA64" s="214"/>
      <c r="MNB64" s="214"/>
      <c r="MNC64" s="214"/>
      <c r="MND64" s="214"/>
      <c r="MNE64" s="212"/>
      <c r="MNF64" s="213"/>
      <c r="MNG64" s="213"/>
      <c r="MNH64" s="214"/>
      <c r="MNI64" s="214"/>
      <c r="MNW64" s="214"/>
      <c r="MNX64" s="214"/>
      <c r="MNY64" s="214"/>
      <c r="MNZ64" s="214"/>
      <c r="MOA64" s="214"/>
      <c r="MOB64" s="212"/>
      <c r="MOC64" s="213"/>
      <c r="MOD64" s="213"/>
      <c r="MOE64" s="214"/>
      <c r="MOF64" s="214"/>
      <c r="MOT64" s="214"/>
      <c r="MOU64" s="214"/>
      <c r="MOV64" s="214"/>
      <c r="MOW64" s="214"/>
      <c r="MOX64" s="214"/>
      <c r="MOY64" s="212"/>
      <c r="MOZ64" s="213"/>
      <c r="MPA64" s="213"/>
      <c r="MPB64" s="214"/>
      <c r="MPC64" s="214"/>
      <c r="MPQ64" s="214"/>
      <c r="MPR64" s="214"/>
      <c r="MPS64" s="214"/>
      <c r="MPT64" s="214"/>
      <c r="MPU64" s="214"/>
      <c r="MPV64" s="212"/>
      <c r="MPW64" s="213"/>
      <c r="MPX64" s="213"/>
      <c r="MPY64" s="214"/>
      <c r="MPZ64" s="214"/>
      <c r="MQN64" s="214"/>
      <c r="MQO64" s="214"/>
      <c r="MQP64" s="214"/>
      <c r="MQQ64" s="214"/>
      <c r="MQR64" s="214"/>
      <c r="MQS64" s="212"/>
      <c r="MQT64" s="213"/>
      <c r="MQU64" s="213"/>
      <c r="MQV64" s="214"/>
      <c r="MQW64" s="214"/>
      <c r="MRK64" s="214"/>
      <c r="MRL64" s="214"/>
      <c r="MRM64" s="214"/>
      <c r="MRN64" s="214"/>
      <c r="MRO64" s="214"/>
      <c r="MRP64" s="212"/>
      <c r="MRQ64" s="213"/>
      <c r="MRR64" s="213"/>
      <c r="MRS64" s="214"/>
      <c r="MRT64" s="214"/>
      <c r="MSH64" s="214"/>
      <c r="MSI64" s="214"/>
      <c r="MSJ64" s="214"/>
      <c r="MSK64" s="214"/>
      <c r="MSL64" s="214"/>
      <c r="MSM64" s="212"/>
      <c r="MSN64" s="213"/>
      <c r="MSO64" s="213"/>
      <c r="MSP64" s="214"/>
      <c r="MSQ64" s="214"/>
      <c r="MTE64" s="214"/>
      <c r="MTF64" s="214"/>
      <c r="MTG64" s="214"/>
      <c r="MTH64" s="214"/>
      <c r="MTI64" s="214"/>
      <c r="MTJ64" s="212"/>
      <c r="MTK64" s="213"/>
      <c r="MTL64" s="213"/>
      <c r="MTM64" s="214"/>
      <c r="MTN64" s="214"/>
      <c r="MUB64" s="214"/>
      <c r="MUC64" s="214"/>
      <c r="MUD64" s="214"/>
      <c r="MUE64" s="214"/>
      <c r="MUF64" s="214"/>
      <c r="MUG64" s="212"/>
      <c r="MUH64" s="213"/>
      <c r="MUI64" s="213"/>
      <c r="MUJ64" s="214"/>
      <c r="MUK64" s="214"/>
      <c r="MUY64" s="214"/>
      <c r="MUZ64" s="214"/>
      <c r="MVA64" s="214"/>
      <c r="MVB64" s="214"/>
      <c r="MVC64" s="214"/>
      <c r="MVD64" s="212"/>
      <c r="MVE64" s="213"/>
      <c r="MVF64" s="213"/>
      <c r="MVG64" s="214"/>
      <c r="MVH64" s="214"/>
      <c r="MVV64" s="214"/>
      <c r="MVW64" s="214"/>
      <c r="MVX64" s="214"/>
      <c r="MVY64" s="214"/>
      <c r="MVZ64" s="214"/>
      <c r="MWA64" s="212"/>
      <c r="MWB64" s="213"/>
      <c r="MWC64" s="213"/>
      <c r="MWD64" s="214"/>
      <c r="MWE64" s="214"/>
      <c r="MWS64" s="214"/>
      <c r="MWT64" s="214"/>
      <c r="MWU64" s="214"/>
      <c r="MWV64" s="214"/>
      <c r="MWW64" s="214"/>
      <c r="MWX64" s="212"/>
      <c r="MWY64" s="213"/>
      <c r="MWZ64" s="213"/>
      <c r="MXA64" s="214"/>
      <c r="MXB64" s="214"/>
      <c r="MXP64" s="214"/>
      <c r="MXQ64" s="214"/>
      <c r="MXR64" s="214"/>
      <c r="MXS64" s="214"/>
      <c r="MXT64" s="214"/>
      <c r="MXU64" s="212"/>
      <c r="MXV64" s="213"/>
      <c r="MXW64" s="213"/>
      <c r="MXX64" s="214"/>
      <c r="MXY64" s="214"/>
      <c r="MYM64" s="214"/>
      <c r="MYN64" s="214"/>
      <c r="MYO64" s="214"/>
      <c r="MYP64" s="214"/>
      <c r="MYQ64" s="214"/>
      <c r="MYR64" s="212"/>
      <c r="MYS64" s="213"/>
      <c r="MYT64" s="213"/>
      <c r="MYU64" s="214"/>
      <c r="MYV64" s="214"/>
      <c r="MZJ64" s="214"/>
      <c r="MZK64" s="214"/>
      <c r="MZL64" s="214"/>
      <c r="MZM64" s="214"/>
      <c r="MZN64" s="214"/>
      <c r="MZO64" s="212"/>
      <c r="MZP64" s="213"/>
      <c r="MZQ64" s="213"/>
      <c r="MZR64" s="214"/>
      <c r="MZS64" s="214"/>
      <c r="NAG64" s="214"/>
      <c r="NAH64" s="214"/>
      <c r="NAI64" s="214"/>
      <c r="NAJ64" s="214"/>
      <c r="NAK64" s="214"/>
      <c r="NAL64" s="212"/>
      <c r="NAM64" s="213"/>
      <c r="NAN64" s="213"/>
      <c r="NAO64" s="214"/>
      <c r="NAP64" s="214"/>
      <c r="NBD64" s="214"/>
      <c r="NBE64" s="214"/>
      <c r="NBF64" s="214"/>
      <c r="NBG64" s="214"/>
      <c r="NBH64" s="214"/>
      <c r="NBI64" s="212"/>
      <c r="NBJ64" s="213"/>
      <c r="NBK64" s="213"/>
      <c r="NBL64" s="214"/>
      <c r="NBM64" s="214"/>
      <c r="NCA64" s="214"/>
      <c r="NCB64" s="214"/>
      <c r="NCC64" s="214"/>
      <c r="NCD64" s="214"/>
      <c r="NCE64" s="214"/>
      <c r="NCF64" s="212"/>
      <c r="NCG64" s="213"/>
      <c r="NCH64" s="213"/>
      <c r="NCI64" s="214"/>
      <c r="NCJ64" s="214"/>
      <c r="NCX64" s="214"/>
      <c r="NCY64" s="214"/>
      <c r="NCZ64" s="214"/>
      <c r="NDA64" s="214"/>
      <c r="NDB64" s="214"/>
      <c r="NDC64" s="212"/>
      <c r="NDD64" s="213"/>
      <c r="NDE64" s="213"/>
      <c r="NDF64" s="214"/>
      <c r="NDG64" s="214"/>
      <c r="NDU64" s="214"/>
      <c r="NDV64" s="214"/>
      <c r="NDW64" s="214"/>
      <c r="NDX64" s="214"/>
      <c r="NDY64" s="214"/>
      <c r="NDZ64" s="212"/>
      <c r="NEA64" s="213"/>
      <c r="NEB64" s="213"/>
      <c r="NEC64" s="214"/>
      <c r="NED64" s="214"/>
      <c r="NER64" s="214"/>
      <c r="NES64" s="214"/>
      <c r="NET64" s="214"/>
      <c r="NEU64" s="214"/>
      <c r="NEV64" s="214"/>
      <c r="NEW64" s="212"/>
      <c r="NEX64" s="213"/>
      <c r="NEY64" s="213"/>
      <c r="NEZ64" s="214"/>
      <c r="NFA64" s="214"/>
      <c r="NFO64" s="214"/>
      <c r="NFP64" s="214"/>
      <c r="NFQ64" s="214"/>
      <c r="NFR64" s="214"/>
      <c r="NFS64" s="214"/>
      <c r="NFT64" s="212"/>
      <c r="NFU64" s="213"/>
      <c r="NFV64" s="213"/>
      <c r="NFW64" s="214"/>
      <c r="NFX64" s="214"/>
      <c r="NGL64" s="214"/>
      <c r="NGM64" s="214"/>
      <c r="NGN64" s="214"/>
      <c r="NGO64" s="214"/>
      <c r="NGP64" s="214"/>
      <c r="NGQ64" s="212"/>
      <c r="NGR64" s="213"/>
      <c r="NGS64" s="213"/>
      <c r="NGT64" s="214"/>
      <c r="NGU64" s="214"/>
      <c r="NHI64" s="214"/>
      <c r="NHJ64" s="214"/>
      <c r="NHK64" s="214"/>
      <c r="NHL64" s="214"/>
      <c r="NHM64" s="214"/>
      <c r="NHN64" s="212"/>
      <c r="NHO64" s="213"/>
      <c r="NHP64" s="213"/>
      <c r="NHQ64" s="214"/>
      <c r="NHR64" s="214"/>
      <c r="NIF64" s="214"/>
      <c r="NIG64" s="214"/>
      <c r="NIH64" s="214"/>
      <c r="NII64" s="214"/>
      <c r="NIJ64" s="214"/>
      <c r="NIK64" s="212"/>
      <c r="NIL64" s="213"/>
      <c r="NIM64" s="213"/>
      <c r="NIN64" s="214"/>
      <c r="NIO64" s="214"/>
      <c r="NJC64" s="214"/>
      <c r="NJD64" s="214"/>
      <c r="NJE64" s="214"/>
      <c r="NJF64" s="214"/>
      <c r="NJG64" s="214"/>
      <c r="NJH64" s="212"/>
      <c r="NJI64" s="213"/>
      <c r="NJJ64" s="213"/>
      <c r="NJK64" s="214"/>
      <c r="NJL64" s="214"/>
      <c r="NJZ64" s="214"/>
      <c r="NKA64" s="214"/>
      <c r="NKB64" s="214"/>
      <c r="NKC64" s="214"/>
      <c r="NKD64" s="214"/>
      <c r="NKE64" s="212"/>
      <c r="NKF64" s="213"/>
      <c r="NKG64" s="213"/>
      <c r="NKH64" s="214"/>
      <c r="NKI64" s="214"/>
      <c r="NKW64" s="214"/>
      <c r="NKX64" s="214"/>
      <c r="NKY64" s="214"/>
      <c r="NKZ64" s="214"/>
      <c r="NLA64" s="214"/>
      <c r="NLB64" s="212"/>
      <c r="NLC64" s="213"/>
      <c r="NLD64" s="213"/>
      <c r="NLE64" s="214"/>
      <c r="NLF64" s="214"/>
      <c r="NLT64" s="214"/>
      <c r="NLU64" s="214"/>
      <c r="NLV64" s="214"/>
      <c r="NLW64" s="214"/>
      <c r="NLX64" s="214"/>
      <c r="NLY64" s="212"/>
      <c r="NLZ64" s="213"/>
      <c r="NMA64" s="213"/>
      <c r="NMB64" s="214"/>
      <c r="NMC64" s="214"/>
      <c r="NMQ64" s="214"/>
      <c r="NMR64" s="214"/>
      <c r="NMS64" s="214"/>
      <c r="NMT64" s="214"/>
      <c r="NMU64" s="214"/>
      <c r="NMV64" s="212"/>
      <c r="NMW64" s="213"/>
      <c r="NMX64" s="213"/>
      <c r="NMY64" s="214"/>
      <c r="NMZ64" s="214"/>
      <c r="NNN64" s="214"/>
      <c r="NNO64" s="214"/>
      <c r="NNP64" s="214"/>
      <c r="NNQ64" s="214"/>
      <c r="NNR64" s="214"/>
      <c r="NNS64" s="212"/>
      <c r="NNT64" s="213"/>
      <c r="NNU64" s="213"/>
      <c r="NNV64" s="214"/>
      <c r="NNW64" s="214"/>
      <c r="NOK64" s="214"/>
      <c r="NOL64" s="214"/>
      <c r="NOM64" s="214"/>
      <c r="NON64" s="214"/>
      <c r="NOO64" s="214"/>
      <c r="NOP64" s="212"/>
      <c r="NOQ64" s="213"/>
      <c r="NOR64" s="213"/>
      <c r="NOS64" s="214"/>
      <c r="NOT64" s="214"/>
      <c r="NPH64" s="214"/>
      <c r="NPI64" s="214"/>
      <c r="NPJ64" s="214"/>
      <c r="NPK64" s="214"/>
      <c r="NPL64" s="214"/>
      <c r="NPM64" s="212"/>
      <c r="NPN64" s="213"/>
      <c r="NPO64" s="213"/>
      <c r="NPP64" s="214"/>
      <c r="NPQ64" s="214"/>
      <c r="NQE64" s="214"/>
      <c r="NQF64" s="214"/>
      <c r="NQG64" s="214"/>
      <c r="NQH64" s="214"/>
      <c r="NQI64" s="214"/>
      <c r="NQJ64" s="212"/>
      <c r="NQK64" s="213"/>
      <c r="NQL64" s="213"/>
      <c r="NQM64" s="214"/>
      <c r="NQN64" s="214"/>
      <c r="NRB64" s="214"/>
      <c r="NRC64" s="214"/>
      <c r="NRD64" s="214"/>
      <c r="NRE64" s="214"/>
      <c r="NRF64" s="214"/>
      <c r="NRG64" s="212"/>
      <c r="NRH64" s="213"/>
      <c r="NRI64" s="213"/>
      <c r="NRJ64" s="214"/>
      <c r="NRK64" s="214"/>
      <c r="NRY64" s="214"/>
      <c r="NRZ64" s="214"/>
      <c r="NSA64" s="214"/>
      <c r="NSB64" s="214"/>
      <c r="NSC64" s="214"/>
      <c r="NSD64" s="212"/>
      <c r="NSE64" s="213"/>
      <c r="NSF64" s="213"/>
      <c r="NSG64" s="214"/>
      <c r="NSH64" s="214"/>
      <c r="NSV64" s="214"/>
      <c r="NSW64" s="214"/>
      <c r="NSX64" s="214"/>
      <c r="NSY64" s="214"/>
      <c r="NSZ64" s="214"/>
      <c r="NTA64" s="212"/>
      <c r="NTB64" s="213"/>
      <c r="NTC64" s="213"/>
      <c r="NTD64" s="214"/>
      <c r="NTE64" s="214"/>
      <c r="NTS64" s="214"/>
      <c r="NTT64" s="214"/>
      <c r="NTU64" s="214"/>
      <c r="NTV64" s="214"/>
      <c r="NTW64" s="214"/>
      <c r="NTX64" s="212"/>
      <c r="NTY64" s="213"/>
      <c r="NTZ64" s="213"/>
      <c r="NUA64" s="214"/>
      <c r="NUB64" s="214"/>
      <c r="NUP64" s="214"/>
      <c r="NUQ64" s="214"/>
      <c r="NUR64" s="214"/>
      <c r="NUS64" s="214"/>
      <c r="NUT64" s="214"/>
      <c r="NUU64" s="212"/>
      <c r="NUV64" s="213"/>
      <c r="NUW64" s="213"/>
      <c r="NUX64" s="214"/>
      <c r="NUY64" s="214"/>
      <c r="NVM64" s="214"/>
      <c r="NVN64" s="214"/>
      <c r="NVO64" s="214"/>
      <c r="NVP64" s="214"/>
      <c r="NVQ64" s="214"/>
      <c r="NVR64" s="212"/>
      <c r="NVS64" s="213"/>
      <c r="NVT64" s="213"/>
      <c r="NVU64" s="214"/>
      <c r="NVV64" s="214"/>
      <c r="NWJ64" s="214"/>
      <c r="NWK64" s="214"/>
      <c r="NWL64" s="214"/>
      <c r="NWM64" s="214"/>
      <c r="NWN64" s="214"/>
      <c r="NWO64" s="212"/>
      <c r="NWP64" s="213"/>
      <c r="NWQ64" s="213"/>
      <c r="NWR64" s="214"/>
      <c r="NWS64" s="214"/>
      <c r="NXG64" s="214"/>
      <c r="NXH64" s="214"/>
      <c r="NXI64" s="214"/>
      <c r="NXJ64" s="214"/>
      <c r="NXK64" s="214"/>
      <c r="NXL64" s="212"/>
      <c r="NXM64" s="213"/>
      <c r="NXN64" s="213"/>
      <c r="NXO64" s="214"/>
      <c r="NXP64" s="214"/>
      <c r="NYD64" s="214"/>
      <c r="NYE64" s="214"/>
      <c r="NYF64" s="214"/>
      <c r="NYG64" s="214"/>
      <c r="NYH64" s="214"/>
      <c r="NYI64" s="212"/>
      <c r="NYJ64" s="213"/>
      <c r="NYK64" s="213"/>
      <c r="NYL64" s="214"/>
      <c r="NYM64" s="214"/>
      <c r="NZA64" s="214"/>
      <c r="NZB64" s="214"/>
      <c r="NZC64" s="214"/>
      <c r="NZD64" s="214"/>
      <c r="NZE64" s="214"/>
      <c r="NZF64" s="212"/>
      <c r="NZG64" s="213"/>
      <c r="NZH64" s="213"/>
      <c r="NZI64" s="214"/>
      <c r="NZJ64" s="214"/>
      <c r="NZX64" s="214"/>
      <c r="NZY64" s="214"/>
      <c r="NZZ64" s="214"/>
      <c r="OAA64" s="214"/>
      <c r="OAB64" s="214"/>
      <c r="OAC64" s="212"/>
      <c r="OAD64" s="213"/>
      <c r="OAE64" s="213"/>
      <c r="OAF64" s="214"/>
      <c r="OAG64" s="214"/>
      <c r="OAU64" s="214"/>
      <c r="OAV64" s="214"/>
      <c r="OAW64" s="214"/>
      <c r="OAX64" s="214"/>
      <c r="OAY64" s="214"/>
      <c r="OAZ64" s="212"/>
      <c r="OBA64" s="213"/>
      <c r="OBB64" s="213"/>
      <c r="OBC64" s="214"/>
      <c r="OBD64" s="214"/>
      <c r="OBR64" s="214"/>
      <c r="OBS64" s="214"/>
      <c r="OBT64" s="214"/>
      <c r="OBU64" s="214"/>
      <c r="OBV64" s="214"/>
      <c r="OBW64" s="212"/>
      <c r="OBX64" s="213"/>
      <c r="OBY64" s="213"/>
      <c r="OBZ64" s="214"/>
      <c r="OCA64" s="214"/>
      <c r="OCO64" s="214"/>
      <c r="OCP64" s="214"/>
      <c r="OCQ64" s="214"/>
      <c r="OCR64" s="214"/>
      <c r="OCS64" s="214"/>
      <c r="OCT64" s="212"/>
      <c r="OCU64" s="213"/>
      <c r="OCV64" s="213"/>
      <c r="OCW64" s="214"/>
      <c r="OCX64" s="214"/>
      <c r="ODL64" s="214"/>
      <c r="ODM64" s="214"/>
      <c r="ODN64" s="214"/>
      <c r="ODO64" s="214"/>
      <c r="ODP64" s="214"/>
      <c r="ODQ64" s="212"/>
      <c r="ODR64" s="213"/>
      <c r="ODS64" s="213"/>
      <c r="ODT64" s="214"/>
      <c r="ODU64" s="214"/>
      <c r="OEI64" s="214"/>
      <c r="OEJ64" s="214"/>
      <c r="OEK64" s="214"/>
      <c r="OEL64" s="214"/>
      <c r="OEM64" s="214"/>
      <c r="OEN64" s="212"/>
      <c r="OEO64" s="213"/>
      <c r="OEP64" s="213"/>
      <c r="OEQ64" s="214"/>
      <c r="OER64" s="214"/>
      <c r="OFF64" s="214"/>
      <c r="OFG64" s="214"/>
      <c r="OFH64" s="214"/>
      <c r="OFI64" s="214"/>
      <c r="OFJ64" s="214"/>
      <c r="OFK64" s="212"/>
      <c r="OFL64" s="213"/>
      <c r="OFM64" s="213"/>
      <c r="OFN64" s="214"/>
      <c r="OFO64" s="214"/>
      <c r="OGC64" s="214"/>
      <c r="OGD64" s="214"/>
      <c r="OGE64" s="214"/>
      <c r="OGF64" s="214"/>
      <c r="OGG64" s="214"/>
      <c r="OGH64" s="212"/>
      <c r="OGI64" s="213"/>
      <c r="OGJ64" s="213"/>
      <c r="OGK64" s="214"/>
      <c r="OGL64" s="214"/>
      <c r="OGZ64" s="214"/>
      <c r="OHA64" s="214"/>
      <c r="OHB64" s="214"/>
      <c r="OHC64" s="214"/>
      <c r="OHD64" s="214"/>
      <c r="OHE64" s="212"/>
      <c r="OHF64" s="213"/>
      <c r="OHG64" s="213"/>
      <c r="OHH64" s="214"/>
      <c r="OHI64" s="214"/>
      <c r="OHW64" s="214"/>
      <c r="OHX64" s="214"/>
      <c r="OHY64" s="214"/>
      <c r="OHZ64" s="214"/>
      <c r="OIA64" s="214"/>
      <c r="OIB64" s="212"/>
      <c r="OIC64" s="213"/>
      <c r="OID64" s="213"/>
      <c r="OIE64" s="214"/>
      <c r="OIF64" s="214"/>
      <c r="OIT64" s="214"/>
      <c r="OIU64" s="214"/>
      <c r="OIV64" s="214"/>
      <c r="OIW64" s="214"/>
      <c r="OIX64" s="214"/>
      <c r="OIY64" s="212"/>
      <c r="OIZ64" s="213"/>
      <c r="OJA64" s="213"/>
      <c r="OJB64" s="214"/>
      <c r="OJC64" s="214"/>
      <c r="OJQ64" s="214"/>
      <c r="OJR64" s="214"/>
      <c r="OJS64" s="214"/>
      <c r="OJT64" s="214"/>
      <c r="OJU64" s="214"/>
      <c r="OJV64" s="212"/>
      <c r="OJW64" s="213"/>
      <c r="OJX64" s="213"/>
      <c r="OJY64" s="214"/>
      <c r="OJZ64" s="214"/>
      <c r="OKN64" s="214"/>
      <c r="OKO64" s="214"/>
      <c r="OKP64" s="214"/>
      <c r="OKQ64" s="214"/>
      <c r="OKR64" s="214"/>
      <c r="OKS64" s="212"/>
      <c r="OKT64" s="213"/>
      <c r="OKU64" s="213"/>
      <c r="OKV64" s="214"/>
      <c r="OKW64" s="214"/>
      <c r="OLK64" s="214"/>
      <c r="OLL64" s="214"/>
      <c r="OLM64" s="214"/>
      <c r="OLN64" s="214"/>
      <c r="OLO64" s="214"/>
      <c r="OLP64" s="212"/>
      <c r="OLQ64" s="213"/>
      <c r="OLR64" s="213"/>
      <c r="OLS64" s="214"/>
      <c r="OLT64" s="214"/>
      <c r="OMH64" s="214"/>
      <c r="OMI64" s="214"/>
      <c r="OMJ64" s="214"/>
      <c r="OMK64" s="214"/>
      <c r="OML64" s="214"/>
      <c r="OMM64" s="212"/>
      <c r="OMN64" s="213"/>
      <c r="OMO64" s="213"/>
      <c r="OMP64" s="214"/>
      <c r="OMQ64" s="214"/>
      <c r="ONE64" s="214"/>
      <c r="ONF64" s="214"/>
      <c r="ONG64" s="214"/>
      <c r="ONH64" s="214"/>
      <c r="ONI64" s="214"/>
      <c r="ONJ64" s="212"/>
      <c r="ONK64" s="213"/>
      <c r="ONL64" s="213"/>
      <c r="ONM64" s="214"/>
      <c r="ONN64" s="214"/>
      <c r="OOB64" s="214"/>
      <c r="OOC64" s="214"/>
      <c r="OOD64" s="214"/>
      <c r="OOE64" s="214"/>
      <c r="OOF64" s="214"/>
      <c r="OOG64" s="212"/>
      <c r="OOH64" s="213"/>
      <c r="OOI64" s="213"/>
      <c r="OOJ64" s="214"/>
      <c r="OOK64" s="214"/>
      <c r="OOY64" s="214"/>
      <c r="OOZ64" s="214"/>
      <c r="OPA64" s="214"/>
      <c r="OPB64" s="214"/>
      <c r="OPC64" s="214"/>
      <c r="OPD64" s="212"/>
      <c r="OPE64" s="213"/>
      <c r="OPF64" s="213"/>
      <c r="OPG64" s="214"/>
      <c r="OPH64" s="214"/>
      <c r="OPV64" s="214"/>
      <c r="OPW64" s="214"/>
      <c r="OPX64" s="214"/>
      <c r="OPY64" s="214"/>
      <c r="OPZ64" s="214"/>
      <c r="OQA64" s="212"/>
      <c r="OQB64" s="213"/>
      <c r="OQC64" s="213"/>
      <c r="OQD64" s="214"/>
      <c r="OQE64" s="214"/>
      <c r="OQS64" s="214"/>
      <c r="OQT64" s="214"/>
      <c r="OQU64" s="214"/>
      <c r="OQV64" s="214"/>
      <c r="OQW64" s="214"/>
      <c r="OQX64" s="212"/>
      <c r="OQY64" s="213"/>
      <c r="OQZ64" s="213"/>
      <c r="ORA64" s="214"/>
      <c r="ORB64" s="214"/>
      <c r="ORP64" s="214"/>
      <c r="ORQ64" s="214"/>
      <c r="ORR64" s="214"/>
      <c r="ORS64" s="214"/>
      <c r="ORT64" s="214"/>
      <c r="ORU64" s="212"/>
      <c r="ORV64" s="213"/>
      <c r="ORW64" s="213"/>
      <c r="ORX64" s="214"/>
      <c r="ORY64" s="214"/>
      <c r="OSM64" s="214"/>
      <c r="OSN64" s="214"/>
      <c r="OSO64" s="214"/>
      <c r="OSP64" s="214"/>
      <c r="OSQ64" s="214"/>
      <c r="OSR64" s="212"/>
      <c r="OSS64" s="213"/>
      <c r="OST64" s="213"/>
      <c r="OSU64" s="214"/>
      <c r="OSV64" s="214"/>
      <c r="OTJ64" s="214"/>
      <c r="OTK64" s="214"/>
      <c r="OTL64" s="214"/>
      <c r="OTM64" s="214"/>
      <c r="OTN64" s="214"/>
      <c r="OTO64" s="212"/>
      <c r="OTP64" s="213"/>
      <c r="OTQ64" s="213"/>
      <c r="OTR64" s="214"/>
      <c r="OTS64" s="214"/>
      <c r="OUG64" s="214"/>
      <c r="OUH64" s="214"/>
      <c r="OUI64" s="214"/>
      <c r="OUJ64" s="214"/>
      <c r="OUK64" s="214"/>
      <c r="OUL64" s="212"/>
      <c r="OUM64" s="213"/>
      <c r="OUN64" s="213"/>
      <c r="OUO64" s="214"/>
      <c r="OUP64" s="214"/>
      <c r="OVD64" s="214"/>
      <c r="OVE64" s="214"/>
      <c r="OVF64" s="214"/>
      <c r="OVG64" s="214"/>
      <c r="OVH64" s="214"/>
      <c r="OVI64" s="212"/>
      <c r="OVJ64" s="213"/>
      <c r="OVK64" s="213"/>
      <c r="OVL64" s="214"/>
      <c r="OVM64" s="214"/>
      <c r="OWA64" s="214"/>
      <c r="OWB64" s="214"/>
      <c r="OWC64" s="214"/>
      <c r="OWD64" s="214"/>
      <c r="OWE64" s="214"/>
      <c r="OWF64" s="212"/>
      <c r="OWG64" s="213"/>
      <c r="OWH64" s="213"/>
      <c r="OWI64" s="214"/>
      <c r="OWJ64" s="214"/>
      <c r="OWX64" s="214"/>
      <c r="OWY64" s="214"/>
      <c r="OWZ64" s="214"/>
      <c r="OXA64" s="214"/>
      <c r="OXB64" s="214"/>
      <c r="OXC64" s="212"/>
      <c r="OXD64" s="213"/>
      <c r="OXE64" s="213"/>
      <c r="OXF64" s="214"/>
      <c r="OXG64" s="214"/>
      <c r="OXU64" s="214"/>
      <c r="OXV64" s="214"/>
      <c r="OXW64" s="214"/>
      <c r="OXX64" s="214"/>
      <c r="OXY64" s="214"/>
      <c r="OXZ64" s="212"/>
      <c r="OYA64" s="213"/>
      <c r="OYB64" s="213"/>
      <c r="OYC64" s="214"/>
      <c r="OYD64" s="214"/>
      <c r="OYR64" s="214"/>
      <c r="OYS64" s="214"/>
      <c r="OYT64" s="214"/>
      <c r="OYU64" s="214"/>
      <c r="OYV64" s="214"/>
      <c r="OYW64" s="212"/>
      <c r="OYX64" s="213"/>
      <c r="OYY64" s="213"/>
      <c r="OYZ64" s="214"/>
      <c r="OZA64" s="214"/>
      <c r="OZO64" s="214"/>
      <c r="OZP64" s="214"/>
      <c r="OZQ64" s="214"/>
      <c r="OZR64" s="214"/>
      <c r="OZS64" s="214"/>
      <c r="OZT64" s="212"/>
      <c r="OZU64" s="213"/>
      <c r="OZV64" s="213"/>
      <c r="OZW64" s="214"/>
      <c r="OZX64" s="214"/>
      <c r="PAL64" s="214"/>
      <c r="PAM64" s="214"/>
      <c r="PAN64" s="214"/>
      <c r="PAO64" s="214"/>
      <c r="PAP64" s="214"/>
      <c r="PAQ64" s="212"/>
      <c r="PAR64" s="213"/>
      <c r="PAS64" s="213"/>
      <c r="PAT64" s="214"/>
      <c r="PAU64" s="214"/>
      <c r="PBI64" s="214"/>
      <c r="PBJ64" s="214"/>
      <c r="PBK64" s="214"/>
      <c r="PBL64" s="214"/>
      <c r="PBM64" s="214"/>
      <c r="PBN64" s="212"/>
      <c r="PBO64" s="213"/>
      <c r="PBP64" s="213"/>
      <c r="PBQ64" s="214"/>
      <c r="PBR64" s="214"/>
      <c r="PCF64" s="214"/>
      <c r="PCG64" s="214"/>
      <c r="PCH64" s="214"/>
      <c r="PCI64" s="214"/>
      <c r="PCJ64" s="214"/>
      <c r="PCK64" s="212"/>
      <c r="PCL64" s="213"/>
      <c r="PCM64" s="213"/>
      <c r="PCN64" s="214"/>
      <c r="PCO64" s="214"/>
      <c r="PDC64" s="214"/>
      <c r="PDD64" s="214"/>
      <c r="PDE64" s="214"/>
      <c r="PDF64" s="214"/>
      <c r="PDG64" s="214"/>
      <c r="PDH64" s="212"/>
      <c r="PDI64" s="213"/>
      <c r="PDJ64" s="213"/>
      <c r="PDK64" s="214"/>
      <c r="PDL64" s="214"/>
      <c r="PDZ64" s="214"/>
      <c r="PEA64" s="214"/>
      <c r="PEB64" s="214"/>
      <c r="PEC64" s="214"/>
      <c r="PED64" s="214"/>
      <c r="PEE64" s="212"/>
      <c r="PEF64" s="213"/>
      <c r="PEG64" s="213"/>
      <c r="PEH64" s="214"/>
      <c r="PEI64" s="214"/>
      <c r="PEW64" s="214"/>
      <c r="PEX64" s="214"/>
      <c r="PEY64" s="214"/>
      <c r="PEZ64" s="214"/>
      <c r="PFA64" s="214"/>
      <c r="PFB64" s="212"/>
      <c r="PFC64" s="213"/>
      <c r="PFD64" s="213"/>
      <c r="PFE64" s="214"/>
      <c r="PFF64" s="214"/>
      <c r="PFT64" s="214"/>
      <c r="PFU64" s="214"/>
      <c r="PFV64" s="214"/>
      <c r="PFW64" s="214"/>
      <c r="PFX64" s="214"/>
      <c r="PFY64" s="212"/>
      <c r="PFZ64" s="213"/>
      <c r="PGA64" s="213"/>
      <c r="PGB64" s="214"/>
      <c r="PGC64" s="214"/>
      <c r="PGQ64" s="214"/>
      <c r="PGR64" s="214"/>
      <c r="PGS64" s="214"/>
      <c r="PGT64" s="214"/>
      <c r="PGU64" s="214"/>
      <c r="PGV64" s="212"/>
      <c r="PGW64" s="213"/>
      <c r="PGX64" s="213"/>
      <c r="PGY64" s="214"/>
      <c r="PGZ64" s="214"/>
      <c r="PHN64" s="214"/>
      <c r="PHO64" s="214"/>
      <c r="PHP64" s="214"/>
      <c r="PHQ64" s="214"/>
      <c r="PHR64" s="214"/>
      <c r="PHS64" s="212"/>
      <c r="PHT64" s="213"/>
      <c r="PHU64" s="213"/>
      <c r="PHV64" s="214"/>
      <c r="PHW64" s="214"/>
      <c r="PIK64" s="214"/>
      <c r="PIL64" s="214"/>
      <c r="PIM64" s="214"/>
      <c r="PIN64" s="214"/>
      <c r="PIO64" s="214"/>
      <c r="PIP64" s="212"/>
      <c r="PIQ64" s="213"/>
      <c r="PIR64" s="213"/>
      <c r="PIS64" s="214"/>
      <c r="PIT64" s="214"/>
      <c r="PJH64" s="214"/>
      <c r="PJI64" s="214"/>
      <c r="PJJ64" s="214"/>
      <c r="PJK64" s="214"/>
      <c r="PJL64" s="214"/>
      <c r="PJM64" s="212"/>
      <c r="PJN64" s="213"/>
      <c r="PJO64" s="213"/>
      <c r="PJP64" s="214"/>
      <c r="PJQ64" s="214"/>
      <c r="PKE64" s="214"/>
      <c r="PKF64" s="214"/>
      <c r="PKG64" s="214"/>
      <c r="PKH64" s="214"/>
      <c r="PKI64" s="214"/>
      <c r="PKJ64" s="212"/>
      <c r="PKK64" s="213"/>
      <c r="PKL64" s="213"/>
      <c r="PKM64" s="214"/>
      <c r="PKN64" s="214"/>
      <c r="PLB64" s="214"/>
      <c r="PLC64" s="214"/>
      <c r="PLD64" s="214"/>
      <c r="PLE64" s="214"/>
      <c r="PLF64" s="214"/>
      <c r="PLG64" s="212"/>
      <c r="PLH64" s="213"/>
      <c r="PLI64" s="213"/>
      <c r="PLJ64" s="214"/>
      <c r="PLK64" s="214"/>
      <c r="PLY64" s="214"/>
      <c r="PLZ64" s="214"/>
      <c r="PMA64" s="214"/>
      <c r="PMB64" s="214"/>
      <c r="PMC64" s="214"/>
      <c r="PMD64" s="212"/>
      <c r="PME64" s="213"/>
      <c r="PMF64" s="213"/>
      <c r="PMG64" s="214"/>
      <c r="PMH64" s="214"/>
      <c r="PMV64" s="214"/>
      <c r="PMW64" s="214"/>
      <c r="PMX64" s="214"/>
      <c r="PMY64" s="214"/>
      <c r="PMZ64" s="214"/>
      <c r="PNA64" s="212"/>
      <c r="PNB64" s="213"/>
      <c r="PNC64" s="213"/>
      <c r="PND64" s="214"/>
      <c r="PNE64" s="214"/>
      <c r="PNS64" s="214"/>
      <c r="PNT64" s="214"/>
      <c r="PNU64" s="214"/>
      <c r="PNV64" s="214"/>
      <c r="PNW64" s="214"/>
      <c r="PNX64" s="212"/>
      <c r="PNY64" s="213"/>
      <c r="PNZ64" s="213"/>
      <c r="POA64" s="214"/>
      <c r="POB64" s="214"/>
      <c r="POP64" s="214"/>
      <c r="POQ64" s="214"/>
      <c r="POR64" s="214"/>
      <c r="POS64" s="214"/>
      <c r="POT64" s="214"/>
      <c r="POU64" s="212"/>
      <c r="POV64" s="213"/>
      <c r="POW64" s="213"/>
      <c r="POX64" s="214"/>
      <c r="POY64" s="214"/>
      <c r="PPM64" s="214"/>
      <c r="PPN64" s="214"/>
      <c r="PPO64" s="214"/>
      <c r="PPP64" s="214"/>
      <c r="PPQ64" s="214"/>
      <c r="PPR64" s="212"/>
      <c r="PPS64" s="213"/>
      <c r="PPT64" s="213"/>
      <c r="PPU64" s="214"/>
      <c r="PPV64" s="214"/>
      <c r="PQJ64" s="214"/>
      <c r="PQK64" s="214"/>
      <c r="PQL64" s="214"/>
      <c r="PQM64" s="214"/>
      <c r="PQN64" s="214"/>
      <c r="PQO64" s="212"/>
      <c r="PQP64" s="213"/>
      <c r="PQQ64" s="213"/>
      <c r="PQR64" s="214"/>
      <c r="PQS64" s="214"/>
      <c r="PRG64" s="214"/>
      <c r="PRH64" s="214"/>
      <c r="PRI64" s="214"/>
      <c r="PRJ64" s="214"/>
      <c r="PRK64" s="214"/>
      <c r="PRL64" s="212"/>
      <c r="PRM64" s="213"/>
      <c r="PRN64" s="213"/>
      <c r="PRO64" s="214"/>
      <c r="PRP64" s="214"/>
      <c r="PSD64" s="214"/>
      <c r="PSE64" s="214"/>
      <c r="PSF64" s="214"/>
      <c r="PSG64" s="214"/>
      <c r="PSH64" s="214"/>
      <c r="PSI64" s="212"/>
      <c r="PSJ64" s="213"/>
      <c r="PSK64" s="213"/>
      <c r="PSL64" s="214"/>
      <c r="PSM64" s="214"/>
      <c r="PTA64" s="214"/>
      <c r="PTB64" s="214"/>
      <c r="PTC64" s="214"/>
      <c r="PTD64" s="214"/>
      <c r="PTE64" s="214"/>
      <c r="PTF64" s="212"/>
      <c r="PTG64" s="213"/>
      <c r="PTH64" s="213"/>
      <c r="PTI64" s="214"/>
      <c r="PTJ64" s="214"/>
      <c r="PTX64" s="214"/>
      <c r="PTY64" s="214"/>
      <c r="PTZ64" s="214"/>
      <c r="PUA64" s="214"/>
      <c r="PUB64" s="214"/>
      <c r="PUC64" s="212"/>
      <c r="PUD64" s="213"/>
      <c r="PUE64" s="213"/>
      <c r="PUF64" s="214"/>
      <c r="PUG64" s="214"/>
      <c r="PUU64" s="214"/>
      <c r="PUV64" s="214"/>
      <c r="PUW64" s="214"/>
      <c r="PUX64" s="214"/>
      <c r="PUY64" s="214"/>
      <c r="PUZ64" s="212"/>
      <c r="PVA64" s="213"/>
      <c r="PVB64" s="213"/>
      <c r="PVC64" s="214"/>
      <c r="PVD64" s="214"/>
      <c r="PVR64" s="214"/>
      <c r="PVS64" s="214"/>
      <c r="PVT64" s="214"/>
      <c r="PVU64" s="214"/>
      <c r="PVV64" s="214"/>
      <c r="PVW64" s="212"/>
      <c r="PVX64" s="213"/>
      <c r="PVY64" s="213"/>
      <c r="PVZ64" s="214"/>
      <c r="PWA64" s="214"/>
      <c r="PWO64" s="214"/>
      <c r="PWP64" s="214"/>
      <c r="PWQ64" s="214"/>
      <c r="PWR64" s="214"/>
      <c r="PWS64" s="214"/>
      <c r="PWT64" s="212"/>
      <c r="PWU64" s="213"/>
      <c r="PWV64" s="213"/>
      <c r="PWW64" s="214"/>
      <c r="PWX64" s="214"/>
      <c r="PXL64" s="214"/>
      <c r="PXM64" s="214"/>
      <c r="PXN64" s="214"/>
      <c r="PXO64" s="214"/>
      <c r="PXP64" s="214"/>
      <c r="PXQ64" s="212"/>
      <c r="PXR64" s="213"/>
      <c r="PXS64" s="213"/>
      <c r="PXT64" s="214"/>
      <c r="PXU64" s="214"/>
      <c r="PYI64" s="214"/>
      <c r="PYJ64" s="214"/>
      <c r="PYK64" s="214"/>
      <c r="PYL64" s="214"/>
      <c r="PYM64" s="214"/>
      <c r="PYN64" s="212"/>
      <c r="PYO64" s="213"/>
      <c r="PYP64" s="213"/>
      <c r="PYQ64" s="214"/>
      <c r="PYR64" s="214"/>
      <c r="PZF64" s="214"/>
      <c r="PZG64" s="214"/>
      <c r="PZH64" s="214"/>
      <c r="PZI64" s="214"/>
      <c r="PZJ64" s="214"/>
      <c r="PZK64" s="212"/>
      <c r="PZL64" s="213"/>
      <c r="PZM64" s="213"/>
      <c r="PZN64" s="214"/>
      <c r="PZO64" s="214"/>
      <c r="QAC64" s="214"/>
      <c r="QAD64" s="214"/>
      <c r="QAE64" s="214"/>
      <c r="QAF64" s="214"/>
      <c r="QAG64" s="214"/>
      <c r="QAH64" s="212"/>
      <c r="QAI64" s="213"/>
      <c r="QAJ64" s="213"/>
      <c r="QAK64" s="214"/>
      <c r="QAL64" s="214"/>
      <c r="QAZ64" s="214"/>
      <c r="QBA64" s="214"/>
      <c r="QBB64" s="214"/>
      <c r="QBC64" s="214"/>
      <c r="QBD64" s="214"/>
      <c r="QBE64" s="212"/>
      <c r="QBF64" s="213"/>
      <c r="QBG64" s="213"/>
      <c r="QBH64" s="214"/>
      <c r="QBI64" s="214"/>
      <c r="QBW64" s="214"/>
      <c r="QBX64" s="214"/>
      <c r="QBY64" s="214"/>
      <c r="QBZ64" s="214"/>
      <c r="QCA64" s="214"/>
      <c r="QCB64" s="212"/>
      <c r="QCC64" s="213"/>
      <c r="QCD64" s="213"/>
      <c r="QCE64" s="214"/>
      <c r="QCF64" s="214"/>
      <c r="QCT64" s="214"/>
      <c r="QCU64" s="214"/>
      <c r="QCV64" s="214"/>
      <c r="QCW64" s="214"/>
      <c r="QCX64" s="214"/>
      <c r="QCY64" s="212"/>
      <c r="QCZ64" s="213"/>
      <c r="QDA64" s="213"/>
      <c r="QDB64" s="214"/>
      <c r="QDC64" s="214"/>
      <c r="QDQ64" s="214"/>
      <c r="QDR64" s="214"/>
      <c r="QDS64" s="214"/>
      <c r="QDT64" s="214"/>
      <c r="QDU64" s="214"/>
      <c r="QDV64" s="212"/>
      <c r="QDW64" s="213"/>
      <c r="QDX64" s="213"/>
      <c r="QDY64" s="214"/>
      <c r="QDZ64" s="214"/>
      <c r="QEN64" s="214"/>
      <c r="QEO64" s="214"/>
      <c r="QEP64" s="214"/>
      <c r="QEQ64" s="214"/>
      <c r="QER64" s="214"/>
      <c r="QES64" s="212"/>
      <c r="QET64" s="213"/>
      <c r="QEU64" s="213"/>
      <c r="QEV64" s="214"/>
      <c r="QEW64" s="214"/>
      <c r="QFK64" s="214"/>
      <c r="QFL64" s="214"/>
      <c r="QFM64" s="214"/>
      <c r="QFN64" s="214"/>
      <c r="QFO64" s="214"/>
      <c r="QFP64" s="212"/>
      <c r="QFQ64" s="213"/>
      <c r="QFR64" s="213"/>
      <c r="QFS64" s="214"/>
      <c r="QFT64" s="214"/>
      <c r="QGH64" s="214"/>
      <c r="QGI64" s="214"/>
      <c r="QGJ64" s="214"/>
      <c r="QGK64" s="214"/>
      <c r="QGL64" s="214"/>
      <c r="QGM64" s="212"/>
      <c r="QGN64" s="213"/>
      <c r="QGO64" s="213"/>
      <c r="QGP64" s="214"/>
      <c r="QGQ64" s="214"/>
      <c r="QHE64" s="214"/>
      <c r="QHF64" s="214"/>
      <c r="QHG64" s="214"/>
      <c r="QHH64" s="214"/>
      <c r="QHI64" s="214"/>
      <c r="QHJ64" s="212"/>
      <c r="QHK64" s="213"/>
      <c r="QHL64" s="213"/>
      <c r="QHM64" s="214"/>
      <c r="QHN64" s="214"/>
      <c r="QIB64" s="214"/>
      <c r="QIC64" s="214"/>
      <c r="QID64" s="214"/>
      <c r="QIE64" s="214"/>
      <c r="QIF64" s="214"/>
      <c r="QIG64" s="212"/>
      <c r="QIH64" s="213"/>
      <c r="QII64" s="213"/>
      <c r="QIJ64" s="214"/>
      <c r="QIK64" s="214"/>
      <c r="QIY64" s="214"/>
      <c r="QIZ64" s="214"/>
      <c r="QJA64" s="214"/>
      <c r="QJB64" s="214"/>
      <c r="QJC64" s="214"/>
      <c r="QJD64" s="212"/>
      <c r="QJE64" s="213"/>
      <c r="QJF64" s="213"/>
      <c r="QJG64" s="214"/>
      <c r="QJH64" s="214"/>
      <c r="QJV64" s="214"/>
      <c r="QJW64" s="214"/>
      <c r="QJX64" s="214"/>
      <c r="QJY64" s="214"/>
      <c r="QJZ64" s="214"/>
      <c r="QKA64" s="212"/>
      <c r="QKB64" s="213"/>
      <c r="QKC64" s="213"/>
      <c r="QKD64" s="214"/>
      <c r="QKE64" s="214"/>
      <c r="QKS64" s="214"/>
      <c r="QKT64" s="214"/>
      <c r="QKU64" s="214"/>
      <c r="QKV64" s="214"/>
      <c r="QKW64" s="214"/>
      <c r="QKX64" s="212"/>
      <c r="QKY64" s="213"/>
      <c r="QKZ64" s="213"/>
      <c r="QLA64" s="214"/>
      <c r="QLB64" s="214"/>
      <c r="QLP64" s="214"/>
      <c r="QLQ64" s="214"/>
      <c r="QLR64" s="214"/>
      <c r="QLS64" s="214"/>
      <c r="QLT64" s="214"/>
      <c r="QLU64" s="212"/>
      <c r="QLV64" s="213"/>
      <c r="QLW64" s="213"/>
      <c r="QLX64" s="214"/>
      <c r="QLY64" s="214"/>
      <c r="QMM64" s="214"/>
      <c r="QMN64" s="214"/>
      <c r="QMO64" s="214"/>
      <c r="QMP64" s="214"/>
      <c r="QMQ64" s="214"/>
      <c r="QMR64" s="212"/>
      <c r="QMS64" s="213"/>
      <c r="QMT64" s="213"/>
      <c r="QMU64" s="214"/>
      <c r="QMV64" s="214"/>
      <c r="QNJ64" s="214"/>
      <c r="QNK64" s="214"/>
      <c r="QNL64" s="214"/>
      <c r="QNM64" s="214"/>
      <c r="QNN64" s="214"/>
      <c r="QNO64" s="212"/>
      <c r="QNP64" s="213"/>
      <c r="QNQ64" s="213"/>
      <c r="QNR64" s="214"/>
      <c r="QNS64" s="214"/>
      <c r="QOG64" s="214"/>
      <c r="QOH64" s="214"/>
      <c r="QOI64" s="214"/>
      <c r="QOJ64" s="214"/>
      <c r="QOK64" s="214"/>
      <c r="QOL64" s="212"/>
      <c r="QOM64" s="213"/>
      <c r="QON64" s="213"/>
      <c r="QOO64" s="214"/>
      <c r="QOP64" s="214"/>
      <c r="QPD64" s="214"/>
      <c r="QPE64" s="214"/>
      <c r="QPF64" s="214"/>
      <c r="QPG64" s="214"/>
      <c r="QPH64" s="214"/>
      <c r="QPI64" s="212"/>
      <c r="QPJ64" s="213"/>
      <c r="QPK64" s="213"/>
      <c r="QPL64" s="214"/>
      <c r="QPM64" s="214"/>
      <c r="QQA64" s="214"/>
      <c r="QQB64" s="214"/>
      <c r="QQC64" s="214"/>
      <c r="QQD64" s="214"/>
      <c r="QQE64" s="214"/>
      <c r="QQF64" s="212"/>
      <c r="QQG64" s="213"/>
      <c r="QQH64" s="213"/>
      <c r="QQI64" s="214"/>
      <c r="QQJ64" s="214"/>
      <c r="QQX64" s="214"/>
      <c r="QQY64" s="214"/>
      <c r="QQZ64" s="214"/>
      <c r="QRA64" s="214"/>
      <c r="QRB64" s="214"/>
      <c r="QRC64" s="212"/>
      <c r="QRD64" s="213"/>
      <c r="QRE64" s="213"/>
      <c r="QRF64" s="214"/>
      <c r="QRG64" s="214"/>
      <c r="QRU64" s="214"/>
      <c r="QRV64" s="214"/>
      <c r="QRW64" s="214"/>
      <c r="QRX64" s="214"/>
      <c r="QRY64" s="214"/>
      <c r="QRZ64" s="212"/>
      <c r="QSA64" s="213"/>
      <c r="QSB64" s="213"/>
      <c r="QSC64" s="214"/>
      <c r="QSD64" s="214"/>
      <c r="QSR64" s="214"/>
      <c r="QSS64" s="214"/>
      <c r="QST64" s="214"/>
      <c r="QSU64" s="214"/>
      <c r="QSV64" s="214"/>
      <c r="QSW64" s="212"/>
      <c r="QSX64" s="213"/>
      <c r="QSY64" s="213"/>
      <c r="QSZ64" s="214"/>
      <c r="QTA64" s="214"/>
      <c r="QTO64" s="214"/>
      <c r="QTP64" s="214"/>
      <c r="QTQ64" s="214"/>
      <c r="QTR64" s="214"/>
      <c r="QTS64" s="214"/>
      <c r="QTT64" s="212"/>
      <c r="QTU64" s="213"/>
      <c r="QTV64" s="213"/>
      <c r="QTW64" s="214"/>
      <c r="QTX64" s="214"/>
      <c r="QUL64" s="214"/>
      <c r="QUM64" s="214"/>
      <c r="QUN64" s="214"/>
      <c r="QUO64" s="214"/>
      <c r="QUP64" s="214"/>
      <c r="QUQ64" s="212"/>
      <c r="QUR64" s="213"/>
      <c r="QUS64" s="213"/>
      <c r="QUT64" s="214"/>
      <c r="QUU64" s="214"/>
      <c r="QVI64" s="214"/>
      <c r="QVJ64" s="214"/>
      <c r="QVK64" s="214"/>
      <c r="QVL64" s="214"/>
      <c r="QVM64" s="214"/>
      <c r="QVN64" s="212"/>
      <c r="QVO64" s="213"/>
      <c r="QVP64" s="213"/>
      <c r="QVQ64" s="214"/>
      <c r="QVR64" s="214"/>
      <c r="QWF64" s="214"/>
      <c r="QWG64" s="214"/>
      <c r="QWH64" s="214"/>
      <c r="QWI64" s="214"/>
      <c r="QWJ64" s="214"/>
      <c r="QWK64" s="212"/>
      <c r="QWL64" s="213"/>
      <c r="QWM64" s="213"/>
      <c r="QWN64" s="214"/>
      <c r="QWO64" s="214"/>
      <c r="QXC64" s="214"/>
      <c r="QXD64" s="214"/>
      <c r="QXE64" s="214"/>
      <c r="QXF64" s="214"/>
      <c r="QXG64" s="214"/>
      <c r="QXH64" s="212"/>
      <c r="QXI64" s="213"/>
      <c r="QXJ64" s="213"/>
      <c r="QXK64" s="214"/>
      <c r="QXL64" s="214"/>
      <c r="QXZ64" s="214"/>
      <c r="QYA64" s="214"/>
      <c r="QYB64" s="214"/>
      <c r="QYC64" s="214"/>
      <c r="QYD64" s="214"/>
      <c r="QYE64" s="212"/>
      <c r="QYF64" s="213"/>
      <c r="QYG64" s="213"/>
      <c r="QYH64" s="214"/>
      <c r="QYI64" s="214"/>
      <c r="QYW64" s="214"/>
      <c r="QYX64" s="214"/>
      <c r="QYY64" s="214"/>
      <c r="QYZ64" s="214"/>
      <c r="QZA64" s="214"/>
      <c r="QZB64" s="212"/>
      <c r="QZC64" s="213"/>
      <c r="QZD64" s="213"/>
      <c r="QZE64" s="214"/>
      <c r="QZF64" s="214"/>
      <c r="QZT64" s="214"/>
      <c r="QZU64" s="214"/>
      <c r="QZV64" s="214"/>
      <c r="QZW64" s="214"/>
      <c r="QZX64" s="214"/>
      <c r="QZY64" s="212"/>
      <c r="QZZ64" s="213"/>
      <c r="RAA64" s="213"/>
      <c r="RAB64" s="214"/>
      <c r="RAC64" s="214"/>
      <c r="RAQ64" s="214"/>
      <c r="RAR64" s="214"/>
      <c r="RAS64" s="214"/>
      <c r="RAT64" s="214"/>
      <c r="RAU64" s="214"/>
      <c r="RAV64" s="212"/>
      <c r="RAW64" s="213"/>
      <c r="RAX64" s="213"/>
      <c r="RAY64" s="214"/>
      <c r="RAZ64" s="214"/>
      <c r="RBN64" s="214"/>
      <c r="RBO64" s="214"/>
      <c r="RBP64" s="214"/>
      <c r="RBQ64" s="214"/>
      <c r="RBR64" s="214"/>
      <c r="RBS64" s="212"/>
      <c r="RBT64" s="213"/>
      <c r="RBU64" s="213"/>
      <c r="RBV64" s="214"/>
      <c r="RBW64" s="214"/>
      <c r="RCK64" s="214"/>
      <c r="RCL64" s="214"/>
      <c r="RCM64" s="214"/>
      <c r="RCN64" s="214"/>
      <c r="RCO64" s="214"/>
      <c r="RCP64" s="212"/>
      <c r="RCQ64" s="213"/>
      <c r="RCR64" s="213"/>
      <c r="RCS64" s="214"/>
      <c r="RCT64" s="214"/>
      <c r="RDH64" s="214"/>
      <c r="RDI64" s="214"/>
      <c r="RDJ64" s="214"/>
      <c r="RDK64" s="214"/>
      <c r="RDL64" s="214"/>
      <c r="RDM64" s="212"/>
      <c r="RDN64" s="213"/>
      <c r="RDO64" s="213"/>
      <c r="RDP64" s="214"/>
      <c r="RDQ64" s="214"/>
      <c r="REE64" s="214"/>
      <c r="REF64" s="214"/>
      <c r="REG64" s="214"/>
      <c r="REH64" s="214"/>
      <c r="REI64" s="214"/>
      <c r="REJ64" s="212"/>
      <c r="REK64" s="213"/>
      <c r="REL64" s="213"/>
      <c r="REM64" s="214"/>
      <c r="REN64" s="214"/>
      <c r="RFB64" s="214"/>
      <c r="RFC64" s="214"/>
      <c r="RFD64" s="214"/>
      <c r="RFE64" s="214"/>
      <c r="RFF64" s="214"/>
      <c r="RFG64" s="212"/>
      <c r="RFH64" s="213"/>
      <c r="RFI64" s="213"/>
      <c r="RFJ64" s="214"/>
      <c r="RFK64" s="214"/>
      <c r="RFY64" s="214"/>
      <c r="RFZ64" s="214"/>
      <c r="RGA64" s="214"/>
      <c r="RGB64" s="214"/>
      <c r="RGC64" s="214"/>
      <c r="RGD64" s="212"/>
      <c r="RGE64" s="213"/>
      <c r="RGF64" s="213"/>
      <c r="RGG64" s="214"/>
      <c r="RGH64" s="214"/>
      <c r="RGV64" s="214"/>
      <c r="RGW64" s="214"/>
      <c r="RGX64" s="214"/>
      <c r="RGY64" s="214"/>
      <c r="RGZ64" s="214"/>
      <c r="RHA64" s="212"/>
      <c r="RHB64" s="213"/>
      <c r="RHC64" s="213"/>
      <c r="RHD64" s="214"/>
      <c r="RHE64" s="214"/>
      <c r="RHS64" s="214"/>
      <c r="RHT64" s="214"/>
      <c r="RHU64" s="214"/>
      <c r="RHV64" s="214"/>
      <c r="RHW64" s="214"/>
      <c r="RHX64" s="212"/>
      <c r="RHY64" s="213"/>
      <c r="RHZ64" s="213"/>
      <c r="RIA64" s="214"/>
      <c r="RIB64" s="214"/>
      <c r="RIP64" s="214"/>
      <c r="RIQ64" s="214"/>
      <c r="RIR64" s="214"/>
      <c r="RIS64" s="214"/>
      <c r="RIT64" s="214"/>
      <c r="RIU64" s="212"/>
      <c r="RIV64" s="213"/>
      <c r="RIW64" s="213"/>
      <c r="RIX64" s="214"/>
      <c r="RIY64" s="214"/>
      <c r="RJM64" s="214"/>
      <c r="RJN64" s="214"/>
      <c r="RJO64" s="214"/>
      <c r="RJP64" s="214"/>
      <c r="RJQ64" s="214"/>
      <c r="RJR64" s="212"/>
      <c r="RJS64" s="213"/>
      <c r="RJT64" s="213"/>
      <c r="RJU64" s="214"/>
      <c r="RJV64" s="214"/>
      <c r="RKJ64" s="214"/>
      <c r="RKK64" s="214"/>
      <c r="RKL64" s="214"/>
      <c r="RKM64" s="214"/>
      <c r="RKN64" s="214"/>
      <c r="RKO64" s="212"/>
      <c r="RKP64" s="213"/>
      <c r="RKQ64" s="213"/>
      <c r="RKR64" s="214"/>
      <c r="RKS64" s="214"/>
      <c r="RLG64" s="214"/>
      <c r="RLH64" s="214"/>
      <c r="RLI64" s="214"/>
      <c r="RLJ64" s="214"/>
      <c r="RLK64" s="214"/>
      <c r="RLL64" s="212"/>
      <c r="RLM64" s="213"/>
      <c r="RLN64" s="213"/>
      <c r="RLO64" s="214"/>
      <c r="RLP64" s="214"/>
      <c r="RMD64" s="214"/>
      <c r="RME64" s="214"/>
      <c r="RMF64" s="214"/>
      <c r="RMG64" s="214"/>
      <c r="RMH64" s="214"/>
      <c r="RMI64" s="212"/>
      <c r="RMJ64" s="213"/>
      <c r="RMK64" s="213"/>
      <c r="RML64" s="214"/>
      <c r="RMM64" s="214"/>
      <c r="RNA64" s="214"/>
      <c r="RNB64" s="214"/>
      <c r="RNC64" s="214"/>
      <c r="RND64" s="214"/>
      <c r="RNE64" s="214"/>
      <c r="RNF64" s="212"/>
      <c r="RNG64" s="213"/>
      <c r="RNH64" s="213"/>
      <c r="RNI64" s="214"/>
      <c r="RNJ64" s="214"/>
      <c r="RNX64" s="214"/>
      <c r="RNY64" s="214"/>
      <c r="RNZ64" s="214"/>
      <c r="ROA64" s="214"/>
      <c r="ROB64" s="214"/>
      <c r="ROC64" s="212"/>
      <c r="ROD64" s="213"/>
      <c r="ROE64" s="213"/>
      <c r="ROF64" s="214"/>
      <c r="ROG64" s="214"/>
      <c r="ROU64" s="214"/>
      <c r="ROV64" s="214"/>
      <c r="ROW64" s="214"/>
      <c r="ROX64" s="214"/>
      <c r="ROY64" s="214"/>
      <c r="ROZ64" s="212"/>
      <c r="RPA64" s="213"/>
      <c r="RPB64" s="213"/>
      <c r="RPC64" s="214"/>
      <c r="RPD64" s="214"/>
      <c r="RPR64" s="214"/>
      <c r="RPS64" s="214"/>
      <c r="RPT64" s="214"/>
      <c r="RPU64" s="214"/>
      <c r="RPV64" s="214"/>
      <c r="RPW64" s="212"/>
      <c r="RPX64" s="213"/>
      <c r="RPY64" s="213"/>
      <c r="RPZ64" s="214"/>
      <c r="RQA64" s="214"/>
      <c r="RQO64" s="214"/>
      <c r="RQP64" s="214"/>
      <c r="RQQ64" s="214"/>
      <c r="RQR64" s="214"/>
      <c r="RQS64" s="214"/>
      <c r="RQT64" s="212"/>
      <c r="RQU64" s="213"/>
      <c r="RQV64" s="213"/>
      <c r="RQW64" s="214"/>
      <c r="RQX64" s="214"/>
      <c r="RRL64" s="214"/>
      <c r="RRM64" s="214"/>
      <c r="RRN64" s="214"/>
      <c r="RRO64" s="214"/>
      <c r="RRP64" s="214"/>
      <c r="RRQ64" s="212"/>
      <c r="RRR64" s="213"/>
      <c r="RRS64" s="213"/>
      <c r="RRT64" s="214"/>
      <c r="RRU64" s="214"/>
      <c r="RSI64" s="214"/>
      <c r="RSJ64" s="214"/>
      <c r="RSK64" s="214"/>
      <c r="RSL64" s="214"/>
      <c r="RSM64" s="214"/>
      <c r="RSN64" s="212"/>
      <c r="RSO64" s="213"/>
      <c r="RSP64" s="213"/>
      <c r="RSQ64" s="214"/>
      <c r="RSR64" s="214"/>
      <c r="RTF64" s="214"/>
      <c r="RTG64" s="214"/>
      <c r="RTH64" s="214"/>
      <c r="RTI64" s="214"/>
      <c r="RTJ64" s="214"/>
      <c r="RTK64" s="212"/>
      <c r="RTL64" s="213"/>
      <c r="RTM64" s="213"/>
      <c r="RTN64" s="214"/>
      <c r="RTO64" s="214"/>
      <c r="RUC64" s="214"/>
      <c r="RUD64" s="214"/>
      <c r="RUE64" s="214"/>
      <c r="RUF64" s="214"/>
      <c r="RUG64" s="214"/>
      <c r="RUH64" s="212"/>
      <c r="RUI64" s="213"/>
      <c r="RUJ64" s="213"/>
      <c r="RUK64" s="214"/>
      <c r="RUL64" s="214"/>
      <c r="RUZ64" s="214"/>
      <c r="RVA64" s="214"/>
      <c r="RVB64" s="214"/>
      <c r="RVC64" s="214"/>
      <c r="RVD64" s="214"/>
      <c r="RVE64" s="212"/>
      <c r="RVF64" s="213"/>
      <c r="RVG64" s="213"/>
      <c r="RVH64" s="214"/>
      <c r="RVI64" s="214"/>
      <c r="RVW64" s="214"/>
      <c r="RVX64" s="214"/>
      <c r="RVY64" s="214"/>
      <c r="RVZ64" s="214"/>
      <c r="RWA64" s="214"/>
      <c r="RWB64" s="212"/>
      <c r="RWC64" s="213"/>
      <c r="RWD64" s="213"/>
      <c r="RWE64" s="214"/>
      <c r="RWF64" s="214"/>
      <c r="RWT64" s="214"/>
      <c r="RWU64" s="214"/>
      <c r="RWV64" s="214"/>
      <c r="RWW64" s="214"/>
      <c r="RWX64" s="214"/>
      <c r="RWY64" s="212"/>
      <c r="RWZ64" s="213"/>
      <c r="RXA64" s="213"/>
      <c r="RXB64" s="214"/>
      <c r="RXC64" s="214"/>
      <c r="RXQ64" s="214"/>
      <c r="RXR64" s="214"/>
      <c r="RXS64" s="214"/>
      <c r="RXT64" s="214"/>
      <c r="RXU64" s="214"/>
      <c r="RXV64" s="212"/>
      <c r="RXW64" s="213"/>
      <c r="RXX64" s="213"/>
      <c r="RXY64" s="214"/>
      <c r="RXZ64" s="214"/>
      <c r="RYN64" s="214"/>
      <c r="RYO64" s="214"/>
      <c r="RYP64" s="214"/>
      <c r="RYQ64" s="214"/>
      <c r="RYR64" s="214"/>
      <c r="RYS64" s="212"/>
      <c r="RYT64" s="213"/>
      <c r="RYU64" s="213"/>
      <c r="RYV64" s="214"/>
      <c r="RYW64" s="214"/>
      <c r="RZK64" s="214"/>
      <c r="RZL64" s="214"/>
      <c r="RZM64" s="214"/>
      <c r="RZN64" s="214"/>
      <c r="RZO64" s="214"/>
      <c r="RZP64" s="212"/>
      <c r="RZQ64" s="213"/>
      <c r="RZR64" s="213"/>
      <c r="RZS64" s="214"/>
      <c r="RZT64" s="214"/>
      <c r="SAH64" s="214"/>
      <c r="SAI64" s="214"/>
      <c r="SAJ64" s="214"/>
      <c r="SAK64" s="214"/>
      <c r="SAL64" s="214"/>
      <c r="SAM64" s="212"/>
      <c r="SAN64" s="213"/>
      <c r="SAO64" s="213"/>
      <c r="SAP64" s="214"/>
      <c r="SAQ64" s="214"/>
      <c r="SBE64" s="214"/>
      <c r="SBF64" s="214"/>
      <c r="SBG64" s="214"/>
      <c r="SBH64" s="214"/>
      <c r="SBI64" s="214"/>
      <c r="SBJ64" s="212"/>
      <c r="SBK64" s="213"/>
      <c r="SBL64" s="213"/>
      <c r="SBM64" s="214"/>
      <c r="SBN64" s="214"/>
      <c r="SCB64" s="214"/>
      <c r="SCC64" s="214"/>
      <c r="SCD64" s="214"/>
      <c r="SCE64" s="214"/>
      <c r="SCF64" s="214"/>
      <c r="SCG64" s="212"/>
      <c r="SCH64" s="213"/>
      <c r="SCI64" s="213"/>
      <c r="SCJ64" s="214"/>
      <c r="SCK64" s="214"/>
      <c r="SCY64" s="214"/>
      <c r="SCZ64" s="214"/>
      <c r="SDA64" s="214"/>
      <c r="SDB64" s="214"/>
      <c r="SDC64" s="214"/>
      <c r="SDD64" s="212"/>
      <c r="SDE64" s="213"/>
      <c r="SDF64" s="213"/>
      <c r="SDG64" s="214"/>
      <c r="SDH64" s="214"/>
      <c r="SDV64" s="214"/>
      <c r="SDW64" s="214"/>
      <c r="SDX64" s="214"/>
      <c r="SDY64" s="214"/>
      <c r="SDZ64" s="214"/>
      <c r="SEA64" s="212"/>
      <c r="SEB64" s="213"/>
      <c r="SEC64" s="213"/>
      <c r="SED64" s="214"/>
      <c r="SEE64" s="214"/>
      <c r="SES64" s="214"/>
      <c r="SET64" s="214"/>
      <c r="SEU64" s="214"/>
      <c r="SEV64" s="214"/>
      <c r="SEW64" s="214"/>
      <c r="SEX64" s="212"/>
      <c r="SEY64" s="213"/>
      <c r="SEZ64" s="213"/>
      <c r="SFA64" s="214"/>
      <c r="SFB64" s="214"/>
      <c r="SFP64" s="214"/>
      <c r="SFQ64" s="214"/>
      <c r="SFR64" s="214"/>
      <c r="SFS64" s="214"/>
      <c r="SFT64" s="214"/>
      <c r="SFU64" s="212"/>
      <c r="SFV64" s="213"/>
      <c r="SFW64" s="213"/>
      <c r="SFX64" s="214"/>
      <c r="SFY64" s="214"/>
      <c r="SGM64" s="214"/>
      <c r="SGN64" s="214"/>
      <c r="SGO64" s="214"/>
      <c r="SGP64" s="214"/>
      <c r="SGQ64" s="214"/>
      <c r="SGR64" s="212"/>
      <c r="SGS64" s="213"/>
      <c r="SGT64" s="213"/>
      <c r="SGU64" s="214"/>
      <c r="SGV64" s="214"/>
      <c r="SHJ64" s="214"/>
      <c r="SHK64" s="214"/>
      <c r="SHL64" s="214"/>
      <c r="SHM64" s="214"/>
      <c r="SHN64" s="214"/>
      <c r="SHO64" s="212"/>
      <c r="SHP64" s="213"/>
      <c r="SHQ64" s="213"/>
      <c r="SHR64" s="214"/>
      <c r="SHS64" s="214"/>
      <c r="SIG64" s="214"/>
      <c r="SIH64" s="214"/>
      <c r="SII64" s="214"/>
      <c r="SIJ64" s="214"/>
      <c r="SIK64" s="214"/>
      <c r="SIL64" s="212"/>
      <c r="SIM64" s="213"/>
      <c r="SIN64" s="213"/>
      <c r="SIO64" s="214"/>
      <c r="SIP64" s="214"/>
      <c r="SJD64" s="214"/>
      <c r="SJE64" s="214"/>
      <c r="SJF64" s="214"/>
      <c r="SJG64" s="214"/>
      <c r="SJH64" s="214"/>
      <c r="SJI64" s="212"/>
      <c r="SJJ64" s="213"/>
      <c r="SJK64" s="213"/>
      <c r="SJL64" s="214"/>
      <c r="SJM64" s="214"/>
      <c r="SKA64" s="214"/>
      <c r="SKB64" s="214"/>
      <c r="SKC64" s="214"/>
      <c r="SKD64" s="214"/>
      <c r="SKE64" s="214"/>
      <c r="SKF64" s="212"/>
      <c r="SKG64" s="213"/>
      <c r="SKH64" s="213"/>
      <c r="SKI64" s="214"/>
      <c r="SKJ64" s="214"/>
      <c r="SKX64" s="214"/>
      <c r="SKY64" s="214"/>
      <c r="SKZ64" s="214"/>
      <c r="SLA64" s="214"/>
      <c r="SLB64" s="214"/>
      <c r="SLC64" s="212"/>
      <c r="SLD64" s="213"/>
      <c r="SLE64" s="213"/>
      <c r="SLF64" s="214"/>
      <c r="SLG64" s="214"/>
      <c r="SLU64" s="214"/>
      <c r="SLV64" s="214"/>
      <c r="SLW64" s="214"/>
      <c r="SLX64" s="214"/>
      <c r="SLY64" s="214"/>
      <c r="SLZ64" s="212"/>
      <c r="SMA64" s="213"/>
      <c r="SMB64" s="213"/>
      <c r="SMC64" s="214"/>
      <c r="SMD64" s="214"/>
      <c r="SMR64" s="214"/>
      <c r="SMS64" s="214"/>
      <c r="SMT64" s="214"/>
      <c r="SMU64" s="214"/>
      <c r="SMV64" s="214"/>
      <c r="SMW64" s="212"/>
      <c r="SMX64" s="213"/>
      <c r="SMY64" s="213"/>
      <c r="SMZ64" s="214"/>
      <c r="SNA64" s="214"/>
      <c r="SNO64" s="214"/>
      <c r="SNP64" s="214"/>
      <c r="SNQ64" s="214"/>
      <c r="SNR64" s="214"/>
      <c r="SNS64" s="214"/>
      <c r="SNT64" s="212"/>
      <c r="SNU64" s="213"/>
      <c r="SNV64" s="213"/>
      <c r="SNW64" s="214"/>
      <c r="SNX64" s="214"/>
      <c r="SOL64" s="214"/>
      <c r="SOM64" s="214"/>
      <c r="SON64" s="214"/>
      <c r="SOO64" s="214"/>
      <c r="SOP64" s="214"/>
      <c r="SOQ64" s="212"/>
      <c r="SOR64" s="213"/>
      <c r="SOS64" s="213"/>
      <c r="SOT64" s="214"/>
      <c r="SOU64" s="214"/>
      <c r="SPI64" s="214"/>
      <c r="SPJ64" s="214"/>
      <c r="SPK64" s="214"/>
      <c r="SPL64" s="214"/>
      <c r="SPM64" s="214"/>
      <c r="SPN64" s="212"/>
      <c r="SPO64" s="213"/>
      <c r="SPP64" s="213"/>
      <c r="SPQ64" s="214"/>
      <c r="SPR64" s="214"/>
      <c r="SQF64" s="214"/>
      <c r="SQG64" s="214"/>
      <c r="SQH64" s="214"/>
      <c r="SQI64" s="214"/>
      <c r="SQJ64" s="214"/>
      <c r="SQK64" s="212"/>
      <c r="SQL64" s="213"/>
      <c r="SQM64" s="213"/>
      <c r="SQN64" s="214"/>
      <c r="SQO64" s="214"/>
      <c r="SRC64" s="214"/>
      <c r="SRD64" s="214"/>
      <c r="SRE64" s="214"/>
      <c r="SRF64" s="214"/>
      <c r="SRG64" s="214"/>
      <c r="SRH64" s="212"/>
      <c r="SRI64" s="213"/>
      <c r="SRJ64" s="213"/>
      <c r="SRK64" s="214"/>
      <c r="SRL64" s="214"/>
      <c r="SRZ64" s="214"/>
      <c r="SSA64" s="214"/>
      <c r="SSB64" s="214"/>
      <c r="SSC64" s="214"/>
      <c r="SSD64" s="214"/>
      <c r="SSE64" s="212"/>
      <c r="SSF64" s="213"/>
      <c r="SSG64" s="213"/>
      <c r="SSH64" s="214"/>
      <c r="SSI64" s="214"/>
      <c r="SSW64" s="214"/>
      <c r="SSX64" s="214"/>
      <c r="SSY64" s="214"/>
      <c r="SSZ64" s="214"/>
      <c r="STA64" s="214"/>
      <c r="STB64" s="212"/>
      <c r="STC64" s="213"/>
      <c r="STD64" s="213"/>
      <c r="STE64" s="214"/>
      <c r="STF64" s="214"/>
      <c r="STT64" s="214"/>
      <c r="STU64" s="214"/>
      <c r="STV64" s="214"/>
      <c r="STW64" s="214"/>
      <c r="STX64" s="214"/>
      <c r="STY64" s="212"/>
      <c r="STZ64" s="213"/>
      <c r="SUA64" s="213"/>
      <c r="SUB64" s="214"/>
      <c r="SUC64" s="214"/>
      <c r="SUQ64" s="214"/>
      <c r="SUR64" s="214"/>
      <c r="SUS64" s="214"/>
      <c r="SUT64" s="214"/>
      <c r="SUU64" s="214"/>
      <c r="SUV64" s="212"/>
      <c r="SUW64" s="213"/>
      <c r="SUX64" s="213"/>
      <c r="SUY64" s="214"/>
      <c r="SUZ64" s="214"/>
      <c r="SVN64" s="214"/>
      <c r="SVO64" s="214"/>
      <c r="SVP64" s="214"/>
      <c r="SVQ64" s="214"/>
      <c r="SVR64" s="214"/>
      <c r="SVS64" s="212"/>
      <c r="SVT64" s="213"/>
      <c r="SVU64" s="213"/>
      <c r="SVV64" s="214"/>
      <c r="SVW64" s="214"/>
      <c r="SWK64" s="214"/>
      <c r="SWL64" s="214"/>
      <c r="SWM64" s="214"/>
      <c r="SWN64" s="214"/>
      <c r="SWO64" s="214"/>
      <c r="SWP64" s="212"/>
      <c r="SWQ64" s="213"/>
      <c r="SWR64" s="213"/>
      <c r="SWS64" s="214"/>
      <c r="SWT64" s="214"/>
      <c r="SXH64" s="214"/>
      <c r="SXI64" s="214"/>
      <c r="SXJ64" s="214"/>
      <c r="SXK64" s="214"/>
      <c r="SXL64" s="214"/>
      <c r="SXM64" s="212"/>
      <c r="SXN64" s="213"/>
      <c r="SXO64" s="213"/>
      <c r="SXP64" s="214"/>
      <c r="SXQ64" s="214"/>
      <c r="SYE64" s="214"/>
      <c r="SYF64" s="214"/>
      <c r="SYG64" s="214"/>
      <c r="SYH64" s="214"/>
      <c r="SYI64" s="214"/>
      <c r="SYJ64" s="212"/>
      <c r="SYK64" s="213"/>
      <c r="SYL64" s="213"/>
      <c r="SYM64" s="214"/>
      <c r="SYN64" s="214"/>
      <c r="SZB64" s="214"/>
      <c r="SZC64" s="214"/>
      <c r="SZD64" s="214"/>
      <c r="SZE64" s="214"/>
      <c r="SZF64" s="214"/>
      <c r="SZG64" s="212"/>
      <c r="SZH64" s="213"/>
      <c r="SZI64" s="213"/>
      <c r="SZJ64" s="214"/>
      <c r="SZK64" s="214"/>
      <c r="SZY64" s="214"/>
      <c r="SZZ64" s="214"/>
      <c r="TAA64" s="214"/>
      <c r="TAB64" s="214"/>
      <c r="TAC64" s="214"/>
      <c r="TAD64" s="212"/>
      <c r="TAE64" s="213"/>
      <c r="TAF64" s="213"/>
      <c r="TAG64" s="214"/>
      <c r="TAH64" s="214"/>
      <c r="TAV64" s="214"/>
      <c r="TAW64" s="214"/>
      <c r="TAX64" s="214"/>
      <c r="TAY64" s="214"/>
      <c r="TAZ64" s="214"/>
      <c r="TBA64" s="212"/>
      <c r="TBB64" s="213"/>
      <c r="TBC64" s="213"/>
      <c r="TBD64" s="214"/>
      <c r="TBE64" s="214"/>
      <c r="TBS64" s="214"/>
      <c r="TBT64" s="214"/>
      <c r="TBU64" s="214"/>
      <c r="TBV64" s="214"/>
      <c r="TBW64" s="214"/>
      <c r="TBX64" s="212"/>
      <c r="TBY64" s="213"/>
      <c r="TBZ64" s="213"/>
      <c r="TCA64" s="214"/>
      <c r="TCB64" s="214"/>
      <c r="TCP64" s="214"/>
      <c r="TCQ64" s="214"/>
      <c r="TCR64" s="214"/>
      <c r="TCS64" s="214"/>
      <c r="TCT64" s="214"/>
      <c r="TCU64" s="212"/>
      <c r="TCV64" s="213"/>
      <c r="TCW64" s="213"/>
      <c r="TCX64" s="214"/>
      <c r="TCY64" s="214"/>
      <c r="TDM64" s="214"/>
      <c r="TDN64" s="214"/>
      <c r="TDO64" s="214"/>
      <c r="TDP64" s="214"/>
      <c r="TDQ64" s="214"/>
      <c r="TDR64" s="212"/>
      <c r="TDS64" s="213"/>
      <c r="TDT64" s="213"/>
      <c r="TDU64" s="214"/>
      <c r="TDV64" s="214"/>
      <c r="TEJ64" s="214"/>
      <c r="TEK64" s="214"/>
      <c r="TEL64" s="214"/>
      <c r="TEM64" s="214"/>
      <c r="TEN64" s="214"/>
      <c r="TEO64" s="212"/>
      <c r="TEP64" s="213"/>
      <c r="TEQ64" s="213"/>
      <c r="TER64" s="214"/>
      <c r="TES64" s="214"/>
      <c r="TFG64" s="214"/>
      <c r="TFH64" s="214"/>
      <c r="TFI64" s="214"/>
      <c r="TFJ64" s="214"/>
      <c r="TFK64" s="214"/>
      <c r="TFL64" s="212"/>
      <c r="TFM64" s="213"/>
      <c r="TFN64" s="213"/>
      <c r="TFO64" s="214"/>
      <c r="TFP64" s="214"/>
      <c r="TGD64" s="214"/>
      <c r="TGE64" s="214"/>
      <c r="TGF64" s="214"/>
      <c r="TGG64" s="214"/>
      <c r="TGH64" s="214"/>
      <c r="TGI64" s="212"/>
      <c r="TGJ64" s="213"/>
      <c r="TGK64" s="213"/>
      <c r="TGL64" s="214"/>
      <c r="TGM64" s="214"/>
      <c r="THA64" s="214"/>
      <c r="THB64" s="214"/>
      <c r="THC64" s="214"/>
      <c r="THD64" s="214"/>
      <c r="THE64" s="214"/>
      <c r="THF64" s="212"/>
      <c r="THG64" s="213"/>
      <c r="THH64" s="213"/>
      <c r="THI64" s="214"/>
      <c r="THJ64" s="214"/>
      <c r="THX64" s="214"/>
      <c r="THY64" s="214"/>
      <c r="THZ64" s="214"/>
      <c r="TIA64" s="214"/>
      <c r="TIB64" s="214"/>
      <c r="TIC64" s="212"/>
      <c r="TID64" s="213"/>
      <c r="TIE64" s="213"/>
      <c r="TIF64" s="214"/>
      <c r="TIG64" s="214"/>
      <c r="TIU64" s="214"/>
      <c r="TIV64" s="214"/>
      <c r="TIW64" s="214"/>
      <c r="TIX64" s="214"/>
      <c r="TIY64" s="214"/>
      <c r="TIZ64" s="212"/>
      <c r="TJA64" s="213"/>
      <c r="TJB64" s="213"/>
      <c r="TJC64" s="214"/>
      <c r="TJD64" s="214"/>
      <c r="TJR64" s="214"/>
      <c r="TJS64" s="214"/>
      <c r="TJT64" s="214"/>
      <c r="TJU64" s="214"/>
      <c r="TJV64" s="214"/>
      <c r="TJW64" s="212"/>
      <c r="TJX64" s="213"/>
      <c r="TJY64" s="213"/>
      <c r="TJZ64" s="214"/>
      <c r="TKA64" s="214"/>
      <c r="TKO64" s="214"/>
      <c r="TKP64" s="214"/>
      <c r="TKQ64" s="214"/>
      <c r="TKR64" s="214"/>
      <c r="TKS64" s="214"/>
      <c r="TKT64" s="212"/>
      <c r="TKU64" s="213"/>
      <c r="TKV64" s="213"/>
      <c r="TKW64" s="214"/>
      <c r="TKX64" s="214"/>
      <c r="TLL64" s="214"/>
      <c r="TLM64" s="214"/>
      <c r="TLN64" s="214"/>
      <c r="TLO64" s="214"/>
      <c r="TLP64" s="214"/>
      <c r="TLQ64" s="212"/>
      <c r="TLR64" s="213"/>
      <c r="TLS64" s="213"/>
      <c r="TLT64" s="214"/>
      <c r="TLU64" s="214"/>
      <c r="TMI64" s="214"/>
      <c r="TMJ64" s="214"/>
      <c r="TMK64" s="214"/>
      <c r="TML64" s="214"/>
      <c r="TMM64" s="214"/>
      <c r="TMN64" s="212"/>
      <c r="TMO64" s="213"/>
      <c r="TMP64" s="213"/>
      <c r="TMQ64" s="214"/>
      <c r="TMR64" s="214"/>
      <c r="TNF64" s="214"/>
      <c r="TNG64" s="214"/>
      <c r="TNH64" s="214"/>
      <c r="TNI64" s="214"/>
      <c r="TNJ64" s="214"/>
      <c r="TNK64" s="212"/>
      <c r="TNL64" s="213"/>
      <c r="TNM64" s="213"/>
      <c r="TNN64" s="214"/>
      <c r="TNO64" s="214"/>
      <c r="TOC64" s="214"/>
      <c r="TOD64" s="214"/>
      <c r="TOE64" s="214"/>
      <c r="TOF64" s="214"/>
      <c r="TOG64" s="214"/>
      <c r="TOH64" s="212"/>
      <c r="TOI64" s="213"/>
      <c r="TOJ64" s="213"/>
      <c r="TOK64" s="214"/>
      <c r="TOL64" s="214"/>
      <c r="TOZ64" s="214"/>
      <c r="TPA64" s="214"/>
      <c r="TPB64" s="214"/>
      <c r="TPC64" s="214"/>
      <c r="TPD64" s="214"/>
      <c r="TPE64" s="212"/>
      <c r="TPF64" s="213"/>
      <c r="TPG64" s="213"/>
      <c r="TPH64" s="214"/>
      <c r="TPI64" s="214"/>
      <c r="TPW64" s="214"/>
      <c r="TPX64" s="214"/>
      <c r="TPY64" s="214"/>
      <c r="TPZ64" s="214"/>
      <c r="TQA64" s="214"/>
      <c r="TQB64" s="212"/>
      <c r="TQC64" s="213"/>
      <c r="TQD64" s="213"/>
      <c r="TQE64" s="214"/>
      <c r="TQF64" s="214"/>
      <c r="TQT64" s="214"/>
      <c r="TQU64" s="214"/>
      <c r="TQV64" s="214"/>
      <c r="TQW64" s="214"/>
      <c r="TQX64" s="214"/>
      <c r="TQY64" s="212"/>
      <c r="TQZ64" s="213"/>
      <c r="TRA64" s="213"/>
      <c r="TRB64" s="214"/>
      <c r="TRC64" s="214"/>
      <c r="TRQ64" s="214"/>
      <c r="TRR64" s="214"/>
      <c r="TRS64" s="214"/>
      <c r="TRT64" s="214"/>
      <c r="TRU64" s="214"/>
      <c r="TRV64" s="212"/>
      <c r="TRW64" s="213"/>
      <c r="TRX64" s="213"/>
      <c r="TRY64" s="214"/>
      <c r="TRZ64" s="214"/>
      <c r="TSN64" s="214"/>
      <c r="TSO64" s="214"/>
      <c r="TSP64" s="214"/>
      <c r="TSQ64" s="214"/>
      <c r="TSR64" s="214"/>
      <c r="TSS64" s="212"/>
      <c r="TST64" s="213"/>
      <c r="TSU64" s="213"/>
      <c r="TSV64" s="214"/>
      <c r="TSW64" s="214"/>
      <c r="TTK64" s="214"/>
      <c r="TTL64" s="214"/>
      <c r="TTM64" s="214"/>
      <c r="TTN64" s="214"/>
      <c r="TTO64" s="214"/>
      <c r="TTP64" s="212"/>
      <c r="TTQ64" s="213"/>
      <c r="TTR64" s="213"/>
      <c r="TTS64" s="214"/>
      <c r="TTT64" s="214"/>
      <c r="TUH64" s="214"/>
      <c r="TUI64" s="214"/>
      <c r="TUJ64" s="214"/>
      <c r="TUK64" s="214"/>
      <c r="TUL64" s="214"/>
      <c r="TUM64" s="212"/>
      <c r="TUN64" s="213"/>
      <c r="TUO64" s="213"/>
      <c r="TUP64" s="214"/>
      <c r="TUQ64" s="214"/>
      <c r="TVE64" s="214"/>
      <c r="TVF64" s="214"/>
      <c r="TVG64" s="214"/>
      <c r="TVH64" s="214"/>
      <c r="TVI64" s="214"/>
      <c r="TVJ64" s="212"/>
      <c r="TVK64" s="213"/>
      <c r="TVL64" s="213"/>
      <c r="TVM64" s="214"/>
      <c r="TVN64" s="214"/>
      <c r="TWB64" s="214"/>
      <c r="TWC64" s="214"/>
      <c r="TWD64" s="214"/>
      <c r="TWE64" s="214"/>
      <c r="TWF64" s="214"/>
      <c r="TWG64" s="212"/>
      <c r="TWH64" s="213"/>
      <c r="TWI64" s="213"/>
      <c r="TWJ64" s="214"/>
      <c r="TWK64" s="214"/>
      <c r="TWY64" s="214"/>
      <c r="TWZ64" s="214"/>
      <c r="TXA64" s="214"/>
      <c r="TXB64" s="214"/>
      <c r="TXC64" s="214"/>
      <c r="TXD64" s="212"/>
      <c r="TXE64" s="213"/>
      <c r="TXF64" s="213"/>
      <c r="TXG64" s="214"/>
      <c r="TXH64" s="214"/>
      <c r="TXV64" s="214"/>
      <c r="TXW64" s="214"/>
      <c r="TXX64" s="214"/>
      <c r="TXY64" s="214"/>
      <c r="TXZ64" s="214"/>
      <c r="TYA64" s="212"/>
      <c r="TYB64" s="213"/>
      <c r="TYC64" s="213"/>
      <c r="TYD64" s="214"/>
      <c r="TYE64" s="214"/>
      <c r="TYS64" s="214"/>
      <c r="TYT64" s="214"/>
      <c r="TYU64" s="214"/>
      <c r="TYV64" s="214"/>
      <c r="TYW64" s="214"/>
      <c r="TYX64" s="212"/>
      <c r="TYY64" s="213"/>
      <c r="TYZ64" s="213"/>
      <c r="TZA64" s="214"/>
      <c r="TZB64" s="214"/>
      <c r="TZP64" s="214"/>
      <c r="TZQ64" s="214"/>
      <c r="TZR64" s="214"/>
      <c r="TZS64" s="214"/>
      <c r="TZT64" s="214"/>
      <c r="TZU64" s="212"/>
      <c r="TZV64" s="213"/>
      <c r="TZW64" s="213"/>
      <c r="TZX64" s="214"/>
      <c r="TZY64" s="214"/>
      <c r="UAM64" s="214"/>
      <c r="UAN64" s="214"/>
      <c r="UAO64" s="214"/>
      <c r="UAP64" s="214"/>
      <c r="UAQ64" s="214"/>
      <c r="UAR64" s="212"/>
      <c r="UAS64" s="213"/>
      <c r="UAT64" s="213"/>
      <c r="UAU64" s="214"/>
      <c r="UAV64" s="214"/>
      <c r="UBJ64" s="214"/>
      <c r="UBK64" s="214"/>
      <c r="UBL64" s="214"/>
      <c r="UBM64" s="214"/>
      <c r="UBN64" s="214"/>
      <c r="UBO64" s="212"/>
      <c r="UBP64" s="213"/>
      <c r="UBQ64" s="213"/>
      <c r="UBR64" s="214"/>
      <c r="UBS64" s="214"/>
      <c r="UCG64" s="214"/>
      <c r="UCH64" s="214"/>
      <c r="UCI64" s="214"/>
      <c r="UCJ64" s="214"/>
      <c r="UCK64" s="214"/>
      <c r="UCL64" s="212"/>
      <c r="UCM64" s="213"/>
      <c r="UCN64" s="213"/>
      <c r="UCO64" s="214"/>
      <c r="UCP64" s="214"/>
      <c r="UDD64" s="214"/>
      <c r="UDE64" s="214"/>
      <c r="UDF64" s="214"/>
      <c r="UDG64" s="214"/>
      <c r="UDH64" s="214"/>
      <c r="UDI64" s="212"/>
      <c r="UDJ64" s="213"/>
      <c r="UDK64" s="213"/>
      <c r="UDL64" s="214"/>
      <c r="UDM64" s="214"/>
      <c r="UEA64" s="214"/>
      <c r="UEB64" s="214"/>
      <c r="UEC64" s="214"/>
      <c r="UED64" s="214"/>
      <c r="UEE64" s="214"/>
      <c r="UEF64" s="212"/>
      <c r="UEG64" s="213"/>
      <c r="UEH64" s="213"/>
      <c r="UEI64" s="214"/>
      <c r="UEJ64" s="214"/>
      <c r="UEX64" s="214"/>
      <c r="UEY64" s="214"/>
      <c r="UEZ64" s="214"/>
      <c r="UFA64" s="214"/>
      <c r="UFB64" s="214"/>
      <c r="UFC64" s="212"/>
      <c r="UFD64" s="213"/>
      <c r="UFE64" s="213"/>
      <c r="UFF64" s="214"/>
      <c r="UFG64" s="214"/>
      <c r="UFU64" s="214"/>
      <c r="UFV64" s="214"/>
      <c r="UFW64" s="214"/>
      <c r="UFX64" s="214"/>
      <c r="UFY64" s="214"/>
      <c r="UFZ64" s="212"/>
      <c r="UGA64" s="213"/>
      <c r="UGB64" s="213"/>
      <c r="UGC64" s="214"/>
      <c r="UGD64" s="214"/>
      <c r="UGR64" s="214"/>
      <c r="UGS64" s="214"/>
      <c r="UGT64" s="214"/>
      <c r="UGU64" s="214"/>
      <c r="UGV64" s="214"/>
      <c r="UGW64" s="212"/>
      <c r="UGX64" s="213"/>
      <c r="UGY64" s="213"/>
      <c r="UGZ64" s="214"/>
      <c r="UHA64" s="214"/>
      <c r="UHO64" s="214"/>
      <c r="UHP64" s="214"/>
      <c r="UHQ64" s="214"/>
      <c r="UHR64" s="214"/>
      <c r="UHS64" s="214"/>
      <c r="UHT64" s="212"/>
      <c r="UHU64" s="213"/>
      <c r="UHV64" s="213"/>
      <c r="UHW64" s="214"/>
      <c r="UHX64" s="214"/>
      <c r="UIL64" s="214"/>
      <c r="UIM64" s="214"/>
      <c r="UIN64" s="214"/>
      <c r="UIO64" s="214"/>
      <c r="UIP64" s="214"/>
      <c r="UIQ64" s="212"/>
      <c r="UIR64" s="213"/>
      <c r="UIS64" s="213"/>
      <c r="UIT64" s="214"/>
      <c r="UIU64" s="214"/>
      <c r="UJI64" s="214"/>
      <c r="UJJ64" s="214"/>
      <c r="UJK64" s="214"/>
      <c r="UJL64" s="214"/>
      <c r="UJM64" s="214"/>
      <c r="UJN64" s="212"/>
      <c r="UJO64" s="213"/>
      <c r="UJP64" s="213"/>
      <c r="UJQ64" s="214"/>
      <c r="UJR64" s="214"/>
      <c r="UKF64" s="214"/>
      <c r="UKG64" s="214"/>
      <c r="UKH64" s="214"/>
      <c r="UKI64" s="214"/>
      <c r="UKJ64" s="214"/>
      <c r="UKK64" s="212"/>
      <c r="UKL64" s="213"/>
      <c r="UKM64" s="213"/>
      <c r="UKN64" s="214"/>
      <c r="UKO64" s="214"/>
      <c r="ULC64" s="214"/>
      <c r="ULD64" s="214"/>
      <c r="ULE64" s="214"/>
      <c r="ULF64" s="214"/>
      <c r="ULG64" s="214"/>
      <c r="ULH64" s="212"/>
      <c r="ULI64" s="213"/>
      <c r="ULJ64" s="213"/>
      <c r="ULK64" s="214"/>
      <c r="ULL64" s="214"/>
      <c r="ULZ64" s="214"/>
      <c r="UMA64" s="214"/>
      <c r="UMB64" s="214"/>
      <c r="UMC64" s="214"/>
      <c r="UMD64" s="214"/>
      <c r="UME64" s="212"/>
      <c r="UMF64" s="213"/>
      <c r="UMG64" s="213"/>
      <c r="UMH64" s="214"/>
      <c r="UMI64" s="214"/>
      <c r="UMW64" s="214"/>
      <c r="UMX64" s="214"/>
      <c r="UMY64" s="214"/>
      <c r="UMZ64" s="214"/>
      <c r="UNA64" s="214"/>
      <c r="UNB64" s="212"/>
      <c r="UNC64" s="213"/>
      <c r="UND64" s="213"/>
      <c r="UNE64" s="214"/>
      <c r="UNF64" s="214"/>
      <c r="UNT64" s="214"/>
      <c r="UNU64" s="214"/>
      <c r="UNV64" s="214"/>
      <c r="UNW64" s="214"/>
      <c r="UNX64" s="214"/>
      <c r="UNY64" s="212"/>
      <c r="UNZ64" s="213"/>
      <c r="UOA64" s="213"/>
      <c r="UOB64" s="214"/>
      <c r="UOC64" s="214"/>
      <c r="UOQ64" s="214"/>
      <c r="UOR64" s="214"/>
      <c r="UOS64" s="214"/>
      <c r="UOT64" s="214"/>
      <c r="UOU64" s="214"/>
      <c r="UOV64" s="212"/>
      <c r="UOW64" s="213"/>
      <c r="UOX64" s="213"/>
      <c r="UOY64" s="214"/>
      <c r="UOZ64" s="214"/>
      <c r="UPN64" s="214"/>
      <c r="UPO64" s="214"/>
      <c r="UPP64" s="214"/>
      <c r="UPQ64" s="214"/>
      <c r="UPR64" s="214"/>
      <c r="UPS64" s="212"/>
      <c r="UPT64" s="213"/>
      <c r="UPU64" s="213"/>
      <c r="UPV64" s="214"/>
      <c r="UPW64" s="214"/>
      <c r="UQK64" s="214"/>
      <c r="UQL64" s="214"/>
      <c r="UQM64" s="214"/>
      <c r="UQN64" s="214"/>
      <c r="UQO64" s="214"/>
      <c r="UQP64" s="212"/>
      <c r="UQQ64" s="213"/>
      <c r="UQR64" s="213"/>
      <c r="UQS64" s="214"/>
      <c r="UQT64" s="214"/>
      <c r="URH64" s="214"/>
      <c r="URI64" s="214"/>
      <c r="URJ64" s="214"/>
      <c r="URK64" s="214"/>
      <c r="URL64" s="214"/>
      <c r="URM64" s="212"/>
      <c r="URN64" s="213"/>
      <c r="URO64" s="213"/>
      <c r="URP64" s="214"/>
      <c r="URQ64" s="214"/>
      <c r="USE64" s="214"/>
      <c r="USF64" s="214"/>
      <c r="USG64" s="214"/>
      <c r="USH64" s="214"/>
      <c r="USI64" s="214"/>
      <c r="USJ64" s="212"/>
      <c r="USK64" s="213"/>
      <c r="USL64" s="213"/>
      <c r="USM64" s="214"/>
      <c r="USN64" s="214"/>
      <c r="UTB64" s="214"/>
      <c r="UTC64" s="214"/>
      <c r="UTD64" s="214"/>
      <c r="UTE64" s="214"/>
      <c r="UTF64" s="214"/>
      <c r="UTG64" s="212"/>
      <c r="UTH64" s="213"/>
      <c r="UTI64" s="213"/>
      <c r="UTJ64" s="214"/>
      <c r="UTK64" s="214"/>
      <c r="UTY64" s="214"/>
      <c r="UTZ64" s="214"/>
      <c r="UUA64" s="214"/>
      <c r="UUB64" s="214"/>
      <c r="UUC64" s="214"/>
      <c r="UUD64" s="212"/>
      <c r="UUE64" s="213"/>
      <c r="UUF64" s="213"/>
      <c r="UUG64" s="214"/>
      <c r="UUH64" s="214"/>
      <c r="UUV64" s="214"/>
      <c r="UUW64" s="214"/>
      <c r="UUX64" s="214"/>
      <c r="UUY64" s="214"/>
      <c r="UUZ64" s="214"/>
      <c r="UVA64" s="212"/>
      <c r="UVB64" s="213"/>
      <c r="UVC64" s="213"/>
      <c r="UVD64" s="214"/>
      <c r="UVE64" s="214"/>
      <c r="UVS64" s="214"/>
      <c r="UVT64" s="214"/>
      <c r="UVU64" s="214"/>
      <c r="UVV64" s="214"/>
      <c r="UVW64" s="214"/>
      <c r="UVX64" s="212"/>
      <c r="UVY64" s="213"/>
      <c r="UVZ64" s="213"/>
      <c r="UWA64" s="214"/>
      <c r="UWB64" s="214"/>
      <c r="UWP64" s="214"/>
      <c r="UWQ64" s="214"/>
      <c r="UWR64" s="214"/>
      <c r="UWS64" s="214"/>
      <c r="UWT64" s="214"/>
      <c r="UWU64" s="212"/>
      <c r="UWV64" s="213"/>
      <c r="UWW64" s="213"/>
      <c r="UWX64" s="214"/>
      <c r="UWY64" s="214"/>
      <c r="UXM64" s="214"/>
      <c r="UXN64" s="214"/>
      <c r="UXO64" s="214"/>
      <c r="UXP64" s="214"/>
      <c r="UXQ64" s="214"/>
      <c r="UXR64" s="212"/>
      <c r="UXS64" s="213"/>
      <c r="UXT64" s="213"/>
      <c r="UXU64" s="214"/>
      <c r="UXV64" s="214"/>
      <c r="UYJ64" s="214"/>
      <c r="UYK64" s="214"/>
      <c r="UYL64" s="214"/>
      <c r="UYM64" s="214"/>
      <c r="UYN64" s="214"/>
      <c r="UYO64" s="212"/>
      <c r="UYP64" s="213"/>
      <c r="UYQ64" s="213"/>
      <c r="UYR64" s="214"/>
      <c r="UYS64" s="214"/>
      <c r="UZG64" s="214"/>
      <c r="UZH64" s="214"/>
      <c r="UZI64" s="214"/>
      <c r="UZJ64" s="214"/>
      <c r="UZK64" s="214"/>
      <c r="UZL64" s="212"/>
      <c r="UZM64" s="213"/>
      <c r="UZN64" s="213"/>
      <c r="UZO64" s="214"/>
      <c r="UZP64" s="214"/>
      <c r="VAD64" s="214"/>
      <c r="VAE64" s="214"/>
      <c r="VAF64" s="214"/>
      <c r="VAG64" s="214"/>
      <c r="VAH64" s="214"/>
      <c r="VAI64" s="212"/>
      <c r="VAJ64" s="213"/>
      <c r="VAK64" s="213"/>
      <c r="VAL64" s="214"/>
      <c r="VAM64" s="214"/>
      <c r="VBA64" s="214"/>
      <c r="VBB64" s="214"/>
      <c r="VBC64" s="214"/>
      <c r="VBD64" s="214"/>
      <c r="VBE64" s="214"/>
      <c r="VBF64" s="212"/>
      <c r="VBG64" s="213"/>
      <c r="VBH64" s="213"/>
      <c r="VBI64" s="214"/>
      <c r="VBJ64" s="214"/>
      <c r="VBX64" s="214"/>
      <c r="VBY64" s="214"/>
      <c r="VBZ64" s="214"/>
      <c r="VCA64" s="214"/>
      <c r="VCB64" s="214"/>
      <c r="VCC64" s="212"/>
      <c r="VCD64" s="213"/>
      <c r="VCE64" s="213"/>
      <c r="VCF64" s="214"/>
      <c r="VCG64" s="214"/>
      <c r="VCU64" s="214"/>
      <c r="VCV64" s="214"/>
      <c r="VCW64" s="214"/>
      <c r="VCX64" s="214"/>
      <c r="VCY64" s="214"/>
      <c r="VCZ64" s="212"/>
      <c r="VDA64" s="213"/>
      <c r="VDB64" s="213"/>
      <c r="VDC64" s="214"/>
      <c r="VDD64" s="214"/>
      <c r="VDR64" s="214"/>
      <c r="VDS64" s="214"/>
      <c r="VDT64" s="214"/>
      <c r="VDU64" s="214"/>
      <c r="VDV64" s="214"/>
      <c r="VDW64" s="212"/>
      <c r="VDX64" s="213"/>
      <c r="VDY64" s="213"/>
      <c r="VDZ64" s="214"/>
      <c r="VEA64" s="214"/>
      <c r="VEO64" s="214"/>
      <c r="VEP64" s="214"/>
      <c r="VEQ64" s="214"/>
      <c r="VER64" s="214"/>
      <c r="VES64" s="214"/>
      <c r="VET64" s="212"/>
      <c r="VEU64" s="213"/>
      <c r="VEV64" s="213"/>
      <c r="VEW64" s="214"/>
      <c r="VEX64" s="214"/>
      <c r="VFL64" s="214"/>
      <c r="VFM64" s="214"/>
      <c r="VFN64" s="214"/>
      <c r="VFO64" s="214"/>
      <c r="VFP64" s="214"/>
      <c r="VFQ64" s="212"/>
      <c r="VFR64" s="213"/>
      <c r="VFS64" s="213"/>
      <c r="VFT64" s="214"/>
      <c r="VFU64" s="214"/>
      <c r="VGI64" s="214"/>
      <c r="VGJ64" s="214"/>
      <c r="VGK64" s="214"/>
      <c r="VGL64" s="214"/>
      <c r="VGM64" s="214"/>
      <c r="VGN64" s="212"/>
      <c r="VGO64" s="213"/>
      <c r="VGP64" s="213"/>
      <c r="VGQ64" s="214"/>
      <c r="VGR64" s="214"/>
      <c r="VHF64" s="214"/>
      <c r="VHG64" s="214"/>
      <c r="VHH64" s="214"/>
      <c r="VHI64" s="214"/>
      <c r="VHJ64" s="214"/>
      <c r="VHK64" s="212"/>
      <c r="VHL64" s="213"/>
      <c r="VHM64" s="213"/>
      <c r="VHN64" s="214"/>
      <c r="VHO64" s="214"/>
      <c r="VIC64" s="214"/>
      <c r="VID64" s="214"/>
      <c r="VIE64" s="214"/>
      <c r="VIF64" s="214"/>
      <c r="VIG64" s="214"/>
      <c r="VIH64" s="212"/>
      <c r="VII64" s="213"/>
      <c r="VIJ64" s="213"/>
      <c r="VIK64" s="214"/>
      <c r="VIL64" s="214"/>
      <c r="VIZ64" s="214"/>
      <c r="VJA64" s="214"/>
      <c r="VJB64" s="214"/>
      <c r="VJC64" s="214"/>
      <c r="VJD64" s="214"/>
      <c r="VJE64" s="212"/>
      <c r="VJF64" s="213"/>
      <c r="VJG64" s="213"/>
      <c r="VJH64" s="214"/>
      <c r="VJI64" s="214"/>
      <c r="VJW64" s="214"/>
      <c r="VJX64" s="214"/>
      <c r="VJY64" s="214"/>
      <c r="VJZ64" s="214"/>
      <c r="VKA64" s="214"/>
      <c r="VKB64" s="212"/>
      <c r="VKC64" s="213"/>
      <c r="VKD64" s="213"/>
      <c r="VKE64" s="214"/>
      <c r="VKF64" s="214"/>
      <c r="VKT64" s="214"/>
      <c r="VKU64" s="214"/>
      <c r="VKV64" s="214"/>
      <c r="VKW64" s="214"/>
      <c r="VKX64" s="214"/>
      <c r="VKY64" s="212"/>
      <c r="VKZ64" s="213"/>
      <c r="VLA64" s="213"/>
      <c r="VLB64" s="214"/>
      <c r="VLC64" s="214"/>
      <c r="VLQ64" s="214"/>
      <c r="VLR64" s="214"/>
      <c r="VLS64" s="214"/>
      <c r="VLT64" s="214"/>
      <c r="VLU64" s="214"/>
      <c r="VLV64" s="212"/>
      <c r="VLW64" s="213"/>
      <c r="VLX64" s="213"/>
      <c r="VLY64" s="214"/>
      <c r="VLZ64" s="214"/>
      <c r="VMN64" s="214"/>
      <c r="VMO64" s="214"/>
      <c r="VMP64" s="214"/>
      <c r="VMQ64" s="214"/>
      <c r="VMR64" s="214"/>
      <c r="VMS64" s="212"/>
      <c r="VMT64" s="213"/>
      <c r="VMU64" s="213"/>
      <c r="VMV64" s="214"/>
      <c r="VMW64" s="214"/>
      <c r="VNK64" s="214"/>
      <c r="VNL64" s="214"/>
      <c r="VNM64" s="214"/>
      <c r="VNN64" s="214"/>
      <c r="VNO64" s="214"/>
      <c r="VNP64" s="212"/>
      <c r="VNQ64" s="213"/>
      <c r="VNR64" s="213"/>
      <c r="VNS64" s="214"/>
      <c r="VNT64" s="214"/>
      <c r="VOH64" s="214"/>
      <c r="VOI64" s="214"/>
      <c r="VOJ64" s="214"/>
      <c r="VOK64" s="214"/>
      <c r="VOL64" s="214"/>
      <c r="VOM64" s="212"/>
      <c r="VON64" s="213"/>
      <c r="VOO64" s="213"/>
      <c r="VOP64" s="214"/>
      <c r="VOQ64" s="214"/>
      <c r="VPE64" s="214"/>
      <c r="VPF64" s="214"/>
      <c r="VPG64" s="214"/>
      <c r="VPH64" s="214"/>
      <c r="VPI64" s="214"/>
      <c r="VPJ64" s="212"/>
      <c r="VPK64" s="213"/>
      <c r="VPL64" s="213"/>
      <c r="VPM64" s="214"/>
      <c r="VPN64" s="214"/>
      <c r="VQB64" s="214"/>
      <c r="VQC64" s="214"/>
      <c r="VQD64" s="214"/>
      <c r="VQE64" s="214"/>
      <c r="VQF64" s="214"/>
      <c r="VQG64" s="212"/>
      <c r="VQH64" s="213"/>
      <c r="VQI64" s="213"/>
      <c r="VQJ64" s="214"/>
      <c r="VQK64" s="214"/>
      <c r="VQY64" s="214"/>
      <c r="VQZ64" s="214"/>
      <c r="VRA64" s="214"/>
      <c r="VRB64" s="214"/>
      <c r="VRC64" s="214"/>
      <c r="VRD64" s="212"/>
      <c r="VRE64" s="213"/>
      <c r="VRF64" s="213"/>
      <c r="VRG64" s="214"/>
      <c r="VRH64" s="214"/>
      <c r="VRV64" s="214"/>
      <c r="VRW64" s="214"/>
      <c r="VRX64" s="214"/>
      <c r="VRY64" s="214"/>
      <c r="VRZ64" s="214"/>
      <c r="VSA64" s="212"/>
      <c r="VSB64" s="213"/>
      <c r="VSC64" s="213"/>
      <c r="VSD64" s="214"/>
      <c r="VSE64" s="214"/>
      <c r="VSS64" s="214"/>
      <c r="VST64" s="214"/>
      <c r="VSU64" s="214"/>
      <c r="VSV64" s="214"/>
      <c r="VSW64" s="214"/>
      <c r="VSX64" s="212"/>
      <c r="VSY64" s="213"/>
      <c r="VSZ64" s="213"/>
      <c r="VTA64" s="214"/>
      <c r="VTB64" s="214"/>
      <c r="VTP64" s="214"/>
      <c r="VTQ64" s="214"/>
      <c r="VTR64" s="214"/>
      <c r="VTS64" s="214"/>
      <c r="VTT64" s="214"/>
      <c r="VTU64" s="212"/>
      <c r="VTV64" s="213"/>
      <c r="VTW64" s="213"/>
      <c r="VTX64" s="214"/>
      <c r="VTY64" s="214"/>
      <c r="VUM64" s="214"/>
      <c r="VUN64" s="214"/>
      <c r="VUO64" s="214"/>
      <c r="VUP64" s="214"/>
      <c r="VUQ64" s="214"/>
      <c r="VUR64" s="212"/>
      <c r="VUS64" s="213"/>
      <c r="VUT64" s="213"/>
      <c r="VUU64" s="214"/>
      <c r="VUV64" s="214"/>
      <c r="VVJ64" s="214"/>
      <c r="VVK64" s="214"/>
      <c r="VVL64" s="214"/>
      <c r="VVM64" s="214"/>
      <c r="VVN64" s="214"/>
      <c r="VVO64" s="212"/>
      <c r="VVP64" s="213"/>
      <c r="VVQ64" s="213"/>
      <c r="VVR64" s="214"/>
      <c r="VVS64" s="214"/>
      <c r="VWG64" s="214"/>
      <c r="VWH64" s="214"/>
      <c r="VWI64" s="214"/>
      <c r="VWJ64" s="214"/>
      <c r="VWK64" s="214"/>
      <c r="VWL64" s="212"/>
      <c r="VWM64" s="213"/>
      <c r="VWN64" s="213"/>
      <c r="VWO64" s="214"/>
      <c r="VWP64" s="214"/>
      <c r="VXD64" s="214"/>
      <c r="VXE64" s="214"/>
      <c r="VXF64" s="214"/>
      <c r="VXG64" s="214"/>
      <c r="VXH64" s="214"/>
      <c r="VXI64" s="212"/>
      <c r="VXJ64" s="213"/>
      <c r="VXK64" s="213"/>
      <c r="VXL64" s="214"/>
      <c r="VXM64" s="214"/>
      <c r="VYA64" s="214"/>
      <c r="VYB64" s="214"/>
      <c r="VYC64" s="214"/>
      <c r="VYD64" s="214"/>
      <c r="VYE64" s="214"/>
      <c r="VYF64" s="212"/>
      <c r="VYG64" s="213"/>
      <c r="VYH64" s="213"/>
      <c r="VYI64" s="214"/>
      <c r="VYJ64" s="214"/>
      <c r="VYX64" s="214"/>
      <c r="VYY64" s="214"/>
      <c r="VYZ64" s="214"/>
      <c r="VZA64" s="214"/>
      <c r="VZB64" s="214"/>
      <c r="VZC64" s="212"/>
      <c r="VZD64" s="213"/>
      <c r="VZE64" s="213"/>
      <c r="VZF64" s="214"/>
      <c r="VZG64" s="214"/>
      <c r="VZU64" s="214"/>
      <c r="VZV64" s="214"/>
      <c r="VZW64" s="214"/>
      <c r="VZX64" s="214"/>
      <c r="VZY64" s="214"/>
      <c r="VZZ64" s="212"/>
      <c r="WAA64" s="213"/>
      <c r="WAB64" s="213"/>
      <c r="WAC64" s="214"/>
      <c r="WAD64" s="214"/>
      <c r="WAR64" s="214"/>
      <c r="WAS64" s="214"/>
      <c r="WAT64" s="214"/>
      <c r="WAU64" s="214"/>
      <c r="WAV64" s="214"/>
      <c r="WAW64" s="212"/>
      <c r="WAX64" s="213"/>
      <c r="WAY64" s="213"/>
      <c r="WAZ64" s="214"/>
      <c r="WBA64" s="214"/>
      <c r="WBO64" s="214"/>
      <c r="WBP64" s="214"/>
      <c r="WBQ64" s="214"/>
      <c r="WBR64" s="214"/>
      <c r="WBS64" s="214"/>
      <c r="WBT64" s="212"/>
      <c r="WBU64" s="213"/>
      <c r="WBV64" s="213"/>
      <c r="WBW64" s="214"/>
      <c r="WBX64" s="214"/>
      <c r="WCL64" s="214"/>
      <c r="WCM64" s="214"/>
      <c r="WCN64" s="214"/>
      <c r="WCO64" s="214"/>
      <c r="WCP64" s="214"/>
      <c r="WCQ64" s="212"/>
      <c r="WCR64" s="213"/>
      <c r="WCS64" s="213"/>
      <c r="WCT64" s="214"/>
      <c r="WCU64" s="214"/>
      <c r="WDI64" s="214"/>
      <c r="WDJ64" s="214"/>
      <c r="WDK64" s="214"/>
      <c r="WDL64" s="214"/>
      <c r="WDM64" s="214"/>
      <c r="WDN64" s="212"/>
      <c r="WDO64" s="213"/>
      <c r="WDP64" s="213"/>
      <c r="WDQ64" s="214"/>
      <c r="WDR64" s="214"/>
      <c r="WEF64" s="214"/>
      <c r="WEG64" s="214"/>
      <c r="WEH64" s="214"/>
      <c r="WEI64" s="214"/>
      <c r="WEJ64" s="214"/>
      <c r="WEK64" s="212"/>
      <c r="WEL64" s="213"/>
      <c r="WEM64" s="213"/>
      <c r="WEN64" s="214"/>
      <c r="WEO64" s="214"/>
      <c r="WFC64" s="214"/>
      <c r="WFD64" s="214"/>
      <c r="WFE64" s="214"/>
      <c r="WFF64" s="214"/>
      <c r="WFG64" s="214"/>
      <c r="WFH64" s="212"/>
      <c r="WFI64" s="213"/>
      <c r="WFJ64" s="213"/>
      <c r="WFK64" s="214"/>
      <c r="WFL64" s="214"/>
      <c r="WFZ64" s="214"/>
      <c r="WGA64" s="214"/>
      <c r="WGB64" s="214"/>
      <c r="WGC64" s="214"/>
      <c r="WGD64" s="214"/>
      <c r="WGE64" s="212"/>
      <c r="WGF64" s="213"/>
      <c r="WGG64" s="213"/>
      <c r="WGH64" s="214"/>
      <c r="WGI64" s="214"/>
      <c r="WGW64" s="214"/>
      <c r="WGX64" s="214"/>
      <c r="WGY64" s="214"/>
      <c r="WGZ64" s="214"/>
      <c r="WHA64" s="214"/>
      <c r="WHB64" s="212"/>
      <c r="WHC64" s="213"/>
      <c r="WHD64" s="213"/>
      <c r="WHE64" s="214"/>
      <c r="WHF64" s="214"/>
      <c r="WHT64" s="214"/>
      <c r="WHU64" s="214"/>
      <c r="WHV64" s="214"/>
      <c r="WHW64" s="214"/>
      <c r="WHX64" s="214"/>
      <c r="WHY64" s="212"/>
      <c r="WHZ64" s="213"/>
      <c r="WIA64" s="213"/>
      <c r="WIB64" s="214"/>
      <c r="WIC64" s="214"/>
      <c r="WIQ64" s="214"/>
      <c r="WIR64" s="214"/>
      <c r="WIS64" s="214"/>
      <c r="WIT64" s="214"/>
      <c r="WIU64" s="214"/>
      <c r="WIV64" s="212"/>
      <c r="WIW64" s="213"/>
      <c r="WIX64" s="213"/>
      <c r="WIY64" s="214"/>
      <c r="WIZ64" s="214"/>
      <c r="WJN64" s="214"/>
      <c r="WJO64" s="214"/>
      <c r="WJP64" s="214"/>
      <c r="WJQ64" s="214"/>
      <c r="WJR64" s="214"/>
      <c r="WJS64" s="212"/>
      <c r="WJT64" s="213"/>
      <c r="WJU64" s="213"/>
      <c r="WJV64" s="214"/>
      <c r="WJW64" s="214"/>
      <c r="WKK64" s="214"/>
      <c r="WKL64" s="214"/>
      <c r="WKM64" s="214"/>
      <c r="WKN64" s="214"/>
      <c r="WKO64" s="214"/>
      <c r="WKP64" s="212"/>
      <c r="WKQ64" s="213"/>
      <c r="WKR64" s="213"/>
      <c r="WKS64" s="214"/>
      <c r="WKT64" s="214"/>
      <c r="WLH64" s="214"/>
      <c r="WLI64" s="214"/>
      <c r="WLJ64" s="214"/>
      <c r="WLK64" s="214"/>
      <c r="WLL64" s="214"/>
      <c r="WLM64" s="212"/>
      <c r="WLN64" s="213"/>
      <c r="WLO64" s="213"/>
      <c r="WLP64" s="214"/>
      <c r="WLQ64" s="214"/>
      <c r="WME64" s="214"/>
      <c r="WMF64" s="214"/>
      <c r="WMG64" s="214"/>
      <c r="WMH64" s="214"/>
      <c r="WMI64" s="214"/>
      <c r="WMJ64" s="212"/>
      <c r="WMK64" s="213"/>
      <c r="WML64" s="213"/>
      <c r="WMM64" s="214"/>
      <c r="WMN64" s="214"/>
      <c r="WNB64" s="214"/>
      <c r="WNC64" s="214"/>
      <c r="WND64" s="214"/>
      <c r="WNE64" s="214"/>
      <c r="WNF64" s="214"/>
      <c r="WNG64" s="212"/>
      <c r="WNH64" s="213"/>
      <c r="WNI64" s="213"/>
      <c r="WNJ64" s="214"/>
      <c r="WNK64" s="214"/>
      <c r="WNY64" s="214"/>
      <c r="WNZ64" s="214"/>
      <c r="WOA64" s="214"/>
      <c r="WOB64" s="214"/>
      <c r="WOC64" s="214"/>
      <c r="WOD64" s="212"/>
      <c r="WOE64" s="213"/>
      <c r="WOF64" s="213"/>
      <c r="WOG64" s="214"/>
      <c r="WOH64" s="214"/>
      <c r="WOV64" s="214"/>
      <c r="WOW64" s="214"/>
      <c r="WOX64" s="214"/>
      <c r="WOY64" s="214"/>
      <c r="WOZ64" s="214"/>
      <c r="WPA64" s="212"/>
      <c r="WPB64" s="213"/>
      <c r="WPC64" s="213"/>
      <c r="WPD64" s="214"/>
      <c r="WPE64" s="214"/>
      <c r="WPS64" s="214"/>
      <c r="WPT64" s="214"/>
      <c r="WPU64" s="214"/>
      <c r="WPV64" s="214"/>
      <c r="WPW64" s="214"/>
      <c r="WPX64" s="212"/>
      <c r="WPY64" s="213"/>
      <c r="WPZ64" s="213"/>
      <c r="WQA64" s="214"/>
      <c r="WQB64" s="214"/>
      <c r="WQP64" s="214"/>
      <c r="WQQ64" s="214"/>
      <c r="WQR64" s="214"/>
      <c r="WQS64" s="214"/>
      <c r="WQT64" s="214"/>
      <c r="WQU64" s="212"/>
      <c r="WQV64" s="213"/>
      <c r="WQW64" s="213"/>
      <c r="WQX64" s="214"/>
      <c r="WQY64" s="214"/>
      <c r="WRM64" s="214"/>
      <c r="WRN64" s="214"/>
      <c r="WRO64" s="214"/>
      <c r="WRP64" s="214"/>
      <c r="WRQ64" s="214"/>
      <c r="WRR64" s="212"/>
      <c r="WRS64" s="213"/>
      <c r="WRT64" s="213"/>
      <c r="WRU64" s="214"/>
      <c r="WRV64" s="214"/>
      <c r="WSJ64" s="214"/>
      <c r="WSK64" s="214"/>
      <c r="WSL64" s="214"/>
      <c r="WSM64" s="214"/>
      <c r="WSN64" s="214"/>
      <c r="WSO64" s="212"/>
      <c r="WSP64" s="213"/>
      <c r="WSQ64" s="213"/>
      <c r="WSR64" s="214"/>
      <c r="WSS64" s="214"/>
      <c r="WTG64" s="214"/>
      <c r="WTH64" s="214"/>
      <c r="WTI64" s="214"/>
      <c r="WTJ64" s="214"/>
      <c r="WTK64" s="214"/>
      <c r="WTL64" s="212"/>
      <c r="WTM64" s="213"/>
      <c r="WTN64" s="213"/>
      <c r="WTO64" s="214"/>
      <c r="WTP64" s="214"/>
      <c r="WUD64" s="214"/>
      <c r="WUE64" s="214"/>
      <c r="WUF64" s="214"/>
      <c r="WUG64" s="214"/>
      <c r="WUH64" s="214"/>
      <c r="WUI64" s="212"/>
      <c r="WUJ64" s="213"/>
      <c r="WUK64" s="213"/>
      <c r="WUL64" s="214"/>
      <c r="WUM64" s="214"/>
      <c r="WVA64" s="214"/>
      <c r="WVB64" s="214"/>
      <c r="WVC64" s="214"/>
      <c r="WVD64" s="214"/>
      <c r="WVE64" s="214"/>
      <c r="WVF64" s="212"/>
      <c r="WVG64" s="213"/>
      <c r="WVH64" s="213"/>
      <c r="WVI64" s="214"/>
      <c r="WVJ64" s="214"/>
      <c r="WVX64" s="214"/>
      <c r="WVY64" s="214"/>
      <c r="WVZ64" s="214"/>
      <c r="WWA64" s="214"/>
      <c r="WWB64" s="214"/>
      <c r="WWC64" s="212"/>
      <c r="WWD64" s="213"/>
      <c r="WWE64" s="213"/>
      <c r="WWF64" s="214"/>
      <c r="WWG64" s="214"/>
      <c r="WWU64" s="214"/>
      <c r="WWV64" s="214"/>
      <c r="WWW64" s="214"/>
      <c r="WWX64" s="214"/>
      <c r="WWY64" s="214"/>
      <c r="WWZ64" s="212"/>
      <c r="WXA64" s="213"/>
      <c r="WXB64" s="213"/>
      <c r="WXC64" s="214"/>
      <c r="WXD64" s="214"/>
      <c r="WXR64" s="214"/>
      <c r="WXS64" s="214"/>
      <c r="WXT64" s="214"/>
      <c r="WXU64" s="214"/>
      <c r="WXV64" s="214"/>
      <c r="WXW64" s="212"/>
      <c r="WXX64" s="213"/>
      <c r="WXY64" s="213"/>
      <c r="WXZ64" s="214"/>
      <c r="WYA64" s="214"/>
      <c r="WYO64" s="214"/>
      <c r="WYP64" s="214"/>
      <c r="WYQ64" s="214"/>
      <c r="WYR64" s="214"/>
      <c r="WYS64" s="214"/>
      <c r="WYT64" s="212"/>
      <c r="WYU64" s="213"/>
      <c r="WYV64" s="213"/>
      <c r="WYW64" s="214"/>
      <c r="WYX64" s="214"/>
      <c r="WZL64" s="214"/>
      <c r="WZM64" s="214"/>
      <c r="WZN64" s="214"/>
      <c r="WZO64" s="214"/>
      <c r="WZP64" s="214"/>
      <c r="WZQ64" s="212"/>
      <c r="WZR64" s="213"/>
      <c r="WZS64" s="213"/>
      <c r="WZT64" s="214"/>
      <c r="WZU64" s="214"/>
      <c r="XAI64" s="214"/>
      <c r="XAJ64" s="214"/>
      <c r="XAK64" s="214"/>
      <c r="XAL64" s="214"/>
      <c r="XAM64" s="214"/>
      <c r="XAN64" s="212"/>
      <c r="XAO64" s="213"/>
      <c r="XAP64" s="213"/>
      <c r="XAQ64" s="214"/>
      <c r="XAR64" s="214"/>
      <c r="XBF64" s="214"/>
      <c r="XBG64" s="214"/>
      <c r="XBH64" s="214"/>
      <c r="XBI64" s="214"/>
      <c r="XBJ64" s="214"/>
      <c r="XBK64" s="212"/>
      <c r="XBL64" s="213"/>
      <c r="XBM64" s="213"/>
      <c r="XBN64" s="214"/>
      <c r="XBO64" s="214"/>
      <c r="XCC64" s="214"/>
      <c r="XCD64" s="214"/>
      <c r="XCE64" s="214"/>
      <c r="XCF64" s="214"/>
      <c r="XCG64" s="214"/>
      <c r="XCH64" s="212"/>
      <c r="XCI64" s="213"/>
      <c r="XCJ64" s="213"/>
      <c r="XCK64" s="214"/>
      <c r="XCL64" s="214"/>
      <c r="XCZ64" s="214"/>
      <c r="XDA64" s="214"/>
      <c r="XDB64" s="214"/>
      <c r="XDC64" s="214"/>
      <c r="XDD64" s="214"/>
      <c r="XDE64" s="212"/>
      <c r="XDF64" s="213"/>
      <c r="XDG64" s="213"/>
      <c r="XDH64" s="214"/>
      <c r="XDI64" s="214"/>
      <c r="XDW64" s="214"/>
      <c r="XDX64" s="214"/>
      <c r="XDY64" s="214"/>
      <c r="XDZ64" s="214"/>
      <c r="XEA64" s="214"/>
      <c r="XEB64" s="212"/>
      <c r="XEC64" s="213"/>
      <c r="XED64" s="213"/>
      <c r="XEE64" s="214"/>
      <c r="XEF64" s="214"/>
      <c r="XET64" s="214"/>
      <c r="XEU64" s="214"/>
      <c r="XEV64" s="214"/>
      <c r="XEW64" s="214"/>
      <c r="XEX64" s="214"/>
      <c r="XEY64" s="212"/>
      <c r="XEZ64" s="213"/>
      <c r="XFA64" s="213"/>
      <c r="XFB64" s="214"/>
      <c r="XFC64" s="214"/>
    </row>
    <row r="65" spans="1:1019 1033:3066 3080:5113 5127:7160 7174:9207 9221:11254 11268:13301 13315:14336 14350:15348 15362:16383" ht="13.5">
      <c r="B65" s="35" t="s">
        <v>575</v>
      </c>
      <c r="C65" s="94" t="s">
        <v>220</v>
      </c>
      <c r="D65" s="18" t="s">
        <v>579</v>
      </c>
      <c r="E65" s="18" t="s">
        <v>649</v>
      </c>
      <c r="H65" s="99"/>
      <c r="I65" s="124"/>
      <c r="J65" s="124"/>
      <c r="K65" s="124"/>
      <c r="L65" s="124"/>
      <c r="M65" s="124"/>
      <c r="N65" s="124"/>
      <c r="O65" s="124"/>
      <c r="P65" s="124"/>
      <c r="Q65" s="124"/>
      <c r="R65" s="124"/>
      <c r="S65" s="124"/>
      <c r="T65" s="124"/>
    </row>
    <row r="66" spans="1:1019 1033:3066 3080:5113 5127:7160 7174:9207 9221:11254 11268:13301 13315:14336 14350:15348 15362:16383" ht="13.5">
      <c r="B66" s="35" t="s">
        <v>575</v>
      </c>
      <c r="C66" s="94" t="s">
        <v>583</v>
      </c>
      <c r="D66" s="18" t="s">
        <v>580</v>
      </c>
      <c r="E66" s="18" t="s">
        <v>649</v>
      </c>
      <c r="H66" s="99"/>
      <c r="I66" s="124"/>
      <c r="J66" s="124"/>
      <c r="K66" s="124"/>
      <c r="L66" s="124"/>
      <c r="M66" s="124"/>
      <c r="N66" s="124"/>
      <c r="O66" s="124"/>
      <c r="P66" s="124"/>
      <c r="Q66" s="124"/>
      <c r="R66" s="124"/>
      <c r="S66" s="124"/>
      <c r="T66" s="124"/>
    </row>
    <row r="67" spans="1:1019 1033:3066 3080:5113 5127:7160 7174:9207 9221:11254 11268:13301 13315:14336 14350:15348 15362:16383" ht="13.5">
      <c r="B67" s="35" t="s">
        <v>575</v>
      </c>
      <c r="C67" s="156" t="s">
        <v>221</v>
      </c>
      <c r="D67" s="221" t="s">
        <v>222</v>
      </c>
      <c r="E67" s="18" t="s">
        <v>649</v>
      </c>
      <c r="H67" s="99"/>
      <c r="I67" s="124"/>
      <c r="J67" s="124"/>
      <c r="K67" s="124"/>
      <c r="L67" s="124"/>
      <c r="M67" s="124"/>
      <c r="N67" s="124"/>
      <c r="O67" s="124"/>
      <c r="P67" s="124"/>
      <c r="Q67" s="124"/>
      <c r="R67" s="124"/>
      <c r="S67" s="124"/>
      <c r="T67" s="124"/>
    </row>
    <row r="68" spans="1:1019 1033:3066 3080:5113 5127:7160 7174:9207 9221:11254 11268:13301 13315:14336 14350:15348 15362:16383" ht="13.5">
      <c r="B68" s="35" t="s">
        <v>575</v>
      </c>
      <c r="C68" s="156" t="s">
        <v>221</v>
      </c>
      <c r="D68" s="221" t="s">
        <v>223</v>
      </c>
      <c r="E68" s="18" t="s">
        <v>649</v>
      </c>
      <c r="H68" s="99"/>
      <c r="I68" s="124"/>
      <c r="J68" s="124"/>
      <c r="K68" s="124"/>
      <c r="L68" s="124"/>
      <c r="M68" s="124"/>
      <c r="N68" s="124"/>
      <c r="O68" s="124"/>
      <c r="P68" s="124"/>
      <c r="Q68" s="124"/>
      <c r="R68" s="124"/>
      <c r="S68" s="124"/>
      <c r="T68" s="124"/>
    </row>
    <row r="69" spans="1:1019 1033:3066 3080:5113 5127:7160 7174:9207 9221:11254 11268:13301 13315:14336 14350:15348 15362:16383" ht="13.5">
      <c r="B69" s="35" t="s">
        <v>575</v>
      </c>
      <c r="C69" s="32" t="s">
        <v>221</v>
      </c>
      <c r="D69" s="221" t="s">
        <v>224</v>
      </c>
      <c r="E69" s="18" t="s">
        <v>649</v>
      </c>
      <c r="H69" s="99"/>
      <c r="I69" s="124"/>
      <c r="J69" s="124"/>
      <c r="K69" s="124"/>
      <c r="L69" s="124"/>
      <c r="M69" s="124"/>
      <c r="N69" s="124"/>
      <c r="O69" s="124"/>
      <c r="P69" s="124"/>
      <c r="Q69" s="124"/>
      <c r="R69" s="124"/>
      <c r="S69" s="124"/>
      <c r="T69" s="124"/>
    </row>
    <row r="70" spans="1:1019 1033:3066 3080:5113 5127:7160 7174:9207 9221:11254 11268:13301 13315:14336 14350:15348 15362:16383" ht="13.5">
      <c r="B70" s="35" t="s">
        <v>573</v>
      </c>
      <c r="C70" s="16" t="s">
        <v>90</v>
      </c>
      <c r="D70" s="225"/>
      <c r="E70" s="18" t="s">
        <v>649</v>
      </c>
      <c r="H70" s="98">
        <f t="shared" ref="H70:T70" si="9">SUM(H71:H83)</f>
        <v>0</v>
      </c>
      <c r="I70" s="98">
        <f t="shared" si="9"/>
        <v>0</v>
      </c>
      <c r="J70" s="98">
        <f t="shared" si="9"/>
        <v>0</v>
      </c>
      <c r="K70" s="98">
        <f t="shared" si="9"/>
        <v>0</v>
      </c>
      <c r="L70" s="98">
        <f t="shared" si="9"/>
        <v>0</v>
      </c>
      <c r="M70" s="98">
        <f t="shared" si="9"/>
        <v>0</v>
      </c>
      <c r="N70" s="98">
        <f t="shared" si="9"/>
        <v>0</v>
      </c>
      <c r="O70" s="98">
        <f t="shared" si="9"/>
        <v>0</v>
      </c>
      <c r="P70" s="98">
        <f t="shared" si="9"/>
        <v>0</v>
      </c>
      <c r="Q70" s="98">
        <f t="shared" si="9"/>
        <v>0</v>
      </c>
      <c r="R70" s="98">
        <f t="shared" si="9"/>
        <v>0</v>
      </c>
      <c r="S70" s="98">
        <f t="shared" si="9"/>
        <v>0</v>
      </c>
      <c r="T70" s="98">
        <f t="shared" si="9"/>
        <v>0</v>
      </c>
    </row>
    <row r="71" spans="1:1019 1033:3066 3080:5113 5127:7160 7174:9207 9221:11254 11268:13301 13315:14336 14350:15348 15362:16383" ht="13.5">
      <c r="B71" s="35" t="s">
        <v>573</v>
      </c>
      <c r="C71" s="94" t="s">
        <v>204</v>
      </c>
      <c r="D71" s="225" t="s">
        <v>205</v>
      </c>
      <c r="E71" s="18" t="s">
        <v>649</v>
      </c>
      <c r="H71" s="99"/>
      <c r="I71" s="99"/>
      <c r="J71" s="99"/>
      <c r="K71" s="99"/>
      <c r="L71" s="99"/>
      <c r="M71" s="99"/>
      <c r="N71" s="99"/>
      <c r="O71" s="99"/>
      <c r="P71" s="99"/>
      <c r="Q71" s="99"/>
      <c r="R71" s="99"/>
      <c r="S71" s="99"/>
      <c r="T71" s="99"/>
    </row>
    <row r="72" spans="1:1019 1033:3066 3080:5113 5127:7160 7174:9207 9221:11254 11268:13301 13315:14336 14350:15348 15362:16383" ht="13.5">
      <c r="B72" s="35" t="s">
        <v>573</v>
      </c>
      <c r="C72" s="94" t="s">
        <v>206</v>
      </c>
      <c r="D72" s="225" t="s">
        <v>207</v>
      </c>
      <c r="E72" s="18" t="s">
        <v>649</v>
      </c>
      <c r="H72" s="99"/>
      <c r="I72" s="99"/>
      <c r="J72" s="99"/>
      <c r="K72" s="99"/>
      <c r="L72" s="99"/>
      <c r="M72" s="99"/>
      <c r="N72" s="99"/>
      <c r="O72" s="99"/>
      <c r="P72" s="99"/>
      <c r="Q72" s="99"/>
      <c r="R72" s="99"/>
      <c r="S72" s="99"/>
      <c r="T72" s="99"/>
    </row>
    <row r="73" spans="1:1019 1033:3066 3080:5113 5127:7160 7174:9207 9221:11254 11268:13301 13315:14336 14350:15348 15362:16383" ht="13.5">
      <c r="B73" s="35" t="s">
        <v>573</v>
      </c>
      <c r="C73" s="94" t="s">
        <v>208</v>
      </c>
      <c r="D73" s="18" t="s">
        <v>209</v>
      </c>
      <c r="E73" s="18" t="s">
        <v>649</v>
      </c>
      <c r="H73" s="99"/>
      <c r="I73" s="99"/>
      <c r="J73" s="99"/>
      <c r="K73" s="99"/>
      <c r="L73" s="99"/>
      <c r="M73" s="99"/>
      <c r="N73" s="99"/>
      <c r="O73" s="99"/>
      <c r="P73" s="99"/>
      <c r="Q73" s="99"/>
      <c r="R73" s="99"/>
      <c r="S73" s="99"/>
      <c r="T73" s="99"/>
    </row>
    <row r="74" spans="1:1019 1033:3066 3080:5113 5127:7160 7174:9207 9221:11254 11268:13301 13315:14336 14350:15348 15362:16383" ht="13.5">
      <c r="B74" s="35" t="s">
        <v>573</v>
      </c>
      <c r="C74" s="94" t="s">
        <v>210</v>
      </c>
      <c r="D74" s="18" t="s">
        <v>211</v>
      </c>
      <c r="E74" s="18" t="s">
        <v>649</v>
      </c>
      <c r="H74" s="99"/>
      <c r="I74" s="99"/>
      <c r="J74" s="99"/>
      <c r="K74" s="99"/>
      <c r="L74" s="99"/>
      <c r="M74" s="99"/>
      <c r="N74" s="99"/>
      <c r="O74" s="99"/>
      <c r="P74" s="99"/>
      <c r="Q74" s="99"/>
      <c r="R74" s="99"/>
      <c r="S74" s="99"/>
      <c r="T74" s="99"/>
    </row>
    <row r="75" spans="1:1019 1033:3066 3080:5113 5127:7160 7174:9207 9221:11254 11268:13301 13315:14336 14350:15348 15362:16383" ht="13.5">
      <c r="B75" s="35" t="s">
        <v>573</v>
      </c>
      <c r="C75" s="94" t="s">
        <v>212</v>
      </c>
      <c r="D75" s="18" t="s">
        <v>213</v>
      </c>
      <c r="E75" s="18" t="s">
        <v>649</v>
      </c>
      <c r="H75" s="99"/>
      <c r="I75" s="99"/>
      <c r="J75" s="99"/>
      <c r="K75" s="99"/>
      <c r="L75" s="99"/>
      <c r="M75" s="99"/>
      <c r="N75" s="99"/>
      <c r="O75" s="99"/>
      <c r="P75" s="99"/>
      <c r="Q75" s="99"/>
      <c r="R75" s="99"/>
      <c r="S75" s="99"/>
      <c r="T75" s="99"/>
    </row>
    <row r="76" spans="1:1019 1033:3066 3080:5113 5127:7160 7174:9207 9221:11254 11268:13301 13315:14336 14350:15348 15362:16383" ht="13.5">
      <c r="B76" s="35" t="s">
        <v>573</v>
      </c>
      <c r="C76" s="94" t="s">
        <v>214</v>
      </c>
      <c r="D76" s="18" t="s">
        <v>215</v>
      </c>
      <c r="E76" s="18" t="s">
        <v>649</v>
      </c>
      <c r="H76" s="99"/>
      <c r="I76" s="99"/>
      <c r="J76" s="99"/>
      <c r="K76" s="99"/>
      <c r="L76" s="99"/>
      <c r="M76" s="99"/>
      <c r="N76" s="99"/>
      <c r="O76" s="99"/>
      <c r="P76" s="99"/>
      <c r="Q76" s="99"/>
      <c r="R76" s="99"/>
      <c r="S76" s="99"/>
      <c r="T76" s="99"/>
    </row>
    <row r="77" spans="1:1019 1033:3066 3080:5113 5127:7160 7174:9207 9221:11254 11268:13301 13315:14336 14350:15348 15362:16383" ht="13.5">
      <c r="B77" s="35" t="s">
        <v>573</v>
      </c>
      <c r="C77" s="94" t="s">
        <v>216</v>
      </c>
      <c r="D77" s="18" t="s">
        <v>217</v>
      </c>
      <c r="E77" s="18" t="s">
        <v>649</v>
      </c>
      <c r="H77" s="99"/>
      <c r="I77" s="99"/>
      <c r="J77" s="99"/>
      <c r="K77" s="99"/>
      <c r="L77" s="99"/>
      <c r="M77" s="99"/>
      <c r="N77" s="99"/>
      <c r="O77" s="99"/>
      <c r="P77" s="99"/>
      <c r="Q77" s="99"/>
      <c r="R77" s="99"/>
      <c r="S77" s="99"/>
      <c r="T77" s="99"/>
    </row>
    <row r="78" spans="1:1019 1033:3066 3080:5113 5127:7160 7174:9207 9221:11254 11268:13301 13315:14336 14350:15348 15362:16383" s="216" customFormat="1" ht="13.5">
      <c r="A78" s="214"/>
      <c r="B78" s="35" t="s">
        <v>573</v>
      </c>
      <c r="C78" s="94" t="s">
        <v>218</v>
      </c>
      <c r="D78" s="18" t="s">
        <v>219</v>
      </c>
      <c r="E78" s="18" t="s">
        <v>649</v>
      </c>
      <c r="F78" s="214"/>
      <c r="G78" s="214"/>
      <c r="U78" s="214"/>
      <c r="V78" s="214"/>
      <c r="W78" s="214"/>
      <c r="X78" s="214"/>
      <c r="Y78" s="214"/>
      <c r="Z78" s="212"/>
      <c r="AA78" s="213"/>
      <c r="AB78" s="213"/>
      <c r="AC78" s="214"/>
      <c r="AD78" s="214"/>
      <c r="AR78" s="214"/>
      <c r="AS78" s="214"/>
      <c r="AT78" s="214"/>
      <c r="AU78" s="214"/>
      <c r="AV78" s="214"/>
      <c r="AW78" s="212"/>
      <c r="AX78" s="213"/>
      <c r="AY78" s="213"/>
      <c r="AZ78" s="214"/>
      <c r="BA78" s="214"/>
      <c r="BO78" s="214"/>
      <c r="BP78" s="214"/>
      <c r="BQ78" s="214"/>
      <c r="BR78" s="214"/>
      <c r="BS78" s="214"/>
      <c r="BT78" s="212"/>
      <c r="BU78" s="213"/>
      <c r="BV78" s="213"/>
      <c r="BW78" s="214"/>
      <c r="BX78" s="214"/>
      <c r="CL78" s="214"/>
      <c r="CM78" s="214"/>
      <c r="CN78" s="214"/>
      <c r="CO78" s="214"/>
      <c r="CP78" s="214"/>
      <c r="CQ78" s="212"/>
      <c r="CR78" s="213"/>
      <c r="CS78" s="213"/>
      <c r="CT78" s="214"/>
      <c r="CU78" s="214"/>
      <c r="DI78" s="214"/>
      <c r="DJ78" s="214"/>
      <c r="DK78" s="214"/>
      <c r="DL78" s="214"/>
      <c r="DM78" s="214"/>
      <c r="DN78" s="212"/>
      <c r="DO78" s="213"/>
      <c r="DP78" s="213"/>
      <c r="DQ78" s="214"/>
      <c r="DR78" s="214"/>
      <c r="EF78" s="214"/>
      <c r="EG78" s="214"/>
      <c r="EH78" s="214"/>
      <c r="EI78" s="214"/>
      <c r="EJ78" s="214"/>
      <c r="EK78" s="212"/>
      <c r="EL78" s="213"/>
      <c r="EM78" s="213"/>
      <c r="EN78" s="214"/>
      <c r="EO78" s="214"/>
      <c r="FC78" s="214"/>
      <c r="FD78" s="214"/>
      <c r="FE78" s="214"/>
      <c r="FF78" s="214"/>
      <c r="FG78" s="214"/>
      <c r="FH78" s="212"/>
      <c r="FI78" s="213"/>
      <c r="FJ78" s="213"/>
      <c r="FK78" s="214"/>
      <c r="FL78" s="214"/>
      <c r="FZ78" s="214"/>
      <c r="GA78" s="214"/>
      <c r="GB78" s="214"/>
      <c r="GC78" s="214"/>
      <c r="GD78" s="214"/>
      <c r="GE78" s="212"/>
      <c r="GF78" s="213"/>
      <c r="GG78" s="213"/>
      <c r="GH78" s="214"/>
      <c r="GI78" s="214"/>
      <c r="GW78" s="214"/>
      <c r="GX78" s="214"/>
      <c r="GY78" s="214"/>
      <c r="GZ78" s="214"/>
      <c r="HA78" s="214"/>
      <c r="HB78" s="212"/>
      <c r="HC78" s="213"/>
      <c r="HD78" s="213"/>
      <c r="HE78" s="214"/>
      <c r="HF78" s="214"/>
      <c r="HT78" s="214"/>
      <c r="HU78" s="214"/>
      <c r="HV78" s="214"/>
      <c r="HW78" s="214"/>
      <c r="HX78" s="214"/>
      <c r="HY78" s="212"/>
      <c r="HZ78" s="213"/>
      <c r="IA78" s="213"/>
      <c r="IB78" s="214"/>
      <c r="IC78" s="214"/>
      <c r="IQ78" s="214"/>
      <c r="IR78" s="214"/>
      <c r="IS78" s="214"/>
      <c r="IT78" s="214"/>
      <c r="IU78" s="214"/>
      <c r="IV78" s="212"/>
      <c r="IW78" s="213"/>
      <c r="IX78" s="213"/>
      <c r="IY78" s="214"/>
      <c r="IZ78" s="214"/>
      <c r="JN78" s="214"/>
      <c r="JO78" s="214"/>
      <c r="JP78" s="214"/>
      <c r="JQ78" s="214"/>
      <c r="JR78" s="214"/>
      <c r="JS78" s="212"/>
      <c r="JT78" s="213"/>
      <c r="JU78" s="213"/>
      <c r="JV78" s="214"/>
      <c r="JW78" s="214"/>
      <c r="KK78" s="214"/>
      <c r="KL78" s="214"/>
      <c r="KM78" s="214"/>
      <c r="KN78" s="214"/>
      <c r="KO78" s="214"/>
      <c r="KP78" s="212"/>
      <c r="KQ78" s="213"/>
      <c r="KR78" s="213"/>
      <c r="KS78" s="214"/>
      <c r="KT78" s="214"/>
      <c r="LH78" s="214"/>
      <c r="LI78" s="214"/>
      <c r="LJ78" s="214"/>
      <c r="LK78" s="214"/>
      <c r="LL78" s="214"/>
      <c r="LM78" s="212"/>
      <c r="LN78" s="213"/>
      <c r="LO78" s="213"/>
      <c r="LP78" s="214"/>
      <c r="LQ78" s="214"/>
      <c r="ME78" s="214"/>
      <c r="MF78" s="214"/>
      <c r="MG78" s="214"/>
      <c r="MH78" s="214"/>
      <c r="MI78" s="214"/>
      <c r="MJ78" s="212"/>
      <c r="MK78" s="213"/>
      <c r="ML78" s="213"/>
      <c r="MM78" s="214"/>
      <c r="MN78" s="214"/>
      <c r="NB78" s="214"/>
      <c r="NC78" s="214"/>
      <c r="ND78" s="214"/>
      <c r="NE78" s="214"/>
      <c r="NF78" s="214"/>
      <c r="NG78" s="212"/>
      <c r="NH78" s="213"/>
      <c r="NI78" s="213"/>
      <c r="NJ78" s="214"/>
      <c r="NK78" s="214"/>
      <c r="NY78" s="214"/>
      <c r="NZ78" s="214"/>
      <c r="OA78" s="214"/>
      <c r="OB78" s="214"/>
      <c r="OC78" s="214"/>
      <c r="OD78" s="212"/>
      <c r="OE78" s="213"/>
      <c r="OF78" s="213"/>
      <c r="OG78" s="214"/>
      <c r="OH78" s="214"/>
      <c r="OV78" s="214"/>
      <c r="OW78" s="214"/>
      <c r="OX78" s="214"/>
      <c r="OY78" s="214"/>
      <c r="OZ78" s="214"/>
      <c r="PA78" s="212"/>
      <c r="PB78" s="213"/>
      <c r="PC78" s="213"/>
      <c r="PD78" s="214"/>
      <c r="PE78" s="214"/>
      <c r="PS78" s="214"/>
      <c r="PT78" s="214"/>
      <c r="PU78" s="214"/>
      <c r="PV78" s="214"/>
      <c r="PW78" s="214"/>
      <c r="PX78" s="212"/>
      <c r="PY78" s="213"/>
      <c r="PZ78" s="213"/>
      <c r="QA78" s="214"/>
      <c r="QB78" s="214"/>
      <c r="QP78" s="214"/>
      <c r="QQ78" s="214"/>
      <c r="QR78" s="214"/>
      <c r="QS78" s="214"/>
      <c r="QT78" s="214"/>
      <c r="QU78" s="212"/>
      <c r="QV78" s="213"/>
      <c r="QW78" s="213"/>
      <c r="QX78" s="214"/>
      <c r="QY78" s="214"/>
      <c r="RM78" s="214"/>
      <c r="RN78" s="214"/>
      <c r="RO78" s="214"/>
      <c r="RP78" s="214"/>
      <c r="RQ78" s="214"/>
      <c r="RR78" s="212"/>
      <c r="RS78" s="213"/>
      <c r="RT78" s="213"/>
      <c r="RU78" s="214"/>
      <c r="RV78" s="214"/>
      <c r="SJ78" s="214"/>
      <c r="SK78" s="214"/>
      <c r="SL78" s="214"/>
      <c r="SM78" s="214"/>
      <c r="SN78" s="214"/>
      <c r="SO78" s="212"/>
      <c r="SP78" s="213"/>
      <c r="SQ78" s="213"/>
      <c r="SR78" s="214"/>
      <c r="SS78" s="214"/>
      <c r="TG78" s="214"/>
      <c r="TH78" s="214"/>
      <c r="TI78" s="214"/>
      <c r="TJ78" s="214"/>
      <c r="TK78" s="214"/>
      <c r="TL78" s="212"/>
      <c r="TM78" s="213"/>
      <c r="TN78" s="213"/>
      <c r="TO78" s="214"/>
      <c r="TP78" s="214"/>
      <c r="UD78" s="214"/>
      <c r="UE78" s="214"/>
      <c r="UF78" s="214"/>
      <c r="UG78" s="214"/>
      <c r="UH78" s="214"/>
      <c r="UI78" s="212"/>
      <c r="UJ78" s="213"/>
      <c r="UK78" s="213"/>
      <c r="UL78" s="214"/>
      <c r="UM78" s="214"/>
      <c r="VA78" s="214"/>
      <c r="VB78" s="214"/>
      <c r="VC78" s="214"/>
      <c r="VD78" s="214"/>
      <c r="VE78" s="214"/>
      <c r="VF78" s="212"/>
      <c r="VG78" s="213"/>
      <c r="VH78" s="213"/>
      <c r="VI78" s="214"/>
      <c r="VJ78" s="214"/>
      <c r="VX78" s="214"/>
      <c r="VY78" s="214"/>
      <c r="VZ78" s="214"/>
      <c r="WA78" s="214"/>
      <c r="WB78" s="214"/>
      <c r="WC78" s="212"/>
      <c r="WD78" s="213"/>
      <c r="WE78" s="213"/>
      <c r="WF78" s="214"/>
      <c r="WG78" s="214"/>
      <c r="WU78" s="214"/>
      <c r="WV78" s="214"/>
      <c r="WW78" s="214"/>
      <c r="WX78" s="214"/>
      <c r="WY78" s="214"/>
      <c r="WZ78" s="212"/>
      <c r="XA78" s="213"/>
      <c r="XB78" s="213"/>
      <c r="XC78" s="214"/>
      <c r="XD78" s="214"/>
      <c r="XR78" s="214"/>
      <c r="XS78" s="214"/>
      <c r="XT78" s="214"/>
      <c r="XU78" s="214"/>
      <c r="XV78" s="214"/>
      <c r="XW78" s="212"/>
      <c r="XX78" s="213"/>
      <c r="XY78" s="213"/>
      <c r="XZ78" s="214"/>
      <c r="YA78" s="214"/>
      <c r="YO78" s="214"/>
      <c r="YP78" s="214"/>
      <c r="YQ78" s="214"/>
      <c r="YR78" s="214"/>
      <c r="YS78" s="214"/>
      <c r="YT78" s="212"/>
      <c r="YU78" s="213"/>
      <c r="YV78" s="213"/>
      <c r="YW78" s="214"/>
      <c r="YX78" s="214"/>
      <c r="ZL78" s="214"/>
      <c r="ZM78" s="214"/>
      <c r="ZN78" s="214"/>
      <c r="ZO78" s="214"/>
      <c r="ZP78" s="214"/>
      <c r="ZQ78" s="212"/>
      <c r="ZR78" s="213"/>
      <c r="ZS78" s="213"/>
      <c r="ZT78" s="214"/>
      <c r="ZU78" s="214"/>
      <c r="AAI78" s="214"/>
      <c r="AAJ78" s="214"/>
      <c r="AAK78" s="214"/>
      <c r="AAL78" s="214"/>
      <c r="AAM78" s="214"/>
      <c r="AAN78" s="212"/>
      <c r="AAO78" s="213"/>
      <c r="AAP78" s="213"/>
      <c r="AAQ78" s="214"/>
      <c r="AAR78" s="214"/>
      <c r="ABF78" s="214"/>
      <c r="ABG78" s="214"/>
      <c r="ABH78" s="214"/>
      <c r="ABI78" s="214"/>
      <c r="ABJ78" s="214"/>
      <c r="ABK78" s="212"/>
      <c r="ABL78" s="213"/>
      <c r="ABM78" s="213"/>
      <c r="ABN78" s="214"/>
      <c r="ABO78" s="214"/>
      <c r="ACC78" s="214"/>
      <c r="ACD78" s="214"/>
      <c r="ACE78" s="214"/>
      <c r="ACF78" s="214"/>
      <c r="ACG78" s="214"/>
      <c r="ACH78" s="212"/>
      <c r="ACI78" s="213"/>
      <c r="ACJ78" s="213"/>
      <c r="ACK78" s="214"/>
      <c r="ACL78" s="214"/>
      <c r="ACZ78" s="214"/>
      <c r="ADA78" s="214"/>
      <c r="ADB78" s="214"/>
      <c r="ADC78" s="214"/>
      <c r="ADD78" s="214"/>
      <c r="ADE78" s="212"/>
      <c r="ADF78" s="213"/>
      <c r="ADG78" s="213"/>
      <c r="ADH78" s="214"/>
      <c r="ADI78" s="214"/>
      <c r="ADW78" s="214"/>
      <c r="ADX78" s="214"/>
      <c r="ADY78" s="214"/>
      <c r="ADZ78" s="214"/>
      <c r="AEA78" s="214"/>
      <c r="AEB78" s="212"/>
      <c r="AEC78" s="213"/>
      <c r="AED78" s="213"/>
      <c r="AEE78" s="214"/>
      <c r="AEF78" s="214"/>
      <c r="AET78" s="214"/>
      <c r="AEU78" s="214"/>
      <c r="AEV78" s="214"/>
      <c r="AEW78" s="214"/>
      <c r="AEX78" s="214"/>
      <c r="AEY78" s="212"/>
      <c r="AEZ78" s="213"/>
      <c r="AFA78" s="213"/>
      <c r="AFB78" s="214"/>
      <c r="AFC78" s="214"/>
      <c r="AFQ78" s="214"/>
      <c r="AFR78" s="214"/>
      <c r="AFS78" s="214"/>
      <c r="AFT78" s="214"/>
      <c r="AFU78" s="214"/>
      <c r="AFV78" s="212"/>
      <c r="AFW78" s="213"/>
      <c r="AFX78" s="213"/>
      <c r="AFY78" s="214"/>
      <c r="AFZ78" s="214"/>
      <c r="AGN78" s="214"/>
      <c r="AGO78" s="214"/>
      <c r="AGP78" s="214"/>
      <c r="AGQ78" s="214"/>
      <c r="AGR78" s="214"/>
      <c r="AGS78" s="212"/>
      <c r="AGT78" s="213"/>
      <c r="AGU78" s="213"/>
      <c r="AGV78" s="214"/>
      <c r="AGW78" s="214"/>
      <c r="AHK78" s="214"/>
      <c r="AHL78" s="214"/>
      <c r="AHM78" s="214"/>
      <c r="AHN78" s="214"/>
      <c r="AHO78" s="214"/>
      <c r="AHP78" s="212"/>
      <c r="AHQ78" s="213"/>
      <c r="AHR78" s="213"/>
      <c r="AHS78" s="214"/>
      <c r="AHT78" s="214"/>
      <c r="AIH78" s="214"/>
      <c r="AII78" s="214"/>
      <c r="AIJ78" s="214"/>
      <c r="AIK78" s="214"/>
      <c r="AIL78" s="214"/>
      <c r="AIM78" s="212"/>
      <c r="AIN78" s="213"/>
      <c r="AIO78" s="213"/>
      <c r="AIP78" s="214"/>
      <c r="AIQ78" s="214"/>
      <c r="AJE78" s="214"/>
      <c r="AJF78" s="214"/>
      <c r="AJG78" s="214"/>
      <c r="AJH78" s="214"/>
      <c r="AJI78" s="214"/>
      <c r="AJJ78" s="212"/>
      <c r="AJK78" s="213"/>
      <c r="AJL78" s="213"/>
      <c r="AJM78" s="214"/>
      <c r="AJN78" s="214"/>
      <c r="AKB78" s="214"/>
      <c r="AKC78" s="214"/>
      <c r="AKD78" s="214"/>
      <c r="AKE78" s="214"/>
      <c r="AKF78" s="214"/>
      <c r="AKG78" s="212"/>
      <c r="AKH78" s="213"/>
      <c r="AKI78" s="213"/>
      <c r="AKJ78" s="214"/>
      <c r="AKK78" s="214"/>
      <c r="AKY78" s="214"/>
      <c r="AKZ78" s="214"/>
      <c r="ALA78" s="214"/>
      <c r="ALB78" s="214"/>
      <c r="ALC78" s="214"/>
      <c r="ALD78" s="212"/>
      <c r="ALE78" s="213"/>
      <c r="ALF78" s="213"/>
      <c r="ALG78" s="214"/>
      <c r="ALH78" s="214"/>
      <c r="ALV78" s="214"/>
      <c r="ALW78" s="214"/>
      <c r="ALX78" s="214"/>
      <c r="ALY78" s="214"/>
      <c r="ALZ78" s="214"/>
      <c r="AMA78" s="212"/>
      <c r="AMB78" s="213"/>
      <c r="AMC78" s="213"/>
      <c r="AMD78" s="214"/>
      <c r="AME78" s="214"/>
      <c r="AMS78" s="214"/>
      <c r="AMT78" s="214"/>
      <c r="AMU78" s="214"/>
      <c r="AMV78" s="214"/>
      <c r="AMW78" s="214"/>
      <c r="AMX78" s="212"/>
      <c r="AMY78" s="213"/>
      <c r="AMZ78" s="213"/>
      <c r="ANA78" s="214"/>
      <c r="ANB78" s="214"/>
      <c r="ANP78" s="214"/>
      <c r="ANQ78" s="214"/>
      <c r="ANR78" s="214"/>
      <c r="ANS78" s="214"/>
      <c r="ANT78" s="214"/>
      <c r="ANU78" s="212"/>
      <c r="ANV78" s="213"/>
      <c r="ANW78" s="213"/>
      <c r="ANX78" s="214"/>
      <c r="ANY78" s="214"/>
      <c r="AOM78" s="214"/>
      <c r="AON78" s="214"/>
      <c r="AOO78" s="214"/>
      <c r="AOP78" s="214"/>
      <c r="AOQ78" s="214"/>
      <c r="AOR78" s="212"/>
      <c r="AOS78" s="213"/>
      <c r="AOT78" s="213"/>
      <c r="AOU78" s="214"/>
      <c r="AOV78" s="214"/>
      <c r="APJ78" s="214"/>
      <c r="APK78" s="214"/>
      <c r="APL78" s="214"/>
      <c r="APM78" s="214"/>
      <c r="APN78" s="214"/>
      <c r="APO78" s="212"/>
      <c r="APP78" s="213"/>
      <c r="APQ78" s="213"/>
      <c r="APR78" s="214"/>
      <c r="APS78" s="214"/>
      <c r="AQG78" s="214"/>
      <c r="AQH78" s="214"/>
      <c r="AQI78" s="214"/>
      <c r="AQJ78" s="214"/>
      <c r="AQK78" s="214"/>
      <c r="AQL78" s="212"/>
      <c r="AQM78" s="213"/>
      <c r="AQN78" s="213"/>
      <c r="AQO78" s="214"/>
      <c r="AQP78" s="214"/>
      <c r="ARD78" s="214"/>
      <c r="ARE78" s="214"/>
      <c r="ARF78" s="214"/>
      <c r="ARG78" s="214"/>
      <c r="ARH78" s="214"/>
      <c r="ARI78" s="212"/>
      <c r="ARJ78" s="213"/>
      <c r="ARK78" s="213"/>
      <c r="ARL78" s="214"/>
      <c r="ARM78" s="214"/>
      <c r="ASA78" s="214"/>
      <c r="ASB78" s="214"/>
      <c r="ASC78" s="214"/>
      <c r="ASD78" s="214"/>
      <c r="ASE78" s="214"/>
      <c r="ASF78" s="212"/>
      <c r="ASG78" s="213"/>
      <c r="ASH78" s="213"/>
      <c r="ASI78" s="214"/>
      <c r="ASJ78" s="214"/>
      <c r="ASX78" s="214"/>
      <c r="ASY78" s="214"/>
      <c r="ASZ78" s="214"/>
      <c r="ATA78" s="214"/>
      <c r="ATB78" s="214"/>
      <c r="ATC78" s="212"/>
      <c r="ATD78" s="213"/>
      <c r="ATE78" s="213"/>
      <c r="ATF78" s="214"/>
      <c r="ATG78" s="214"/>
      <c r="ATU78" s="214"/>
      <c r="ATV78" s="214"/>
      <c r="ATW78" s="214"/>
      <c r="ATX78" s="214"/>
      <c r="ATY78" s="214"/>
      <c r="ATZ78" s="212"/>
      <c r="AUA78" s="213"/>
      <c r="AUB78" s="213"/>
      <c r="AUC78" s="214"/>
      <c r="AUD78" s="214"/>
      <c r="AUR78" s="214"/>
      <c r="AUS78" s="214"/>
      <c r="AUT78" s="214"/>
      <c r="AUU78" s="214"/>
      <c r="AUV78" s="214"/>
      <c r="AUW78" s="212"/>
      <c r="AUX78" s="213"/>
      <c r="AUY78" s="213"/>
      <c r="AUZ78" s="214"/>
      <c r="AVA78" s="214"/>
      <c r="AVO78" s="214"/>
      <c r="AVP78" s="214"/>
      <c r="AVQ78" s="214"/>
      <c r="AVR78" s="214"/>
      <c r="AVS78" s="214"/>
      <c r="AVT78" s="212"/>
      <c r="AVU78" s="213"/>
      <c r="AVV78" s="213"/>
      <c r="AVW78" s="214"/>
      <c r="AVX78" s="214"/>
      <c r="AWL78" s="214"/>
      <c r="AWM78" s="214"/>
      <c r="AWN78" s="214"/>
      <c r="AWO78" s="214"/>
      <c r="AWP78" s="214"/>
      <c r="AWQ78" s="212"/>
      <c r="AWR78" s="213"/>
      <c r="AWS78" s="213"/>
      <c r="AWT78" s="214"/>
      <c r="AWU78" s="214"/>
      <c r="AXI78" s="214"/>
      <c r="AXJ78" s="214"/>
      <c r="AXK78" s="214"/>
      <c r="AXL78" s="214"/>
      <c r="AXM78" s="214"/>
      <c r="AXN78" s="212"/>
      <c r="AXO78" s="213"/>
      <c r="AXP78" s="213"/>
      <c r="AXQ78" s="214"/>
      <c r="AXR78" s="214"/>
      <c r="AYF78" s="214"/>
      <c r="AYG78" s="214"/>
      <c r="AYH78" s="214"/>
      <c r="AYI78" s="214"/>
      <c r="AYJ78" s="214"/>
      <c r="AYK78" s="212"/>
      <c r="AYL78" s="213"/>
      <c r="AYM78" s="213"/>
      <c r="AYN78" s="214"/>
      <c r="AYO78" s="214"/>
      <c r="AZC78" s="214"/>
      <c r="AZD78" s="214"/>
      <c r="AZE78" s="214"/>
      <c r="AZF78" s="214"/>
      <c r="AZG78" s="214"/>
      <c r="AZH78" s="212"/>
      <c r="AZI78" s="213"/>
      <c r="AZJ78" s="213"/>
      <c r="AZK78" s="214"/>
      <c r="AZL78" s="214"/>
      <c r="AZZ78" s="214"/>
      <c r="BAA78" s="214"/>
      <c r="BAB78" s="214"/>
      <c r="BAC78" s="214"/>
      <c r="BAD78" s="214"/>
      <c r="BAE78" s="212"/>
      <c r="BAF78" s="213"/>
      <c r="BAG78" s="213"/>
      <c r="BAH78" s="214"/>
      <c r="BAI78" s="214"/>
      <c r="BAW78" s="214"/>
      <c r="BAX78" s="214"/>
      <c r="BAY78" s="214"/>
      <c r="BAZ78" s="214"/>
      <c r="BBA78" s="214"/>
      <c r="BBB78" s="212"/>
      <c r="BBC78" s="213"/>
      <c r="BBD78" s="213"/>
      <c r="BBE78" s="214"/>
      <c r="BBF78" s="214"/>
      <c r="BBT78" s="214"/>
      <c r="BBU78" s="214"/>
      <c r="BBV78" s="214"/>
      <c r="BBW78" s="214"/>
      <c r="BBX78" s="214"/>
      <c r="BBY78" s="212"/>
      <c r="BBZ78" s="213"/>
      <c r="BCA78" s="213"/>
      <c r="BCB78" s="214"/>
      <c r="BCC78" s="214"/>
      <c r="BCQ78" s="214"/>
      <c r="BCR78" s="214"/>
      <c r="BCS78" s="214"/>
      <c r="BCT78" s="214"/>
      <c r="BCU78" s="214"/>
      <c r="BCV78" s="212"/>
      <c r="BCW78" s="213"/>
      <c r="BCX78" s="213"/>
      <c r="BCY78" s="214"/>
      <c r="BCZ78" s="214"/>
      <c r="BDN78" s="214"/>
      <c r="BDO78" s="214"/>
      <c r="BDP78" s="214"/>
      <c r="BDQ78" s="214"/>
      <c r="BDR78" s="214"/>
      <c r="BDS78" s="212"/>
      <c r="BDT78" s="213"/>
      <c r="BDU78" s="213"/>
      <c r="BDV78" s="214"/>
      <c r="BDW78" s="214"/>
      <c r="BEK78" s="214"/>
      <c r="BEL78" s="214"/>
      <c r="BEM78" s="214"/>
      <c r="BEN78" s="214"/>
      <c r="BEO78" s="214"/>
      <c r="BEP78" s="212"/>
      <c r="BEQ78" s="213"/>
      <c r="BER78" s="213"/>
      <c r="BES78" s="214"/>
      <c r="BET78" s="214"/>
      <c r="BFH78" s="214"/>
      <c r="BFI78" s="214"/>
      <c r="BFJ78" s="214"/>
      <c r="BFK78" s="214"/>
      <c r="BFL78" s="214"/>
      <c r="BFM78" s="212"/>
      <c r="BFN78" s="213"/>
      <c r="BFO78" s="213"/>
      <c r="BFP78" s="214"/>
      <c r="BFQ78" s="214"/>
      <c r="BGE78" s="214"/>
      <c r="BGF78" s="214"/>
      <c r="BGG78" s="214"/>
      <c r="BGH78" s="214"/>
      <c r="BGI78" s="214"/>
      <c r="BGJ78" s="212"/>
      <c r="BGK78" s="213"/>
      <c r="BGL78" s="213"/>
      <c r="BGM78" s="214"/>
      <c r="BGN78" s="214"/>
      <c r="BHB78" s="214"/>
      <c r="BHC78" s="214"/>
      <c r="BHD78" s="214"/>
      <c r="BHE78" s="214"/>
      <c r="BHF78" s="214"/>
      <c r="BHG78" s="212"/>
      <c r="BHH78" s="213"/>
      <c r="BHI78" s="213"/>
      <c r="BHJ78" s="214"/>
      <c r="BHK78" s="214"/>
      <c r="BHY78" s="214"/>
      <c r="BHZ78" s="214"/>
      <c r="BIA78" s="214"/>
      <c r="BIB78" s="214"/>
      <c r="BIC78" s="214"/>
      <c r="BID78" s="212"/>
      <c r="BIE78" s="213"/>
      <c r="BIF78" s="213"/>
      <c r="BIG78" s="214"/>
      <c r="BIH78" s="214"/>
      <c r="BIV78" s="214"/>
      <c r="BIW78" s="214"/>
      <c r="BIX78" s="214"/>
      <c r="BIY78" s="214"/>
      <c r="BIZ78" s="214"/>
      <c r="BJA78" s="212"/>
      <c r="BJB78" s="213"/>
      <c r="BJC78" s="213"/>
      <c r="BJD78" s="214"/>
      <c r="BJE78" s="214"/>
      <c r="BJS78" s="214"/>
      <c r="BJT78" s="214"/>
      <c r="BJU78" s="214"/>
      <c r="BJV78" s="214"/>
      <c r="BJW78" s="214"/>
      <c r="BJX78" s="212"/>
      <c r="BJY78" s="213"/>
      <c r="BJZ78" s="213"/>
      <c r="BKA78" s="214"/>
      <c r="BKB78" s="214"/>
      <c r="BKP78" s="214"/>
      <c r="BKQ78" s="214"/>
      <c r="BKR78" s="214"/>
      <c r="BKS78" s="214"/>
      <c r="BKT78" s="214"/>
      <c r="BKU78" s="212"/>
      <c r="BKV78" s="213"/>
      <c r="BKW78" s="213"/>
      <c r="BKX78" s="214"/>
      <c r="BKY78" s="214"/>
      <c r="BLM78" s="214"/>
      <c r="BLN78" s="214"/>
      <c r="BLO78" s="214"/>
      <c r="BLP78" s="214"/>
      <c r="BLQ78" s="214"/>
      <c r="BLR78" s="212"/>
      <c r="BLS78" s="213"/>
      <c r="BLT78" s="213"/>
      <c r="BLU78" s="214"/>
      <c r="BLV78" s="214"/>
      <c r="BMJ78" s="214"/>
      <c r="BMK78" s="214"/>
      <c r="BML78" s="214"/>
      <c r="BMM78" s="214"/>
      <c r="BMN78" s="214"/>
      <c r="BMO78" s="212"/>
      <c r="BMP78" s="213"/>
      <c r="BMQ78" s="213"/>
      <c r="BMR78" s="214"/>
      <c r="BMS78" s="214"/>
      <c r="BNG78" s="214"/>
      <c r="BNH78" s="214"/>
      <c r="BNI78" s="214"/>
      <c r="BNJ78" s="214"/>
      <c r="BNK78" s="214"/>
      <c r="BNL78" s="212"/>
      <c r="BNM78" s="213"/>
      <c r="BNN78" s="213"/>
      <c r="BNO78" s="214"/>
      <c r="BNP78" s="214"/>
      <c r="BOD78" s="214"/>
      <c r="BOE78" s="214"/>
      <c r="BOF78" s="214"/>
      <c r="BOG78" s="214"/>
      <c r="BOH78" s="214"/>
      <c r="BOI78" s="212"/>
      <c r="BOJ78" s="213"/>
      <c r="BOK78" s="213"/>
      <c r="BOL78" s="214"/>
      <c r="BOM78" s="214"/>
      <c r="BPA78" s="214"/>
      <c r="BPB78" s="214"/>
      <c r="BPC78" s="214"/>
      <c r="BPD78" s="214"/>
      <c r="BPE78" s="214"/>
      <c r="BPF78" s="212"/>
      <c r="BPG78" s="213"/>
      <c r="BPH78" s="213"/>
      <c r="BPI78" s="214"/>
      <c r="BPJ78" s="214"/>
      <c r="BPX78" s="214"/>
      <c r="BPY78" s="214"/>
      <c r="BPZ78" s="214"/>
      <c r="BQA78" s="214"/>
      <c r="BQB78" s="214"/>
      <c r="BQC78" s="212"/>
      <c r="BQD78" s="213"/>
      <c r="BQE78" s="213"/>
      <c r="BQF78" s="214"/>
      <c r="BQG78" s="214"/>
      <c r="BQU78" s="214"/>
      <c r="BQV78" s="214"/>
      <c r="BQW78" s="214"/>
      <c r="BQX78" s="214"/>
      <c r="BQY78" s="214"/>
      <c r="BQZ78" s="212"/>
      <c r="BRA78" s="213"/>
      <c r="BRB78" s="213"/>
      <c r="BRC78" s="214"/>
      <c r="BRD78" s="214"/>
      <c r="BRR78" s="214"/>
      <c r="BRS78" s="214"/>
      <c r="BRT78" s="214"/>
      <c r="BRU78" s="214"/>
      <c r="BRV78" s="214"/>
      <c r="BRW78" s="212"/>
      <c r="BRX78" s="213"/>
      <c r="BRY78" s="213"/>
      <c r="BRZ78" s="214"/>
      <c r="BSA78" s="214"/>
      <c r="BSO78" s="214"/>
      <c r="BSP78" s="214"/>
      <c r="BSQ78" s="214"/>
      <c r="BSR78" s="214"/>
      <c r="BSS78" s="214"/>
      <c r="BST78" s="212"/>
      <c r="BSU78" s="213"/>
      <c r="BSV78" s="213"/>
      <c r="BSW78" s="214"/>
      <c r="BSX78" s="214"/>
      <c r="BTL78" s="214"/>
      <c r="BTM78" s="214"/>
      <c r="BTN78" s="214"/>
      <c r="BTO78" s="214"/>
      <c r="BTP78" s="214"/>
      <c r="BTQ78" s="212"/>
      <c r="BTR78" s="213"/>
      <c r="BTS78" s="213"/>
      <c r="BTT78" s="214"/>
      <c r="BTU78" s="214"/>
      <c r="BUI78" s="214"/>
      <c r="BUJ78" s="214"/>
      <c r="BUK78" s="214"/>
      <c r="BUL78" s="214"/>
      <c r="BUM78" s="214"/>
      <c r="BUN78" s="212"/>
      <c r="BUO78" s="213"/>
      <c r="BUP78" s="213"/>
      <c r="BUQ78" s="214"/>
      <c r="BUR78" s="214"/>
      <c r="BVF78" s="214"/>
      <c r="BVG78" s="214"/>
      <c r="BVH78" s="214"/>
      <c r="BVI78" s="214"/>
      <c r="BVJ78" s="214"/>
      <c r="BVK78" s="212"/>
      <c r="BVL78" s="213"/>
      <c r="BVM78" s="213"/>
      <c r="BVN78" s="214"/>
      <c r="BVO78" s="214"/>
      <c r="BWC78" s="214"/>
      <c r="BWD78" s="214"/>
      <c r="BWE78" s="214"/>
      <c r="BWF78" s="214"/>
      <c r="BWG78" s="214"/>
      <c r="BWH78" s="212"/>
      <c r="BWI78" s="213"/>
      <c r="BWJ78" s="213"/>
      <c r="BWK78" s="214"/>
      <c r="BWL78" s="214"/>
      <c r="BWZ78" s="214"/>
      <c r="BXA78" s="214"/>
      <c r="BXB78" s="214"/>
      <c r="BXC78" s="214"/>
      <c r="BXD78" s="214"/>
      <c r="BXE78" s="212"/>
      <c r="BXF78" s="213"/>
      <c r="BXG78" s="213"/>
      <c r="BXH78" s="214"/>
      <c r="BXI78" s="214"/>
      <c r="BXW78" s="214"/>
      <c r="BXX78" s="214"/>
      <c r="BXY78" s="214"/>
      <c r="BXZ78" s="214"/>
      <c r="BYA78" s="214"/>
      <c r="BYB78" s="212"/>
      <c r="BYC78" s="213"/>
      <c r="BYD78" s="213"/>
      <c r="BYE78" s="214"/>
      <c r="BYF78" s="214"/>
      <c r="BYT78" s="214"/>
      <c r="BYU78" s="214"/>
      <c r="BYV78" s="214"/>
      <c r="BYW78" s="214"/>
      <c r="BYX78" s="214"/>
      <c r="BYY78" s="212"/>
      <c r="BYZ78" s="213"/>
      <c r="BZA78" s="213"/>
      <c r="BZB78" s="214"/>
      <c r="BZC78" s="214"/>
      <c r="BZQ78" s="214"/>
      <c r="BZR78" s="214"/>
      <c r="BZS78" s="214"/>
      <c r="BZT78" s="214"/>
      <c r="BZU78" s="214"/>
      <c r="BZV78" s="212"/>
      <c r="BZW78" s="213"/>
      <c r="BZX78" s="213"/>
      <c r="BZY78" s="214"/>
      <c r="BZZ78" s="214"/>
      <c r="CAN78" s="214"/>
      <c r="CAO78" s="214"/>
      <c r="CAP78" s="214"/>
      <c r="CAQ78" s="214"/>
      <c r="CAR78" s="214"/>
      <c r="CAS78" s="212"/>
      <c r="CAT78" s="213"/>
      <c r="CAU78" s="213"/>
      <c r="CAV78" s="214"/>
      <c r="CAW78" s="214"/>
      <c r="CBK78" s="214"/>
      <c r="CBL78" s="214"/>
      <c r="CBM78" s="214"/>
      <c r="CBN78" s="214"/>
      <c r="CBO78" s="214"/>
      <c r="CBP78" s="212"/>
      <c r="CBQ78" s="213"/>
      <c r="CBR78" s="213"/>
      <c r="CBS78" s="214"/>
      <c r="CBT78" s="214"/>
      <c r="CCH78" s="214"/>
      <c r="CCI78" s="214"/>
      <c r="CCJ78" s="214"/>
      <c r="CCK78" s="214"/>
      <c r="CCL78" s="214"/>
      <c r="CCM78" s="212"/>
      <c r="CCN78" s="213"/>
      <c r="CCO78" s="213"/>
      <c r="CCP78" s="214"/>
      <c r="CCQ78" s="214"/>
      <c r="CDE78" s="214"/>
      <c r="CDF78" s="214"/>
      <c r="CDG78" s="214"/>
      <c r="CDH78" s="214"/>
      <c r="CDI78" s="214"/>
      <c r="CDJ78" s="212"/>
      <c r="CDK78" s="213"/>
      <c r="CDL78" s="213"/>
      <c r="CDM78" s="214"/>
      <c r="CDN78" s="214"/>
      <c r="CEB78" s="214"/>
      <c r="CEC78" s="214"/>
      <c r="CED78" s="214"/>
      <c r="CEE78" s="214"/>
      <c r="CEF78" s="214"/>
      <c r="CEG78" s="212"/>
      <c r="CEH78" s="213"/>
      <c r="CEI78" s="213"/>
      <c r="CEJ78" s="214"/>
      <c r="CEK78" s="214"/>
      <c r="CEY78" s="214"/>
      <c r="CEZ78" s="214"/>
      <c r="CFA78" s="214"/>
      <c r="CFB78" s="214"/>
      <c r="CFC78" s="214"/>
      <c r="CFD78" s="212"/>
      <c r="CFE78" s="213"/>
      <c r="CFF78" s="213"/>
      <c r="CFG78" s="214"/>
      <c r="CFH78" s="214"/>
      <c r="CFV78" s="214"/>
      <c r="CFW78" s="214"/>
      <c r="CFX78" s="214"/>
      <c r="CFY78" s="214"/>
      <c r="CFZ78" s="214"/>
      <c r="CGA78" s="212"/>
      <c r="CGB78" s="213"/>
      <c r="CGC78" s="213"/>
      <c r="CGD78" s="214"/>
      <c r="CGE78" s="214"/>
      <c r="CGS78" s="214"/>
      <c r="CGT78" s="214"/>
      <c r="CGU78" s="214"/>
      <c r="CGV78" s="214"/>
      <c r="CGW78" s="214"/>
      <c r="CGX78" s="212"/>
      <c r="CGY78" s="213"/>
      <c r="CGZ78" s="213"/>
      <c r="CHA78" s="214"/>
      <c r="CHB78" s="214"/>
      <c r="CHP78" s="214"/>
      <c r="CHQ78" s="214"/>
      <c r="CHR78" s="214"/>
      <c r="CHS78" s="214"/>
      <c r="CHT78" s="214"/>
      <c r="CHU78" s="212"/>
      <c r="CHV78" s="213"/>
      <c r="CHW78" s="213"/>
      <c r="CHX78" s="214"/>
      <c r="CHY78" s="214"/>
      <c r="CIM78" s="214"/>
      <c r="CIN78" s="214"/>
      <c r="CIO78" s="214"/>
      <c r="CIP78" s="214"/>
      <c r="CIQ78" s="214"/>
      <c r="CIR78" s="212"/>
      <c r="CIS78" s="213"/>
      <c r="CIT78" s="213"/>
      <c r="CIU78" s="214"/>
      <c r="CIV78" s="214"/>
      <c r="CJJ78" s="214"/>
      <c r="CJK78" s="214"/>
      <c r="CJL78" s="214"/>
      <c r="CJM78" s="214"/>
      <c r="CJN78" s="214"/>
      <c r="CJO78" s="212"/>
      <c r="CJP78" s="213"/>
      <c r="CJQ78" s="213"/>
      <c r="CJR78" s="214"/>
      <c r="CJS78" s="214"/>
      <c r="CKG78" s="214"/>
      <c r="CKH78" s="214"/>
      <c r="CKI78" s="214"/>
      <c r="CKJ78" s="214"/>
      <c r="CKK78" s="214"/>
      <c r="CKL78" s="212"/>
      <c r="CKM78" s="213"/>
      <c r="CKN78" s="213"/>
      <c r="CKO78" s="214"/>
      <c r="CKP78" s="214"/>
      <c r="CLD78" s="214"/>
      <c r="CLE78" s="214"/>
      <c r="CLF78" s="214"/>
      <c r="CLG78" s="214"/>
      <c r="CLH78" s="214"/>
      <c r="CLI78" s="212"/>
      <c r="CLJ78" s="213"/>
      <c r="CLK78" s="213"/>
      <c r="CLL78" s="214"/>
      <c r="CLM78" s="214"/>
      <c r="CMA78" s="214"/>
      <c r="CMB78" s="214"/>
      <c r="CMC78" s="214"/>
      <c r="CMD78" s="214"/>
      <c r="CME78" s="214"/>
      <c r="CMF78" s="212"/>
      <c r="CMG78" s="213"/>
      <c r="CMH78" s="213"/>
      <c r="CMI78" s="214"/>
      <c r="CMJ78" s="214"/>
      <c r="CMX78" s="214"/>
      <c r="CMY78" s="214"/>
      <c r="CMZ78" s="214"/>
      <c r="CNA78" s="214"/>
      <c r="CNB78" s="214"/>
      <c r="CNC78" s="212"/>
      <c r="CND78" s="213"/>
      <c r="CNE78" s="213"/>
      <c r="CNF78" s="214"/>
      <c r="CNG78" s="214"/>
      <c r="CNU78" s="214"/>
      <c r="CNV78" s="214"/>
      <c r="CNW78" s="214"/>
      <c r="CNX78" s="214"/>
      <c r="CNY78" s="214"/>
      <c r="CNZ78" s="212"/>
      <c r="COA78" s="213"/>
      <c r="COB78" s="213"/>
      <c r="COC78" s="214"/>
      <c r="COD78" s="214"/>
      <c r="COR78" s="214"/>
      <c r="COS78" s="214"/>
      <c r="COT78" s="214"/>
      <c r="COU78" s="214"/>
      <c r="COV78" s="214"/>
      <c r="COW78" s="212"/>
      <c r="COX78" s="213"/>
      <c r="COY78" s="213"/>
      <c r="COZ78" s="214"/>
      <c r="CPA78" s="214"/>
      <c r="CPO78" s="214"/>
      <c r="CPP78" s="214"/>
      <c r="CPQ78" s="214"/>
      <c r="CPR78" s="214"/>
      <c r="CPS78" s="214"/>
      <c r="CPT78" s="212"/>
      <c r="CPU78" s="213"/>
      <c r="CPV78" s="213"/>
      <c r="CPW78" s="214"/>
      <c r="CPX78" s="214"/>
      <c r="CQL78" s="214"/>
      <c r="CQM78" s="214"/>
      <c r="CQN78" s="214"/>
      <c r="CQO78" s="214"/>
      <c r="CQP78" s="214"/>
      <c r="CQQ78" s="212"/>
      <c r="CQR78" s="213"/>
      <c r="CQS78" s="213"/>
      <c r="CQT78" s="214"/>
      <c r="CQU78" s="214"/>
      <c r="CRI78" s="214"/>
      <c r="CRJ78" s="214"/>
      <c r="CRK78" s="214"/>
      <c r="CRL78" s="214"/>
      <c r="CRM78" s="214"/>
      <c r="CRN78" s="212"/>
      <c r="CRO78" s="213"/>
      <c r="CRP78" s="213"/>
      <c r="CRQ78" s="214"/>
      <c r="CRR78" s="214"/>
      <c r="CSF78" s="214"/>
      <c r="CSG78" s="214"/>
      <c r="CSH78" s="214"/>
      <c r="CSI78" s="214"/>
      <c r="CSJ78" s="214"/>
      <c r="CSK78" s="212"/>
      <c r="CSL78" s="213"/>
      <c r="CSM78" s="213"/>
      <c r="CSN78" s="214"/>
      <c r="CSO78" s="214"/>
      <c r="CTC78" s="214"/>
      <c r="CTD78" s="214"/>
      <c r="CTE78" s="214"/>
      <c r="CTF78" s="214"/>
      <c r="CTG78" s="214"/>
      <c r="CTH78" s="212"/>
      <c r="CTI78" s="213"/>
      <c r="CTJ78" s="213"/>
      <c r="CTK78" s="214"/>
      <c r="CTL78" s="214"/>
      <c r="CTZ78" s="214"/>
      <c r="CUA78" s="214"/>
      <c r="CUB78" s="214"/>
      <c r="CUC78" s="214"/>
      <c r="CUD78" s="214"/>
      <c r="CUE78" s="212"/>
      <c r="CUF78" s="213"/>
      <c r="CUG78" s="213"/>
      <c r="CUH78" s="214"/>
      <c r="CUI78" s="214"/>
      <c r="CUW78" s="214"/>
      <c r="CUX78" s="214"/>
      <c r="CUY78" s="214"/>
      <c r="CUZ78" s="214"/>
      <c r="CVA78" s="214"/>
      <c r="CVB78" s="212"/>
      <c r="CVC78" s="213"/>
      <c r="CVD78" s="213"/>
      <c r="CVE78" s="214"/>
      <c r="CVF78" s="214"/>
      <c r="CVT78" s="214"/>
      <c r="CVU78" s="214"/>
      <c r="CVV78" s="214"/>
      <c r="CVW78" s="214"/>
      <c r="CVX78" s="214"/>
      <c r="CVY78" s="212"/>
      <c r="CVZ78" s="213"/>
      <c r="CWA78" s="213"/>
      <c r="CWB78" s="214"/>
      <c r="CWC78" s="214"/>
      <c r="CWQ78" s="214"/>
      <c r="CWR78" s="214"/>
      <c r="CWS78" s="214"/>
      <c r="CWT78" s="214"/>
      <c r="CWU78" s="214"/>
      <c r="CWV78" s="212"/>
      <c r="CWW78" s="213"/>
      <c r="CWX78" s="213"/>
      <c r="CWY78" s="214"/>
      <c r="CWZ78" s="214"/>
      <c r="CXN78" s="214"/>
      <c r="CXO78" s="214"/>
      <c r="CXP78" s="214"/>
      <c r="CXQ78" s="214"/>
      <c r="CXR78" s="214"/>
      <c r="CXS78" s="212"/>
      <c r="CXT78" s="213"/>
      <c r="CXU78" s="213"/>
      <c r="CXV78" s="214"/>
      <c r="CXW78" s="214"/>
      <c r="CYK78" s="214"/>
      <c r="CYL78" s="214"/>
      <c r="CYM78" s="214"/>
      <c r="CYN78" s="214"/>
      <c r="CYO78" s="214"/>
      <c r="CYP78" s="212"/>
      <c r="CYQ78" s="213"/>
      <c r="CYR78" s="213"/>
      <c r="CYS78" s="214"/>
      <c r="CYT78" s="214"/>
      <c r="CZH78" s="214"/>
      <c r="CZI78" s="214"/>
      <c r="CZJ78" s="214"/>
      <c r="CZK78" s="214"/>
      <c r="CZL78" s="214"/>
      <c r="CZM78" s="212"/>
      <c r="CZN78" s="213"/>
      <c r="CZO78" s="213"/>
      <c r="CZP78" s="214"/>
      <c r="CZQ78" s="214"/>
      <c r="DAE78" s="214"/>
      <c r="DAF78" s="214"/>
      <c r="DAG78" s="214"/>
      <c r="DAH78" s="214"/>
      <c r="DAI78" s="214"/>
      <c r="DAJ78" s="212"/>
      <c r="DAK78" s="213"/>
      <c r="DAL78" s="213"/>
      <c r="DAM78" s="214"/>
      <c r="DAN78" s="214"/>
      <c r="DBB78" s="214"/>
      <c r="DBC78" s="214"/>
      <c r="DBD78" s="214"/>
      <c r="DBE78" s="214"/>
      <c r="DBF78" s="214"/>
      <c r="DBG78" s="212"/>
      <c r="DBH78" s="213"/>
      <c r="DBI78" s="213"/>
      <c r="DBJ78" s="214"/>
      <c r="DBK78" s="214"/>
      <c r="DBY78" s="214"/>
      <c r="DBZ78" s="214"/>
      <c r="DCA78" s="214"/>
      <c r="DCB78" s="214"/>
      <c r="DCC78" s="214"/>
      <c r="DCD78" s="212"/>
      <c r="DCE78" s="213"/>
      <c r="DCF78" s="213"/>
      <c r="DCG78" s="214"/>
      <c r="DCH78" s="214"/>
      <c r="DCV78" s="214"/>
      <c r="DCW78" s="214"/>
      <c r="DCX78" s="214"/>
      <c r="DCY78" s="214"/>
      <c r="DCZ78" s="214"/>
      <c r="DDA78" s="212"/>
      <c r="DDB78" s="213"/>
      <c r="DDC78" s="213"/>
      <c r="DDD78" s="214"/>
      <c r="DDE78" s="214"/>
      <c r="DDS78" s="214"/>
      <c r="DDT78" s="214"/>
      <c r="DDU78" s="214"/>
      <c r="DDV78" s="214"/>
      <c r="DDW78" s="214"/>
      <c r="DDX78" s="212"/>
      <c r="DDY78" s="213"/>
      <c r="DDZ78" s="213"/>
      <c r="DEA78" s="214"/>
      <c r="DEB78" s="214"/>
      <c r="DEP78" s="214"/>
      <c r="DEQ78" s="214"/>
      <c r="DER78" s="214"/>
      <c r="DES78" s="214"/>
      <c r="DET78" s="214"/>
      <c r="DEU78" s="212"/>
      <c r="DEV78" s="213"/>
      <c r="DEW78" s="213"/>
      <c r="DEX78" s="214"/>
      <c r="DEY78" s="214"/>
      <c r="DFM78" s="214"/>
      <c r="DFN78" s="214"/>
      <c r="DFO78" s="214"/>
      <c r="DFP78" s="214"/>
      <c r="DFQ78" s="214"/>
      <c r="DFR78" s="212"/>
      <c r="DFS78" s="213"/>
      <c r="DFT78" s="213"/>
      <c r="DFU78" s="214"/>
      <c r="DFV78" s="214"/>
      <c r="DGJ78" s="214"/>
      <c r="DGK78" s="214"/>
      <c r="DGL78" s="214"/>
      <c r="DGM78" s="214"/>
      <c r="DGN78" s="214"/>
      <c r="DGO78" s="212"/>
      <c r="DGP78" s="213"/>
      <c r="DGQ78" s="213"/>
      <c r="DGR78" s="214"/>
      <c r="DGS78" s="214"/>
      <c r="DHG78" s="214"/>
      <c r="DHH78" s="214"/>
      <c r="DHI78" s="214"/>
      <c r="DHJ78" s="214"/>
      <c r="DHK78" s="214"/>
      <c r="DHL78" s="212"/>
      <c r="DHM78" s="213"/>
      <c r="DHN78" s="213"/>
      <c r="DHO78" s="214"/>
      <c r="DHP78" s="214"/>
      <c r="DID78" s="214"/>
      <c r="DIE78" s="214"/>
      <c r="DIF78" s="214"/>
      <c r="DIG78" s="214"/>
      <c r="DIH78" s="214"/>
      <c r="DII78" s="212"/>
      <c r="DIJ78" s="213"/>
      <c r="DIK78" s="213"/>
      <c r="DIL78" s="214"/>
      <c r="DIM78" s="214"/>
      <c r="DJA78" s="214"/>
      <c r="DJB78" s="214"/>
      <c r="DJC78" s="214"/>
      <c r="DJD78" s="214"/>
      <c r="DJE78" s="214"/>
      <c r="DJF78" s="212"/>
      <c r="DJG78" s="213"/>
      <c r="DJH78" s="213"/>
      <c r="DJI78" s="214"/>
      <c r="DJJ78" s="214"/>
      <c r="DJX78" s="214"/>
      <c r="DJY78" s="214"/>
      <c r="DJZ78" s="214"/>
      <c r="DKA78" s="214"/>
      <c r="DKB78" s="214"/>
      <c r="DKC78" s="212"/>
      <c r="DKD78" s="213"/>
      <c r="DKE78" s="213"/>
      <c r="DKF78" s="214"/>
      <c r="DKG78" s="214"/>
      <c r="DKU78" s="214"/>
      <c r="DKV78" s="214"/>
      <c r="DKW78" s="214"/>
      <c r="DKX78" s="214"/>
      <c r="DKY78" s="214"/>
      <c r="DKZ78" s="212"/>
      <c r="DLA78" s="213"/>
      <c r="DLB78" s="213"/>
      <c r="DLC78" s="214"/>
      <c r="DLD78" s="214"/>
      <c r="DLR78" s="214"/>
      <c r="DLS78" s="214"/>
      <c r="DLT78" s="214"/>
      <c r="DLU78" s="214"/>
      <c r="DLV78" s="214"/>
      <c r="DLW78" s="212"/>
      <c r="DLX78" s="213"/>
      <c r="DLY78" s="213"/>
      <c r="DLZ78" s="214"/>
      <c r="DMA78" s="214"/>
      <c r="DMO78" s="214"/>
      <c r="DMP78" s="214"/>
      <c r="DMQ78" s="214"/>
      <c r="DMR78" s="214"/>
      <c r="DMS78" s="214"/>
      <c r="DMT78" s="212"/>
      <c r="DMU78" s="213"/>
      <c r="DMV78" s="213"/>
      <c r="DMW78" s="214"/>
      <c r="DMX78" s="214"/>
      <c r="DNL78" s="214"/>
      <c r="DNM78" s="214"/>
      <c r="DNN78" s="214"/>
      <c r="DNO78" s="214"/>
      <c r="DNP78" s="214"/>
      <c r="DNQ78" s="212"/>
      <c r="DNR78" s="213"/>
      <c r="DNS78" s="213"/>
      <c r="DNT78" s="214"/>
      <c r="DNU78" s="214"/>
      <c r="DOI78" s="214"/>
      <c r="DOJ78" s="214"/>
      <c r="DOK78" s="214"/>
      <c r="DOL78" s="214"/>
      <c r="DOM78" s="214"/>
      <c r="DON78" s="212"/>
      <c r="DOO78" s="213"/>
      <c r="DOP78" s="213"/>
      <c r="DOQ78" s="214"/>
      <c r="DOR78" s="214"/>
      <c r="DPF78" s="214"/>
      <c r="DPG78" s="214"/>
      <c r="DPH78" s="214"/>
      <c r="DPI78" s="214"/>
      <c r="DPJ78" s="214"/>
      <c r="DPK78" s="212"/>
      <c r="DPL78" s="213"/>
      <c r="DPM78" s="213"/>
      <c r="DPN78" s="214"/>
      <c r="DPO78" s="214"/>
      <c r="DQC78" s="214"/>
      <c r="DQD78" s="214"/>
      <c r="DQE78" s="214"/>
      <c r="DQF78" s="214"/>
      <c r="DQG78" s="214"/>
      <c r="DQH78" s="212"/>
      <c r="DQI78" s="213"/>
      <c r="DQJ78" s="213"/>
      <c r="DQK78" s="214"/>
      <c r="DQL78" s="214"/>
      <c r="DQZ78" s="214"/>
      <c r="DRA78" s="214"/>
      <c r="DRB78" s="214"/>
      <c r="DRC78" s="214"/>
      <c r="DRD78" s="214"/>
      <c r="DRE78" s="212"/>
      <c r="DRF78" s="213"/>
      <c r="DRG78" s="213"/>
      <c r="DRH78" s="214"/>
      <c r="DRI78" s="214"/>
      <c r="DRW78" s="214"/>
      <c r="DRX78" s="214"/>
      <c r="DRY78" s="214"/>
      <c r="DRZ78" s="214"/>
      <c r="DSA78" s="214"/>
      <c r="DSB78" s="212"/>
      <c r="DSC78" s="213"/>
      <c r="DSD78" s="213"/>
      <c r="DSE78" s="214"/>
      <c r="DSF78" s="214"/>
      <c r="DST78" s="214"/>
      <c r="DSU78" s="214"/>
      <c r="DSV78" s="214"/>
      <c r="DSW78" s="214"/>
      <c r="DSX78" s="214"/>
      <c r="DSY78" s="212"/>
      <c r="DSZ78" s="213"/>
      <c r="DTA78" s="213"/>
      <c r="DTB78" s="214"/>
      <c r="DTC78" s="214"/>
      <c r="DTQ78" s="214"/>
      <c r="DTR78" s="214"/>
      <c r="DTS78" s="214"/>
      <c r="DTT78" s="214"/>
      <c r="DTU78" s="214"/>
      <c r="DTV78" s="212"/>
      <c r="DTW78" s="213"/>
      <c r="DTX78" s="213"/>
      <c r="DTY78" s="214"/>
      <c r="DTZ78" s="214"/>
      <c r="DUN78" s="214"/>
      <c r="DUO78" s="214"/>
      <c r="DUP78" s="214"/>
      <c r="DUQ78" s="214"/>
      <c r="DUR78" s="214"/>
      <c r="DUS78" s="212"/>
      <c r="DUT78" s="213"/>
      <c r="DUU78" s="213"/>
      <c r="DUV78" s="214"/>
      <c r="DUW78" s="214"/>
      <c r="DVK78" s="214"/>
      <c r="DVL78" s="214"/>
      <c r="DVM78" s="214"/>
      <c r="DVN78" s="214"/>
      <c r="DVO78" s="214"/>
      <c r="DVP78" s="212"/>
      <c r="DVQ78" s="213"/>
      <c r="DVR78" s="213"/>
      <c r="DVS78" s="214"/>
      <c r="DVT78" s="214"/>
      <c r="DWH78" s="214"/>
      <c r="DWI78" s="214"/>
      <c r="DWJ78" s="214"/>
      <c r="DWK78" s="214"/>
      <c r="DWL78" s="214"/>
      <c r="DWM78" s="212"/>
      <c r="DWN78" s="213"/>
      <c r="DWO78" s="213"/>
      <c r="DWP78" s="214"/>
      <c r="DWQ78" s="214"/>
      <c r="DXE78" s="214"/>
      <c r="DXF78" s="214"/>
      <c r="DXG78" s="214"/>
      <c r="DXH78" s="214"/>
      <c r="DXI78" s="214"/>
      <c r="DXJ78" s="212"/>
      <c r="DXK78" s="213"/>
      <c r="DXL78" s="213"/>
      <c r="DXM78" s="214"/>
      <c r="DXN78" s="214"/>
      <c r="DYB78" s="214"/>
      <c r="DYC78" s="214"/>
      <c r="DYD78" s="214"/>
      <c r="DYE78" s="214"/>
      <c r="DYF78" s="214"/>
      <c r="DYG78" s="212"/>
      <c r="DYH78" s="213"/>
      <c r="DYI78" s="213"/>
      <c r="DYJ78" s="214"/>
      <c r="DYK78" s="214"/>
      <c r="DYY78" s="214"/>
      <c r="DYZ78" s="214"/>
      <c r="DZA78" s="214"/>
      <c r="DZB78" s="214"/>
      <c r="DZC78" s="214"/>
      <c r="DZD78" s="212"/>
      <c r="DZE78" s="213"/>
      <c r="DZF78" s="213"/>
      <c r="DZG78" s="214"/>
      <c r="DZH78" s="214"/>
      <c r="DZV78" s="214"/>
      <c r="DZW78" s="214"/>
      <c r="DZX78" s="214"/>
      <c r="DZY78" s="214"/>
      <c r="DZZ78" s="214"/>
      <c r="EAA78" s="212"/>
      <c r="EAB78" s="213"/>
      <c r="EAC78" s="213"/>
      <c r="EAD78" s="214"/>
      <c r="EAE78" s="214"/>
      <c r="EAS78" s="214"/>
      <c r="EAT78" s="214"/>
      <c r="EAU78" s="214"/>
      <c r="EAV78" s="214"/>
      <c r="EAW78" s="214"/>
      <c r="EAX78" s="212"/>
      <c r="EAY78" s="213"/>
      <c r="EAZ78" s="213"/>
      <c r="EBA78" s="214"/>
      <c r="EBB78" s="214"/>
      <c r="EBP78" s="214"/>
      <c r="EBQ78" s="214"/>
      <c r="EBR78" s="214"/>
      <c r="EBS78" s="214"/>
      <c r="EBT78" s="214"/>
      <c r="EBU78" s="212"/>
      <c r="EBV78" s="213"/>
      <c r="EBW78" s="213"/>
      <c r="EBX78" s="214"/>
      <c r="EBY78" s="214"/>
      <c r="ECM78" s="214"/>
      <c r="ECN78" s="214"/>
      <c r="ECO78" s="214"/>
      <c r="ECP78" s="214"/>
      <c r="ECQ78" s="214"/>
      <c r="ECR78" s="212"/>
      <c r="ECS78" s="213"/>
      <c r="ECT78" s="213"/>
      <c r="ECU78" s="214"/>
      <c r="ECV78" s="214"/>
      <c r="EDJ78" s="214"/>
      <c r="EDK78" s="214"/>
      <c r="EDL78" s="214"/>
      <c r="EDM78" s="214"/>
      <c r="EDN78" s="214"/>
      <c r="EDO78" s="212"/>
      <c r="EDP78" s="213"/>
      <c r="EDQ78" s="213"/>
      <c r="EDR78" s="214"/>
      <c r="EDS78" s="214"/>
      <c r="EEG78" s="214"/>
      <c r="EEH78" s="214"/>
      <c r="EEI78" s="214"/>
      <c r="EEJ78" s="214"/>
      <c r="EEK78" s="214"/>
      <c r="EEL78" s="212"/>
      <c r="EEM78" s="213"/>
      <c r="EEN78" s="213"/>
      <c r="EEO78" s="214"/>
      <c r="EEP78" s="214"/>
      <c r="EFD78" s="214"/>
      <c r="EFE78" s="214"/>
      <c r="EFF78" s="214"/>
      <c r="EFG78" s="214"/>
      <c r="EFH78" s="214"/>
      <c r="EFI78" s="212"/>
      <c r="EFJ78" s="213"/>
      <c r="EFK78" s="213"/>
      <c r="EFL78" s="214"/>
      <c r="EFM78" s="214"/>
      <c r="EGA78" s="214"/>
      <c r="EGB78" s="214"/>
      <c r="EGC78" s="214"/>
      <c r="EGD78" s="214"/>
      <c r="EGE78" s="214"/>
      <c r="EGF78" s="212"/>
      <c r="EGG78" s="213"/>
      <c r="EGH78" s="213"/>
      <c r="EGI78" s="214"/>
      <c r="EGJ78" s="214"/>
      <c r="EGX78" s="214"/>
      <c r="EGY78" s="214"/>
      <c r="EGZ78" s="214"/>
      <c r="EHA78" s="214"/>
      <c r="EHB78" s="214"/>
      <c r="EHC78" s="212"/>
      <c r="EHD78" s="213"/>
      <c r="EHE78" s="213"/>
      <c r="EHF78" s="214"/>
      <c r="EHG78" s="214"/>
      <c r="EHU78" s="214"/>
      <c r="EHV78" s="214"/>
      <c r="EHW78" s="214"/>
      <c r="EHX78" s="214"/>
      <c r="EHY78" s="214"/>
      <c r="EHZ78" s="212"/>
      <c r="EIA78" s="213"/>
      <c r="EIB78" s="213"/>
      <c r="EIC78" s="214"/>
      <c r="EID78" s="214"/>
      <c r="EIR78" s="214"/>
      <c r="EIS78" s="214"/>
      <c r="EIT78" s="214"/>
      <c r="EIU78" s="214"/>
      <c r="EIV78" s="214"/>
      <c r="EIW78" s="212"/>
      <c r="EIX78" s="213"/>
      <c r="EIY78" s="213"/>
      <c r="EIZ78" s="214"/>
      <c r="EJA78" s="214"/>
      <c r="EJO78" s="214"/>
      <c r="EJP78" s="214"/>
      <c r="EJQ78" s="214"/>
      <c r="EJR78" s="214"/>
      <c r="EJS78" s="214"/>
      <c r="EJT78" s="212"/>
      <c r="EJU78" s="213"/>
      <c r="EJV78" s="213"/>
      <c r="EJW78" s="214"/>
      <c r="EJX78" s="214"/>
      <c r="EKL78" s="214"/>
      <c r="EKM78" s="214"/>
      <c r="EKN78" s="214"/>
      <c r="EKO78" s="214"/>
      <c r="EKP78" s="214"/>
      <c r="EKQ78" s="212"/>
      <c r="EKR78" s="213"/>
      <c r="EKS78" s="213"/>
      <c r="EKT78" s="214"/>
      <c r="EKU78" s="214"/>
      <c r="ELI78" s="214"/>
      <c r="ELJ78" s="214"/>
      <c r="ELK78" s="214"/>
      <c r="ELL78" s="214"/>
      <c r="ELM78" s="214"/>
      <c r="ELN78" s="212"/>
      <c r="ELO78" s="213"/>
      <c r="ELP78" s="213"/>
      <c r="ELQ78" s="214"/>
      <c r="ELR78" s="214"/>
      <c r="EMF78" s="214"/>
      <c r="EMG78" s="214"/>
      <c r="EMH78" s="214"/>
      <c r="EMI78" s="214"/>
      <c r="EMJ78" s="214"/>
      <c r="EMK78" s="212"/>
      <c r="EML78" s="213"/>
      <c r="EMM78" s="213"/>
      <c r="EMN78" s="214"/>
      <c r="EMO78" s="214"/>
      <c r="ENC78" s="214"/>
      <c r="END78" s="214"/>
      <c r="ENE78" s="214"/>
      <c r="ENF78" s="214"/>
      <c r="ENG78" s="214"/>
      <c r="ENH78" s="212"/>
      <c r="ENI78" s="213"/>
      <c r="ENJ78" s="213"/>
      <c r="ENK78" s="214"/>
      <c r="ENL78" s="214"/>
      <c r="ENZ78" s="214"/>
      <c r="EOA78" s="214"/>
      <c r="EOB78" s="214"/>
      <c r="EOC78" s="214"/>
      <c r="EOD78" s="214"/>
      <c r="EOE78" s="212"/>
      <c r="EOF78" s="213"/>
      <c r="EOG78" s="213"/>
      <c r="EOH78" s="214"/>
      <c r="EOI78" s="214"/>
      <c r="EOW78" s="214"/>
      <c r="EOX78" s="214"/>
      <c r="EOY78" s="214"/>
      <c r="EOZ78" s="214"/>
      <c r="EPA78" s="214"/>
      <c r="EPB78" s="212"/>
      <c r="EPC78" s="213"/>
      <c r="EPD78" s="213"/>
      <c r="EPE78" s="214"/>
      <c r="EPF78" s="214"/>
      <c r="EPT78" s="214"/>
      <c r="EPU78" s="214"/>
      <c r="EPV78" s="214"/>
      <c r="EPW78" s="214"/>
      <c r="EPX78" s="214"/>
      <c r="EPY78" s="212"/>
      <c r="EPZ78" s="213"/>
      <c r="EQA78" s="213"/>
      <c r="EQB78" s="214"/>
      <c r="EQC78" s="214"/>
      <c r="EQQ78" s="214"/>
      <c r="EQR78" s="214"/>
      <c r="EQS78" s="214"/>
      <c r="EQT78" s="214"/>
      <c r="EQU78" s="214"/>
      <c r="EQV78" s="212"/>
      <c r="EQW78" s="213"/>
      <c r="EQX78" s="213"/>
      <c r="EQY78" s="214"/>
      <c r="EQZ78" s="214"/>
      <c r="ERN78" s="214"/>
      <c r="ERO78" s="214"/>
      <c r="ERP78" s="214"/>
      <c r="ERQ78" s="214"/>
      <c r="ERR78" s="214"/>
      <c r="ERS78" s="212"/>
      <c r="ERT78" s="213"/>
      <c r="ERU78" s="213"/>
      <c r="ERV78" s="214"/>
      <c r="ERW78" s="214"/>
      <c r="ESK78" s="214"/>
      <c r="ESL78" s="214"/>
      <c r="ESM78" s="214"/>
      <c r="ESN78" s="214"/>
      <c r="ESO78" s="214"/>
      <c r="ESP78" s="212"/>
      <c r="ESQ78" s="213"/>
      <c r="ESR78" s="213"/>
      <c r="ESS78" s="214"/>
      <c r="EST78" s="214"/>
      <c r="ETH78" s="214"/>
      <c r="ETI78" s="214"/>
      <c r="ETJ78" s="214"/>
      <c r="ETK78" s="214"/>
      <c r="ETL78" s="214"/>
      <c r="ETM78" s="212"/>
      <c r="ETN78" s="213"/>
      <c r="ETO78" s="213"/>
      <c r="ETP78" s="214"/>
      <c r="ETQ78" s="214"/>
      <c r="EUE78" s="214"/>
      <c r="EUF78" s="214"/>
      <c r="EUG78" s="214"/>
      <c r="EUH78" s="214"/>
      <c r="EUI78" s="214"/>
      <c r="EUJ78" s="212"/>
      <c r="EUK78" s="213"/>
      <c r="EUL78" s="213"/>
      <c r="EUM78" s="214"/>
      <c r="EUN78" s="214"/>
      <c r="EVB78" s="214"/>
      <c r="EVC78" s="214"/>
      <c r="EVD78" s="214"/>
      <c r="EVE78" s="214"/>
      <c r="EVF78" s="214"/>
      <c r="EVG78" s="212"/>
      <c r="EVH78" s="213"/>
      <c r="EVI78" s="213"/>
      <c r="EVJ78" s="214"/>
      <c r="EVK78" s="214"/>
      <c r="EVY78" s="214"/>
      <c r="EVZ78" s="214"/>
      <c r="EWA78" s="214"/>
      <c r="EWB78" s="214"/>
      <c r="EWC78" s="214"/>
      <c r="EWD78" s="212"/>
      <c r="EWE78" s="213"/>
      <c r="EWF78" s="213"/>
      <c r="EWG78" s="214"/>
      <c r="EWH78" s="214"/>
      <c r="EWV78" s="214"/>
      <c r="EWW78" s="214"/>
      <c r="EWX78" s="214"/>
      <c r="EWY78" s="214"/>
      <c r="EWZ78" s="214"/>
      <c r="EXA78" s="212"/>
      <c r="EXB78" s="213"/>
      <c r="EXC78" s="213"/>
      <c r="EXD78" s="214"/>
      <c r="EXE78" s="214"/>
      <c r="EXS78" s="214"/>
      <c r="EXT78" s="214"/>
      <c r="EXU78" s="214"/>
      <c r="EXV78" s="214"/>
      <c r="EXW78" s="214"/>
      <c r="EXX78" s="212"/>
      <c r="EXY78" s="213"/>
      <c r="EXZ78" s="213"/>
      <c r="EYA78" s="214"/>
      <c r="EYB78" s="214"/>
      <c r="EYP78" s="214"/>
      <c r="EYQ78" s="214"/>
      <c r="EYR78" s="214"/>
      <c r="EYS78" s="214"/>
      <c r="EYT78" s="214"/>
      <c r="EYU78" s="212"/>
      <c r="EYV78" s="213"/>
      <c r="EYW78" s="213"/>
      <c r="EYX78" s="214"/>
      <c r="EYY78" s="214"/>
      <c r="EZM78" s="214"/>
      <c r="EZN78" s="214"/>
      <c r="EZO78" s="214"/>
      <c r="EZP78" s="214"/>
      <c r="EZQ78" s="214"/>
      <c r="EZR78" s="212"/>
      <c r="EZS78" s="213"/>
      <c r="EZT78" s="213"/>
      <c r="EZU78" s="214"/>
      <c r="EZV78" s="214"/>
      <c r="FAJ78" s="214"/>
      <c r="FAK78" s="214"/>
      <c r="FAL78" s="214"/>
      <c r="FAM78" s="214"/>
      <c r="FAN78" s="214"/>
      <c r="FAO78" s="212"/>
      <c r="FAP78" s="213"/>
      <c r="FAQ78" s="213"/>
      <c r="FAR78" s="214"/>
      <c r="FAS78" s="214"/>
      <c r="FBG78" s="214"/>
      <c r="FBH78" s="214"/>
      <c r="FBI78" s="214"/>
      <c r="FBJ78" s="214"/>
      <c r="FBK78" s="214"/>
      <c r="FBL78" s="212"/>
      <c r="FBM78" s="213"/>
      <c r="FBN78" s="213"/>
      <c r="FBO78" s="214"/>
      <c r="FBP78" s="214"/>
      <c r="FCD78" s="214"/>
      <c r="FCE78" s="214"/>
      <c r="FCF78" s="214"/>
      <c r="FCG78" s="214"/>
      <c r="FCH78" s="214"/>
      <c r="FCI78" s="212"/>
      <c r="FCJ78" s="213"/>
      <c r="FCK78" s="213"/>
      <c r="FCL78" s="214"/>
      <c r="FCM78" s="214"/>
      <c r="FDA78" s="214"/>
      <c r="FDB78" s="214"/>
      <c r="FDC78" s="214"/>
      <c r="FDD78" s="214"/>
      <c r="FDE78" s="214"/>
      <c r="FDF78" s="212"/>
      <c r="FDG78" s="213"/>
      <c r="FDH78" s="213"/>
      <c r="FDI78" s="214"/>
      <c r="FDJ78" s="214"/>
      <c r="FDX78" s="214"/>
      <c r="FDY78" s="214"/>
      <c r="FDZ78" s="214"/>
      <c r="FEA78" s="214"/>
      <c r="FEB78" s="214"/>
      <c r="FEC78" s="212"/>
      <c r="FED78" s="213"/>
      <c r="FEE78" s="213"/>
      <c r="FEF78" s="214"/>
      <c r="FEG78" s="214"/>
      <c r="FEU78" s="214"/>
      <c r="FEV78" s="214"/>
      <c r="FEW78" s="214"/>
      <c r="FEX78" s="214"/>
      <c r="FEY78" s="214"/>
      <c r="FEZ78" s="212"/>
      <c r="FFA78" s="213"/>
      <c r="FFB78" s="213"/>
      <c r="FFC78" s="214"/>
      <c r="FFD78" s="214"/>
      <c r="FFR78" s="214"/>
      <c r="FFS78" s="214"/>
      <c r="FFT78" s="214"/>
      <c r="FFU78" s="214"/>
      <c r="FFV78" s="214"/>
      <c r="FFW78" s="212"/>
      <c r="FFX78" s="213"/>
      <c r="FFY78" s="213"/>
      <c r="FFZ78" s="214"/>
      <c r="FGA78" s="214"/>
      <c r="FGO78" s="214"/>
      <c r="FGP78" s="214"/>
      <c r="FGQ78" s="214"/>
      <c r="FGR78" s="214"/>
      <c r="FGS78" s="214"/>
      <c r="FGT78" s="212"/>
      <c r="FGU78" s="213"/>
      <c r="FGV78" s="213"/>
      <c r="FGW78" s="214"/>
      <c r="FGX78" s="214"/>
      <c r="FHL78" s="214"/>
      <c r="FHM78" s="214"/>
      <c r="FHN78" s="214"/>
      <c r="FHO78" s="214"/>
      <c r="FHP78" s="214"/>
      <c r="FHQ78" s="212"/>
      <c r="FHR78" s="213"/>
      <c r="FHS78" s="213"/>
      <c r="FHT78" s="214"/>
      <c r="FHU78" s="214"/>
      <c r="FII78" s="214"/>
      <c r="FIJ78" s="214"/>
      <c r="FIK78" s="214"/>
      <c r="FIL78" s="214"/>
      <c r="FIM78" s="214"/>
      <c r="FIN78" s="212"/>
      <c r="FIO78" s="213"/>
      <c r="FIP78" s="213"/>
      <c r="FIQ78" s="214"/>
      <c r="FIR78" s="214"/>
      <c r="FJF78" s="214"/>
      <c r="FJG78" s="214"/>
      <c r="FJH78" s="214"/>
      <c r="FJI78" s="214"/>
      <c r="FJJ78" s="214"/>
      <c r="FJK78" s="212"/>
      <c r="FJL78" s="213"/>
      <c r="FJM78" s="213"/>
      <c r="FJN78" s="214"/>
      <c r="FJO78" s="214"/>
      <c r="FKC78" s="214"/>
      <c r="FKD78" s="214"/>
      <c r="FKE78" s="214"/>
      <c r="FKF78" s="214"/>
      <c r="FKG78" s="214"/>
      <c r="FKH78" s="212"/>
      <c r="FKI78" s="213"/>
      <c r="FKJ78" s="213"/>
      <c r="FKK78" s="214"/>
      <c r="FKL78" s="214"/>
      <c r="FKZ78" s="214"/>
      <c r="FLA78" s="214"/>
      <c r="FLB78" s="214"/>
      <c r="FLC78" s="214"/>
      <c r="FLD78" s="214"/>
      <c r="FLE78" s="212"/>
      <c r="FLF78" s="213"/>
      <c r="FLG78" s="213"/>
      <c r="FLH78" s="214"/>
      <c r="FLI78" s="214"/>
      <c r="FLW78" s="214"/>
      <c r="FLX78" s="214"/>
      <c r="FLY78" s="214"/>
      <c r="FLZ78" s="214"/>
      <c r="FMA78" s="214"/>
      <c r="FMB78" s="212"/>
      <c r="FMC78" s="213"/>
      <c r="FMD78" s="213"/>
      <c r="FME78" s="214"/>
      <c r="FMF78" s="214"/>
      <c r="FMT78" s="214"/>
      <c r="FMU78" s="214"/>
      <c r="FMV78" s="214"/>
      <c r="FMW78" s="214"/>
      <c r="FMX78" s="214"/>
      <c r="FMY78" s="212"/>
      <c r="FMZ78" s="213"/>
      <c r="FNA78" s="213"/>
      <c r="FNB78" s="214"/>
      <c r="FNC78" s="214"/>
      <c r="FNQ78" s="214"/>
      <c r="FNR78" s="214"/>
      <c r="FNS78" s="214"/>
      <c r="FNT78" s="214"/>
      <c r="FNU78" s="214"/>
      <c r="FNV78" s="212"/>
      <c r="FNW78" s="213"/>
      <c r="FNX78" s="213"/>
      <c r="FNY78" s="214"/>
      <c r="FNZ78" s="214"/>
      <c r="FON78" s="214"/>
      <c r="FOO78" s="214"/>
      <c r="FOP78" s="214"/>
      <c r="FOQ78" s="214"/>
      <c r="FOR78" s="214"/>
      <c r="FOS78" s="212"/>
      <c r="FOT78" s="213"/>
      <c r="FOU78" s="213"/>
      <c r="FOV78" s="214"/>
      <c r="FOW78" s="214"/>
      <c r="FPK78" s="214"/>
      <c r="FPL78" s="214"/>
      <c r="FPM78" s="214"/>
      <c r="FPN78" s="214"/>
      <c r="FPO78" s="214"/>
      <c r="FPP78" s="212"/>
      <c r="FPQ78" s="213"/>
      <c r="FPR78" s="213"/>
      <c r="FPS78" s="214"/>
      <c r="FPT78" s="214"/>
      <c r="FQH78" s="214"/>
      <c r="FQI78" s="214"/>
      <c r="FQJ78" s="214"/>
      <c r="FQK78" s="214"/>
      <c r="FQL78" s="214"/>
      <c r="FQM78" s="212"/>
      <c r="FQN78" s="213"/>
      <c r="FQO78" s="213"/>
      <c r="FQP78" s="214"/>
      <c r="FQQ78" s="214"/>
      <c r="FRE78" s="214"/>
      <c r="FRF78" s="214"/>
      <c r="FRG78" s="214"/>
      <c r="FRH78" s="214"/>
      <c r="FRI78" s="214"/>
      <c r="FRJ78" s="212"/>
      <c r="FRK78" s="213"/>
      <c r="FRL78" s="213"/>
      <c r="FRM78" s="214"/>
      <c r="FRN78" s="214"/>
      <c r="FSB78" s="214"/>
      <c r="FSC78" s="214"/>
      <c r="FSD78" s="214"/>
      <c r="FSE78" s="214"/>
      <c r="FSF78" s="214"/>
      <c r="FSG78" s="212"/>
      <c r="FSH78" s="213"/>
      <c r="FSI78" s="213"/>
      <c r="FSJ78" s="214"/>
      <c r="FSK78" s="214"/>
      <c r="FSY78" s="214"/>
      <c r="FSZ78" s="214"/>
      <c r="FTA78" s="214"/>
      <c r="FTB78" s="214"/>
      <c r="FTC78" s="214"/>
      <c r="FTD78" s="212"/>
      <c r="FTE78" s="213"/>
      <c r="FTF78" s="213"/>
      <c r="FTG78" s="214"/>
      <c r="FTH78" s="214"/>
      <c r="FTV78" s="214"/>
      <c r="FTW78" s="214"/>
      <c r="FTX78" s="214"/>
      <c r="FTY78" s="214"/>
      <c r="FTZ78" s="214"/>
      <c r="FUA78" s="212"/>
      <c r="FUB78" s="213"/>
      <c r="FUC78" s="213"/>
      <c r="FUD78" s="214"/>
      <c r="FUE78" s="214"/>
      <c r="FUS78" s="214"/>
      <c r="FUT78" s="214"/>
      <c r="FUU78" s="214"/>
      <c r="FUV78" s="214"/>
      <c r="FUW78" s="214"/>
      <c r="FUX78" s="212"/>
      <c r="FUY78" s="213"/>
      <c r="FUZ78" s="213"/>
      <c r="FVA78" s="214"/>
      <c r="FVB78" s="214"/>
      <c r="FVP78" s="214"/>
      <c r="FVQ78" s="214"/>
      <c r="FVR78" s="214"/>
      <c r="FVS78" s="214"/>
      <c r="FVT78" s="214"/>
      <c r="FVU78" s="212"/>
      <c r="FVV78" s="213"/>
      <c r="FVW78" s="213"/>
      <c r="FVX78" s="214"/>
      <c r="FVY78" s="214"/>
      <c r="FWM78" s="214"/>
      <c r="FWN78" s="214"/>
      <c r="FWO78" s="214"/>
      <c r="FWP78" s="214"/>
      <c r="FWQ78" s="214"/>
      <c r="FWR78" s="212"/>
      <c r="FWS78" s="213"/>
      <c r="FWT78" s="213"/>
      <c r="FWU78" s="214"/>
      <c r="FWV78" s="214"/>
      <c r="FXJ78" s="214"/>
      <c r="FXK78" s="214"/>
      <c r="FXL78" s="214"/>
      <c r="FXM78" s="214"/>
      <c r="FXN78" s="214"/>
      <c r="FXO78" s="212"/>
      <c r="FXP78" s="213"/>
      <c r="FXQ78" s="213"/>
      <c r="FXR78" s="214"/>
      <c r="FXS78" s="214"/>
      <c r="FYG78" s="214"/>
      <c r="FYH78" s="214"/>
      <c r="FYI78" s="214"/>
      <c r="FYJ78" s="214"/>
      <c r="FYK78" s="214"/>
      <c r="FYL78" s="212"/>
      <c r="FYM78" s="213"/>
      <c r="FYN78" s="213"/>
      <c r="FYO78" s="214"/>
      <c r="FYP78" s="214"/>
      <c r="FZD78" s="214"/>
      <c r="FZE78" s="214"/>
      <c r="FZF78" s="214"/>
      <c r="FZG78" s="214"/>
      <c r="FZH78" s="214"/>
      <c r="FZI78" s="212"/>
      <c r="FZJ78" s="213"/>
      <c r="FZK78" s="213"/>
      <c r="FZL78" s="214"/>
      <c r="FZM78" s="214"/>
      <c r="GAA78" s="214"/>
      <c r="GAB78" s="214"/>
      <c r="GAC78" s="214"/>
      <c r="GAD78" s="214"/>
      <c r="GAE78" s="214"/>
      <c r="GAF78" s="212"/>
      <c r="GAG78" s="213"/>
      <c r="GAH78" s="213"/>
      <c r="GAI78" s="214"/>
      <c r="GAJ78" s="214"/>
      <c r="GAX78" s="214"/>
      <c r="GAY78" s="214"/>
      <c r="GAZ78" s="214"/>
      <c r="GBA78" s="214"/>
      <c r="GBB78" s="214"/>
      <c r="GBC78" s="212"/>
      <c r="GBD78" s="213"/>
      <c r="GBE78" s="213"/>
      <c r="GBF78" s="214"/>
      <c r="GBG78" s="214"/>
      <c r="GBU78" s="214"/>
      <c r="GBV78" s="214"/>
      <c r="GBW78" s="214"/>
      <c r="GBX78" s="214"/>
      <c r="GBY78" s="214"/>
      <c r="GBZ78" s="212"/>
      <c r="GCA78" s="213"/>
      <c r="GCB78" s="213"/>
      <c r="GCC78" s="214"/>
      <c r="GCD78" s="214"/>
      <c r="GCR78" s="214"/>
      <c r="GCS78" s="214"/>
      <c r="GCT78" s="214"/>
      <c r="GCU78" s="214"/>
      <c r="GCV78" s="214"/>
      <c r="GCW78" s="212"/>
      <c r="GCX78" s="213"/>
      <c r="GCY78" s="213"/>
      <c r="GCZ78" s="214"/>
      <c r="GDA78" s="214"/>
      <c r="GDO78" s="214"/>
      <c r="GDP78" s="214"/>
      <c r="GDQ78" s="214"/>
      <c r="GDR78" s="214"/>
      <c r="GDS78" s="214"/>
      <c r="GDT78" s="212"/>
      <c r="GDU78" s="213"/>
      <c r="GDV78" s="213"/>
      <c r="GDW78" s="214"/>
      <c r="GDX78" s="214"/>
      <c r="GEL78" s="214"/>
      <c r="GEM78" s="214"/>
      <c r="GEN78" s="214"/>
      <c r="GEO78" s="214"/>
      <c r="GEP78" s="214"/>
      <c r="GEQ78" s="212"/>
      <c r="GER78" s="213"/>
      <c r="GES78" s="213"/>
      <c r="GET78" s="214"/>
      <c r="GEU78" s="214"/>
      <c r="GFI78" s="214"/>
      <c r="GFJ78" s="214"/>
      <c r="GFK78" s="214"/>
      <c r="GFL78" s="214"/>
      <c r="GFM78" s="214"/>
      <c r="GFN78" s="212"/>
      <c r="GFO78" s="213"/>
      <c r="GFP78" s="213"/>
      <c r="GFQ78" s="214"/>
      <c r="GFR78" s="214"/>
      <c r="GGF78" s="214"/>
      <c r="GGG78" s="214"/>
      <c r="GGH78" s="214"/>
      <c r="GGI78" s="214"/>
      <c r="GGJ78" s="214"/>
      <c r="GGK78" s="212"/>
      <c r="GGL78" s="213"/>
      <c r="GGM78" s="213"/>
      <c r="GGN78" s="214"/>
      <c r="GGO78" s="214"/>
      <c r="GHC78" s="214"/>
      <c r="GHD78" s="214"/>
      <c r="GHE78" s="214"/>
      <c r="GHF78" s="214"/>
      <c r="GHG78" s="214"/>
      <c r="GHH78" s="212"/>
      <c r="GHI78" s="213"/>
      <c r="GHJ78" s="213"/>
      <c r="GHK78" s="214"/>
      <c r="GHL78" s="214"/>
      <c r="GHZ78" s="214"/>
      <c r="GIA78" s="214"/>
      <c r="GIB78" s="214"/>
      <c r="GIC78" s="214"/>
      <c r="GID78" s="214"/>
      <c r="GIE78" s="212"/>
      <c r="GIF78" s="213"/>
      <c r="GIG78" s="213"/>
      <c r="GIH78" s="214"/>
      <c r="GII78" s="214"/>
      <c r="GIW78" s="214"/>
      <c r="GIX78" s="214"/>
      <c r="GIY78" s="214"/>
      <c r="GIZ78" s="214"/>
      <c r="GJA78" s="214"/>
      <c r="GJB78" s="212"/>
      <c r="GJC78" s="213"/>
      <c r="GJD78" s="213"/>
      <c r="GJE78" s="214"/>
      <c r="GJF78" s="214"/>
      <c r="GJT78" s="214"/>
      <c r="GJU78" s="214"/>
      <c r="GJV78" s="214"/>
      <c r="GJW78" s="214"/>
      <c r="GJX78" s="214"/>
      <c r="GJY78" s="212"/>
      <c r="GJZ78" s="213"/>
      <c r="GKA78" s="213"/>
      <c r="GKB78" s="214"/>
      <c r="GKC78" s="214"/>
      <c r="GKQ78" s="214"/>
      <c r="GKR78" s="214"/>
      <c r="GKS78" s="214"/>
      <c r="GKT78" s="214"/>
      <c r="GKU78" s="214"/>
      <c r="GKV78" s="212"/>
      <c r="GKW78" s="213"/>
      <c r="GKX78" s="213"/>
      <c r="GKY78" s="214"/>
      <c r="GKZ78" s="214"/>
      <c r="GLN78" s="214"/>
      <c r="GLO78" s="214"/>
      <c r="GLP78" s="214"/>
      <c r="GLQ78" s="214"/>
      <c r="GLR78" s="214"/>
      <c r="GLS78" s="212"/>
      <c r="GLT78" s="213"/>
      <c r="GLU78" s="213"/>
      <c r="GLV78" s="214"/>
      <c r="GLW78" s="214"/>
      <c r="GMK78" s="214"/>
      <c r="GML78" s="214"/>
      <c r="GMM78" s="214"/>
      <c r="GMN78" s="214"/>
      <c r="GMO78" s="214"/>
      <c r="GMP78" s="212"/>
      <c r="GMQ78" s="213"/>
      <c r="GMR78" s="213"/>
      <c r="GMS78" s="214"/>
      <c r="GMT78" s="214"/>
      <c r="GNH78" s="214"/>
      <c r="GNI78" s="214"/>
      <c r="GNJ78" s="214"/>
      <c r="GNK78" s="214"/>
      <c r="GNL78" s="214"/>
      <c r="GNM78" s="212"/>
      <c r="GNN78" s="213"/>
      <c r="GNO78" s="213"/>
      <c r="GNP78" s="214"/>
      <c r="GNQ78" s="214"/>
      <c r="GOE78" s="214"/>
      <c r="GOF78" s="214"/>
      <c r="GOG78" s="214"/>
      <c r="GOH78" s="214"/>
      <c r="GOI78" s="214"/>
      <c r="GOJ78" s="212"/>
      <c r="GOK78" s="213"/>
      <c r="GOL78" s="213"/>
      <c r="GOM78" s="214"/>
      <c r="GON78" s="214"/>
      <c r="GPB78" s="214"/>
      <c r="GPC78" s="214"/>
      <c r="GPD78" s="214"/>
      <c r="GPE78" s="214"/>
      <c r="GPF78" s="214"/>
      <c r="GPG78" s="212"/>
      <c r="GPH78" s="213"/>
      <c r="GPI78" s="213"/>
      <c r="GPJ78" s="214"/>
      <c r="GPK78" s="214"/>
      <c r="GPY78" s="214"/>
      <c r="GPZ78" s="214"/>
      <c r="GQA78" s="214"/>
      <c r="GQB78" s="214"/>
      <c r="GQC78" s="214"/>
      <c r="GQD78" s="212"/>
      <c r="GQE78" s="213"/>
      <c r="GQF78" s="213"/>
      <c r="GQG78" s="214"/>
      <c r="GQH78" s="214"/>
      <c r="GQV78" s="214"/>
      <c r="GQW78" s="214"/>
      <c r="GQX78" s="214"/>
      <c r="GQY78" s="214"/>
      <c r="GQZ78" s="214"/>
      <c r="GRA78" s="212"/>
      <c r="GRB78" s="213"/>
      <c r="GRC78" s="213"/>
      <c r="GRD78" s="214"/>
      <c r="GRE78" s="214"/>
      <c r="GRS78" s="214"/>
      <c r="GRT78" s="214"/>
      <c r="GRU78" s="214"/>
      <c r="GRV78" s="214"/>
      <c r="GRW78" s="214"/>
      <c r="GRX78" s="212"/>
      <c r="GRY78" s="213"/>
      <c r="GRZ78" s="213"/>
      <c r="GSA78" s="214"/>
      <c r="GSB78" s="214"/>
      <c r="GSP78" s="214"/>
      <c r="GSQ78" s="214"/>
      <c r="GSR78" s="214"/>
      <c r="GSS78" s="214"/>
      <c r="GST78" s="214"/>
      <c r="GSU78" s="212"/>
      <c r="GSV78" s="213"/>
      <c r="GSW78" s="213"/>
      <c r="GSX78" s="214"/>
      <c r="GSY78" s="214"/>
      <c r="GTM78" s="214"/>
      <c r="GTN78" s="214"/>
      <c r="GTO78" s="214"/>
      <c r="GTP78" s="214"/>
      <c r="GTQ78" s="214"/>
      <c r="GTR78" s="212"/>
      <c r="GTS78" s="213"/>
      <c r="GTT78" s="213"/>
      <c r="GTU78" s="214"/>
      <c r="GTV78" s="214"/>
      <c r="GUJ78" s="214"/>
      <c r="GUK78" s="214"/>
      <c r="GUL78" s="214"/>
      <c r="GUM78" s="214"/>
      <c r="GUN78" s="214"/>
      <c r="GUO78" s="212"/>
      <c r="GUP78" s="213"/>
      <c r="GUQ78" s="213"/>
      <c r="GUR78" s="214"/>
      <c r="GUS78" s="214"/>
      <c r="GVG78" s="214"/>
      <c r="GVH78" s="214"/>
      <c r="GVI78" s="214"/>
      <c r="GVJ78" s="214"/>
      <c r="GVK78" s="214"/>
      <c r="GVL78" s="212"/>
      <c r="GVM78" s="213"/>
      <c r="GVN78" s="213"/>
      <c r="GVO78" s="214"/>
      <c r="GVP78" s="214"/>
      <c r="GWD78" s="214"/>
      <c r="GWE78" s="214"/>
      <c r="GWF78" s="214"/>
      <c r="GWG78" s="214"/>
      <c r="GWH78" s="214"/>
      <c r="GWI78" s="212"/>
      <c r="GWJ78" s="213"/>
      <c r="GWK78" s="213"/>
      <c r="GWL78" s="214"/>
      <c r="GWM78" s="214"/>
      <c r="GXA78" s="214"/>
      <c r="GXB78" s="214"/>
      <c r="GXC78" s="214"/>
      <c r="GXD78" s="214"/>
      <c r="GXE78" s="214"/>
      <c r="GXF78" s="212"/>
      <c r="GXG78" s="213"/>
      <c r="GXH78" s="213"/>
      <c r="GXI78" s="214"/>
      <c r="GXJ78" s="214"/>
      <c r="GXX78" s="214"/>
      <c r="GXY78" s="214"/>
      <c r="GXZ78" s="214"/>
      <c r="GYA78" s="214"/>
      <c r="GYB78" s="214"/>
      <c r="GYC78" s="212"/>
      <c r="GYD78" s="213"/>
      <c r="GYE78" s="213"/>
      <c r="GYF78" s="214"/>
      <c r="GYG78" s="214"/>
      <c r="GYU78" s="214"/>
      <c r="GYV78" s="214"/>
      <c r="GYW78" s="214"/>
      <c r="GYX78" s="214"/>
      <c r="GYY78" s="214"/>
      <c r="GYZ78" s="212"/>
      <c r="GZA78" s="213"/>
      <c r="GZB78" s="213"/>
      <c r="GZC78" s="214"/>
      <c r="GZD78" s="214"/>
      <c r="GZR78" s="214"/>
      <c r="GZS78" s="214"/>
      <c r="GZT78" s="214"/>
      <c r="GZU78" s="214"/>
      <c r="GZV78" s="214"/>
      <c r="GZW78" s="212"/>
      <c r="GZX78" s="213"/>
      <c r="GZY78" s="213"/>
      <c r="GZZ78" s="214"/>
      <c r="HAA78" s="214"/>
      <c r="HAO78" s="214"/>
      <c r="HAP78" s="214"/>
      <c r="HAQ78" s="214"/>
      <c r="HAR78" s="214"/>
      <c r="HAS78" s="214"/>
      <c r="HAT78" s="212"/>
      <c r="HAU78" s="213"/>
      <c r="HAV78" s="213"/>
      <c r="HAW78" s="214"/>
      <c r="HAX78" s="214"/>
      <c r="HBL78" s="214"/>
      <c r="HBM78" s="214"/>
      <c r="HBN78" s="214"/>
      <c r="HBO78" s="214"/>
      <c r="HBP78" s="214"/>
      <c r="HBQ78" s="212"/>
      <c r="HBR78" s="213"/>
      <c r="HBS78" s="213"/>
      <c r="HBT78" s="214"/>
      <c r="HBU78" s="214"/>
      <c r="HCI78" s="214"/>
      <c r="HCJ78" s="214"/>
      <c r="HCK78" s="214"/>
      <c r="HCL78" s="214"/>
      <c r="HCM78" s="214"/>
      <c r="HCN78" s="212"/>
      <c r="HCO78" s="213"/>
      <c r="HCP78" s="213"/>
      <c r="HCQ78" s="214"/>
      <c r="HCR78" s="214"/>
      <c r="HDF78" s="214"/>
      <c r="HDG78" s="214"/>
      <c r="HDH78" s="214"/>
      <c r="HDI78" s="214"/>
      <c r="HDJ78" s="214"/>
      <c r="HDK78" s="212"/>
      <c r="HDL78" s="213"/>
      <c r="HDM78" s="213"/>
      <c r="HDN78" s="214"/>
      <c r="HDO78" s="214"/>
      <c r="HEC78" s="214"/>
      <c r="HED78" s="214"/>
      <c r="HEE78" s="214"/>
      <c r="HEF78" s="214"/>
      <c r="HEG78" s="214"/>
      <c r="HEH78" s="212"/>
      <c r="HEI78" s="213"/>
      <c r="HEJ78" s="213"/>
      <c r="HEK78" s="214"/>
      <c r="HEL78" s="214"/>
      <c r="HEZ78" s="214"/>
      <c r="HFA78" s="214"/>
      <c r="HFB78" s="214"/>
      <c r="HFC78" s="214"/>
      <c r="HFD78" s="214"/>
      <c r="HFE78" s="212"/>
      <c r="HFF78" s="213"/>
      <c r="HFG78" s="213"/>
      <c r="HFH78" s="214"/>
      <c r="HFI78" s="214"/>
      <c r="HFW78" s="214"/>
      <c r="HFX78" s="214"/>
      <c r="HFY78" s="214"/>
      <c r="HFZ78" s="214"/>
      <c r="HGA78" s="214"/>
      <c r="HGB78" s="212"/>
      <c r="HGC78" s="213"/>
      <c r="HGD78" s="213"/>
      <c r="HGE78" s="214"/>
      <c r="HGF78" s="214"/>
      <c r="HGT78" s="214"/>
      <c r="HGU78" s="214"/>
      <c r="HGV78" s="214"/>
      <c r="HGW78" s="214"/>
      <c r="HGX78" s="214"/>
      <c r="HGY78" s="212"/>
      <c r="HGZ78" s="213"/>
      <c r="HHA78" s="213"/>
      <c r="HHB78" s="214"/>
      <c r="HHC78" s="214"/>
      <c r="HHQ78" s="214"/>
      <c r="HHR78" s="214"/>
      <c r="HHS78" s="214"/>
      <c r="HHT78" s="214"/>
      <c r="HHU78" s="214"/>
      <c r="HHV78" s="212"/>
      <c r="HHW78" s="213"/>
      <c r="HHX78" s="213"/>
      <c r="HHY78" s="214"/>
      <c r="HHZ78" s="214"/>
      <c r="HIN78" s="214"/>
      <c r="HIO78" s="214"/>
      <c r="HIP78" s="214"/>
      <c r="HIQ78" s="214"/>
      <c r="HIR78" s="214"/>
      <c r="HIS78" s="212"/>
      <c r="HIT78" s="213"/>
      <c r="HIU78" s="213"/>
      <c r="HIV78" s="214"/>
      <c r="HIW78" s="214"/>
      <c r="HJK78" s="214"/>
      <c r="HJL78" s="214"/>
      <c r="HJM78" s="214"/>
      <c r="HJN78" s="214"/>
      <c r="HJO78" s="214"/>
      <c r="HJP78" s="212"/>
      <c r="HJQ78" s="213"/>
      <c r="HJR78" s="213"/>
      <c r="HJS78" s="214"/>
      <c r="HJT78" s="214"/>
      <c r="HKH78" s="214"/>
      <c r="HKI78" s="214"/>
      <c r="HKJ78" s="214"/>
      <c r="HKK78" s="214"/>
      <c r="HKL78" s="214"/>
      <c r="HKM78" s="212"/>
      <c r="HKN78" s="213"/>
      <c r="HKO78" s="213"/>
      <c r="HKP78" s="214"/>
      <c r="HKQ78" s="214"/>
      <c r="HLE78" s="214"/>
      <c r="HLF78" s="214"/>
      <c r="HLG78" s="214"/>
      <c r="HLH78" s="214"/>
      <c r="HLI78" s="214"/>
      <c r="HLJ78" s="212"/>
      <c r="HLK78" s="213"/>
      <c r="HLL78" s="213"/>
      <c r="HLM78" s="214"/>
      <c r="HLN78" s="214"/>
      <c r="HMB78" s="214"/>
      <c r="HMC78" s="214"/>
      <c r="HMD78" s="214"/>
      <c r="HME78" s="214"/>
      <c r="HMF78" s="214"/>
      <c r="HMG78" s="212"/>
      <c r="HMH78" s="213"/>
      <c r="HMI78" s="213"/>
      <c r="HMJ78" s="214"/>
      <c r="HMK78" s="214"/>
      <c r="HMY78" s="214"/>
      <c r="HMZ78" s="214"/>
      <c r="HNA78" s="214"/>
      <c r="HNB78" s="214"/>
      <c r="HNC78" s="214"/>
      <c r="HND78" s="212"/>
      <c r="HNE78" s="213"/>
      <c r="HNF78" s="213"/>
      <c r="HNG78" s="214"/>
      <c r="HNH78" s="214"/>
      <c r="HNV78" s="214"/>
      <c r="HNW78" s="214"/>
      <c r="HNX78" s="214"/>
      <c r="HNY78" s="214"/>
      <c r="HNZ78" s="214"/>
      <c r="HOA78" s="212"/>
      <c r="HOB78" s="213"/>
      <c r="HOC78" s="213"/>
      <c r="HOD78" s="214"/>
      <c r="HOE78" s="214"/>
      <c r="HOS78" s="214"/>
      <c r="HOT78" s="214"/>
      <c r="HOU78" s="214"/>
      <c r="HOV78" s="214"/>
      <c r="HOW78" s="214"/>
      <c r="HOX78" s="212"/>
      <c r="HOY78" s="213"/>
      <c r="HOZ78" s="213"/>
      <c r="HPA78" s="214"/>
      <c r="HPB78" s="214"/>
      <c r="HPP78" s="214"/>
      <c r="HPQ78" s="214"/>
      <c r="HPR78" s="214"/>
      <c r="HPS78" s="214"/>
      <c r="HPT78" s="214"/>
      <c r="HPU78" s="212"/>
      <c r="HPV78" s="213"/>
      <c r="HPW78" s="213"/>
      <c r="HPX78" s="214"/>
      <c r="HPY78" s="214"/>
      <c r="HQM78" s="214"/>
      <c r="HQN78" s="214"/>
      <c r="HQO78" s="214"/>
      <c r="HQP78" s="214"/>
      <c r="HQQ78" s="214"/>
      <c r="HQR78" s="212"/>
      <c r="HQS78" s="213"/>
      <c r="HQT78" s="213"/>
      <c r="HQU78" s="214"/>
      <c r="HQV78" s="214"/>
      <c r="HRJ78" s="214"/>
      <c r="HRK78" s="214"/>
      <c r="HRL78" s="214"/>
      <c r="HRM78" s="214"/>
      <c r="HRN78" s="214"/>
      <c r="HRO78" s="212"/>
      <c r="HRP78" s="213"/>
      <c r="HRQ78" s="213"/>
      <c r="HRR78" s="214"/>
      <c r="HRS78" s="214"/>
      <c r="HSG78" s="214"/>
      <c r="HSH78" s="214"/>
      <c r="HSI78" s="214"/>
      <c r="HSJ78" s="214"/>
      <c r="HSK78" s="214"/>
      <c r="HSL78" s="212"/>
      <c r="HSM78" s="213"/>
      <c r="HSN78" s="213"/>
      <c r="HSO78" s="214"/>
      <c r="HSP78" s="214"/>
      <c r="HTD78" s="214"/>
      <c r="HTE78" s="214"/>
      <c r="HTF78" s="214"/>
      <c r="HTG78" s="214"/>
      <c r="HTH78" s="214"/>
      <c r="HTI78" s="212"/>
      <c r="HTJ78" s="213"/>
      <c r="HTK78" s="213"/>
      <c r="HTL78" s="214"/>
      <c r="HTM78" s="214"/>
      <c r="HUA78" s="214"/>
      <c r="HUB78" s="214"/>
      <c r="HUC78" s="214"/>
      <c r="HUD78" s="214"/>
      <c r="HUE78" s="214"/>
      <c r="HUF78" s="212"/>
      <c r="HUG78" s="213"/>
      <c r="HUH78" s="213"/>
      <c r="HUI78" s="214"/>
      <c r="HUJ78" s="214"/>
      <c r="HUX78" s="214"/>
      <c r="HUY78" s="214"/>
      <c r="HUZ78" s="214"/>
      <c r="HVA78" s="214"/>
      <c r="HVB78" s="214"/>
      <c r="HVC78" s="212"/>
      <c r="HVD78" s="213"/>
      <c r="HVE78" s="213"/>
      <c r="HVF78" s="214"/>
      <c r="HVG78" s="214"/>
      <c r="HVU78" s="214"/>
      <c r="HVV78" s="214"/>
      <c r="HVW78" s="214"/>
      <c r="HVX78" s="214"/>
      <c r="HVY78" s="214"/>
      <c r="HVZ78" s="212"/>
      <c r="HWA78" s="213"/>
      <c r="HWB78" s="213"/>
      <c r="HWC78" s="214"/>
      <c r="HWD78" s="214"/>
      <c r="HWR78" s="214"/>
      <c r="HWS78" s="214"/>
      <c r="HWT78" s="214"/>
      <c r="HWU78" s="214"/>
      <c r="HWV78" s="214"/>
      <c r="HWW78" s="212"/>
      <c r="HWX78" s="213"/>
      <c r="HWY78" s="213"/>
      <c r="HWZ78" s="214"/>
      <c r="HXA78" s="214"/>
      <c r="HXO78" s="214"/>
      <c r="HXP78" s="214"/>
      <c r="HXQ78" s="214"/>
      <c r="HXR78" s="214"/>
      <c r="HXS78" s="214"/>
      <c r="HXT78" s="212"/>
      <c r="HXU78" s="213"/>
      <c r="HXV78" s="213"/>
      <c r="HXW78" s="214"/>
      <c r="HXX78" s="214"/>
      <c r="HYL78" s="214"/>
      <c r="HYM78" s="214"/>
      <c r="HYN78" s="214"/>
      <c r="HYO78" s="214"/>
      <c r="HYP78" s="214"/>
      <c r="HYQ78" s="212"/>
      <c r="HYR78" s="213"/>
      <c r="HYS78" s="213"/>
      <c r="HYT78" s="214"/>
      <c r="HYU78" s="214"/>
      <c r="HZI78" s="214"/>
      <c r="HZJ78" s="214"/>
      <c r="HZK78" s="214"/>
      <c r="HZL78" s="214"/>
      <c r="HZM78" s="214"/>
      <c r="HZN78" s="212"/>
      <c r="HZO78" s="213"/>
      <c r="HZP78" s="213"/>
      <c r="HZQ78" s="214"/>
      <c r="HZR78" s="214"/>
      <c r="IAF78" s="214"/>
      <c r="IAG78" s="214"/>
      <c r="IAH78" s="214"/>
      <c r="IAI78" s="214"/>
      <c r="IAJ78" s="214"/>
      <c r="IAK78" s="212"/>
      <c r="IAL78" s="213"/>
      <c r="IAM78" s="213"/>
      <c r="IAN78" s="214"/>
      <c r="IAO78" s="214"/>
      <c r="IBC78" s="214"/>
      <c r="IBD78" s="214"/>
      <c r="IBE78" s="214"/>
      <c r="IBF78" s="214"/>
      <c r="IBG78" s="214"/>
      <c r="IBH78" s="212"/>
      <c r="IBI78" s="213"/>
      <c r="IBJ78" s="213"/>
      <c r="IBK78" s="214"/>
      <c r="IBL78" s="214"/>
      <c r="IBZ78" s="214"/>
      <c r="ICA78" s="214"/>
      <c r="ICB78" s="214"/>
      <c r="ICC78" s="214"/>
      <c r="ICD78" s="214"/>
      <c r="ICE78" s="212"/>
      <c r="ICF78" s="213"/>
      <c r="ICG78" s="213"/>
      <c r="ICH78" s="214"/>
      <c r="ICI78" s="214"/>
      <c r="ICW78" s="214"/>
      <c r="ICX78" s="214"/>
      <c r="ICY78" s="214"/>
      <c r="ICZ78" s="214"/>
      <c r="IDA78" s="214"/>
      <c r="IDB78" s="212"/>
      <c r="IDC78" s="213"/>
      <c r="IDD78" s="213"/>
      <c r="IDE78" s="214"/>
      <c r="IDF78" s="214"/>
      <c r="IDT78" s="214"/>
      <c r="IDU78" s="214"/>
      <c r="IDV78" s="214"/>
      <c r="IDW78" s="214"/>
      <c r="IDX78" s="214"/>
      <c r="IDY78" s="212"/>
      <c r="IDZ78" s="213"/>
      <c r="IEA78" s="213"/>
      <c r="IEB78" s="214"/>
      <c r="IEC78" s="214"/>
      <c r="IEQ78" s="214"/>
      <c r="IER78" s="214"/>
      <c r="IES78" s="214"/>
      <c r="IET78" s="214"/>
      <c r="IEU78" s="214"/>
      <c r="IEV78" s="212"/>
      <c r="IEW78" s="213"/>
      <c r="IEX78" s="213"/>
      <c r="IEY78" s="214"/>
      <c r="IEZ78" s="214"/>
      <c r="IFN78" s="214"/>
      <c r="IFO78" s="214"/>
      <c r="IFP78" s="214"/>
      <c r="IFQ78" s="214"/>
      <c r="IFR78" s="214"/>
      <c r="IFS78" s="212"/>
      <c r="IFT78" s="213"/>
      <c r="IFU78" s="213"/>
      <c r="IFV78" s="214"/>
      <c r="IFW78" s="214"/>
      <c r="IGK78" s="214"/>
      <c r="IGL78" s="214"/>
      <c r="IGM78" s="214"/>
      <c r="IGN78" s="214"/>
      <c r="IGO78" s="214"/>
      <c r="IGP78" s="212"/>
      <c r="IGQ78" s="213"/>
      <c r="IGR78" s="213"/>
      <c r="IGS78" s="214"/>
      <c r="IGT78" s="214"/>
      <c r="IHH78" s="214"/>
      <c r="IHI78" s="214"/>
      <c r="IHJ78" s="214"/>
      <c r="IHK78" s="214"/>
      <c r="IHL78" s="214"/>
      <c r="IHM78" s="212"/>
      <c r="IHN78" s="213"/>
      <c r="IHO78" s="213"/>
      <c r="IHP78" s="214"/>
      <c r="IHQ78" s="214"/>
      <c r="IIE78" s="214"/>
      <c r="IIF78" s="214"/>
      <c r="IIG78" s="214"/>
      <c r="IIH78" s="214"/>
      <c r="III78" s="214"/>
      <c r="IIJ78" s="212"/>
      <c r="IIK78" s="213"/>
      <c r="IIL78" s="213"/>
      <c r="IIM78" s="214"/>
      <c r="IIN78" s="214"/>
      <c r="IJB78" s="214"/>
      <c r="IJC78" s="214"/>
      <c r="IJD78" s="214"/>
      <c r="IJE78" s="214"/>
      <c r="IJF78" s="214"/>
      <c r="IJG78" s="212"/>
      <c r="IJH78" s="213"/>
      <c r="IJI78" s="213"/>
      <c r="IJJ78" s="214"/>
      <c r="IJK78" s="214"/>
      <c r="IJY78" s="214"/>
      <c r="IJZ78" s="214"/>
      <c r="IKA78" s="214"/>
      <c r="IKB78" s="214"/>
      <c r="IKC78" s="214"/>
      <c r="IKD78" s="212"/>
      <c r="IKE78" s="213"/>
      <c r="IKF78" s="213"/>
      <c r="IKG78" s="214"/>
      <c r="IKH78" s="214"/>
      <c r="IKV78" s="214"/>
      <c r="IKW78" s="214"/>
      <c r="IKX78" s="214"/>
      <c r="IKY78" s="214"/>
      <c r="IKZ78" s="214"/>
      <c r="ILA78" s="212"/>
      <c r="ILB78" s="213"/>
      <c r="ILC78" s="213"/>
      <c r="ILD78" s="214"/>
      <c r="ILE78" s="214"/>
      <c r="ILS78" s="214"/>
      <c r="ILT78" s="214"/>
      <c r="ILU78" s="214"/>
      <c r="ILV78" s="214"/>
      <c r="ILW78" s="214"/>
      <c r="ILX78" s="212"/>
      <c r="ILY78" s="213"/>
      <c r="ILZ78" s="213"/>
      <c r="IMA78" s="214"/>
      <c r="IMB78" s="214"/>
      <c r="IMP78" s="214"/>
      <c r="IMQ78" s="214"/>
      <c r="IMR78" s="214"/>
      <c r="IMS78" s="214"/>
      <c r="IMT78" s="214"/>
      <c r="IMU78" s="212"/>
      <c r="IMV78" s="213"/>
      <c r="IMW78" s="213"/>
      <c r="IMX78" s="214"/>
      <c r="IMY78" s="214"/>
      <c r="INM78" s="214"/>
      <c r="INN78" s="214"/>
      <c r="INO78" s="214"/>
      <c r="INP78" s="214"/>
      <c r="INQ78" s="214"/>
      <c r="INR78" s="212"/>
      <c r="INS78" s="213"/>
      <c r="INT78" s="213"/>
      <c r="INU78" s="214"/>
      <c r="INV78" s="214"/>
      <c r="IOJ78" s="214"/>
      <c r="IOK78" s="214"/>
      <c r="IOL78" s="214"/>
      <c r="IOM78" s="214"/>
      <c r="ION78" s="214"/>
      <c r="IOO78" s="212"/>
      <c r="IOP78" s="213"/>
      <c r="IOQ78" s="213"/>
      <c r="IOR78" s="214"/>
      <c r="IOS78" s="214"/>
      <c r="IPG78" s="214"/>
      <c r="IPH78" s="214"/>
      <c r="IPI78" s="214"/>
      <c r="IPJ78" s="214"/>
      <c r="IPK78" s="214"/>
      <c r="IPL78" s="212"/>
      <c r="IPM78" s="213"/>
      <c r="IPN78" s="213"/>
      <c r="IPO78" s="214"/>
      <c r="IPP78" s="214"/>
      <c r="IQD78" s="214"/>
      <c r="IQE78" s="214"/>
      <c r="IQF78" s="214"/>
      <c r="IQG78" s="214"/>
      <c r="IQH78" s="214"/>
      <c r="IQI78" s="212"/>
      <c r="IQJ78" s="213"/>
      <c r="IQK78" s="213"/>
      <c r="IQL78" s="214"/>
      <c r="IQM78" s="214"/>
      <c r="IRA78" s="214"/>
      <c r="IRB78" s="214"/>
      <c r="IRC78" s="214"/>
      <c r="IRD78" s="214"/>
      <c r="IRE78" s="214"/>
      <c r="IRF78" s="212"/>
      <c r="IRG78" s="213"/>
      <c r="IRH78" s="213"/>
      <c r="IRI78" s="214"/>
      <c r="IRJ78" s="214"/>
      <c r="IRX78" s="214"/>
      <c r="IRY78" s="214"/>
      <c r="IRZ78" s="214"/>
      <c r="ISA78" s="214"/>
      <c r="ISB78" s="214"/>
      <c r="ISC78" s="212"/>
      <c r="ISD78" s="213"/>
      <c r="ISE78" s="213"/>
      <c r="ISF78" s="214"/>
      <c r="ISG78" s="214"/>
      <c r="ISU78" s="214"/>
      <c r="ISV78" s="214"/>
      <c r="ISW78" s="214"/>
      <c r="ISX78" s="214"/>
      <c r="ISY78" s="214"/>
      <c r="ISZ78" s="212"/>
      <c r="ITA78" s="213"/>
      <c r="ITB78" s="213"/>
      <c r="ITC78" s="214"/>
      <c r="ITD78" s="214"/>
      <c r="ITR78" s="214"/>
      <c r="ITS78" s="214"/>
      <c r="ITT78" s="214"/>
      <c r="ITU78" s="214"/>
      <c r="ITV78" s="214"/>
      <c r="ITW78" s="212"/>
      <c r="ITX78" s="213"/>
      <c r="ITY78" s="213"/>
      <c r="ITZ78" s="214"/>
      <c r="IUA78" s="214"/>
      <c r="IUO78" s="214"/>
      <c r="IUP78" s="214"/>
      <c r="IUQ78" s="214"/>
      <c r="IUR78" s="214"/>
      <c r="IUS78" s="214"/>
      <c r="IUT78" s="212"/>
      <c r="IUU78" s="213"/>
      <c r="IUV78" s="213"/>
      <c r="IUW78" s="214"/>
      <c r="IUX78" s="214"/>
      <c r="IVL78" s="214"/>
      <c r="IVM78" s="214"/>
      <c r="IVN78" s="214"/>
      <c r="IVO78" s="214"/>
      <c r="IVP78" s="214"/>
      <c r="IVQ78" s="212"/>
      <c r="IVR78" s="213"/>
      <c r="IVS78" s="213"/>
      <c r="IVT78" s="214"/>
      <c r="IVU78" s="214"/>
      <c r="IWI78" s="214"/>
      <c r="IWJ78" s="214"/>
      <c r="IWK78" s="214"/>
      <c r="IWL78" s="214"/>
      <c r="IWM78" s="214"/>
      <c r="IWN78" s="212"/>
      <c r="IWO78" s="213"/>
      <c r="IWP78" s="213"/>
      <c r="IWQ78" s="214"/>
      <c r="IWR78" s="214"/>
      <c r="IXF78" s="214"/>
      <c r="IXG78" s="214"/>
      <c r="IXH78" s="214"/>
      <c r="IXI78" s="214"/>
      <c r="IXJ78" s="214"/>
      <c r="IXK78" s="212"/>
      <c r="IXL78" s="213"/>
      <c r="IXM78" s="213"/>
      <c r="IXN78" s="214"/>
      <c r="IXO78" s="214"/>
      <c r="IYC78" s="214"/>
      <c r="IYD78" s="214"/>
      <c r="IYE78" s="214"/>
      <c r="IYF78" s="214"/>
      <c r="IYG78" s="214"/>
      <c r="IYH78" s="212"/>
      <c r="IYI78" s="213"/>
      <c r="IYJ78" s="213"/>
      <c r="IYK78" s="214"/>
      <c r="IYL78" s="214"/>
      <c r="IYZ78" s="214"/>
      <c r="IZA78" s="214"/>
      <c r="IZB78" s="214"/>
      <c r="IZC78" s="214"/>
      <c r="IZD78" s="214"/>
      <c r="IZE78" s="212"/>
      <c r="IZF78" s="213"/>
      <c r="IZG78" s="213"/>
      <c r="IZH78" s="214"/>
      <c r="IZI78" s="214"/>
      <c r="IZW78" s="214"/>
      <c r="IZX78" s="214"/>
      <c r="IZY78" s="214"/>
      <c r="IZZ78" s="214"/>
      <c r="JAA78" s="214"/>
      <c r="JAB78" s="212"/>
      <c r="JAC78" s="213"/>
      <c r="JAD78" s="213"/>
      <c r="JAE78" s="214"/>
      <c r="JAF78" s="214"/>
      <c r="JAT78" s="214"/>
      <c r="JAU78" s="214"/>
      <c r="JAV78" s="214"/>
      <c r="JAW78" s="214"/>
      <c r="JAX78" s="214"/>
      <c r="JAY78" s="212"/>
      <c r="JAZ78" s="213"/>
      <c r="JBA78" s="213"/>
      <c r="JBB78" s="214"/>
      <c r="JBC78" s="214"/>
      <c r="JBQ78" s="214"/>
      <c r="JBR78" s="214"/>
      <c r="JBS78" s="214"/>
      <c r="JBT78" s="214"/>
      <c r="JBU78" s="214"/>
      <c r="JBV78" s="212"/>
      <c r="JBW78" s="213"/>
      <c r="JBX78" s="213"/>
      <c r="JBY78" s="214"/>
      <c r="JBZ78" s="214"/>
      <c r="JCN78" s="214"/>
      <c r="JCO78" s="214"/>
      <c r="JCP78" s="214"/>
      <c r="JCQ78" s="214"/>
      <c r="JCR78" s="214"/>
      <c r="JCS78" s="212"/>
      <c r="JCT78" s="213"/>
      <c r="JCU78" s="213"/>
      <c r="JCV78" s="214"/>
      <c r="JCW78" s="214"/>
      <c r="JDK78" s="214"/>
      <c r="JDL78" s="214"/>
      <c r="JDM78" s="214"/>
      <c r="JDN78" s="214"/>
      <c r="JDO78" s="214"/>
      <c r="JDP78" s="212"/>
      <c r="JDQ78" s="213"/>
      <c r="JDR78" s="213"/>
      <c r="JDS78" s="214"/>
      <c r="JDT78" s="214"/>
      <c r="JEH78" s="214"/>
      <c r="JEI78" s="214"/>
      <c r="JEJ78" s="214"/>
      <c r="JEK78" s="214"/>
      <c r="JEL78" s="214"/>
      <c r="JEM78" s="212"/>
      <c r="JEN78" s="213"/>
      <c r="JEO78" s="213"/>
      <c r="JEP78" s="214"/>
      <c r="JEQ78" s="214"/>
      <c r="JFE78" s="214"/>
      <c r="JFF78" s="214"/>
      <c r="JFG78" s="214"/>
      <c r="JFH78" s="214"/>
      <c r="JFI78" s="214"/>
      <c r="JFJ78" s="212"/>
      <c r="JFK78" s="213"/>
      <c r="JFL78" s="213"/>
      <c r="JFM78" s="214"/>
      <c r="JFN78" s="214"/>
      <c r="JGB78" s="214"/>
      <c r="JGC78" s="214"/>
      <c r="JGD78" s="214"/>
      <c r="JGE78" s="214"/>
      <c r="JGF78" s="214"/>
      <c r="JGG78" s="212"/>
      <c r="JGH78" s="213"/>
      <c r="JGI78" s="213"/>
      <c r="JGJ78" s="214"/>
      <c r="JGK78" s="214"/>
      <c r="JGY78" s="214"/>
      <c r="JGZ78" s="214"/>
      <c r="JHA78" s="214"/>
      <c r="JHB78" s="214"/>
      <c r="JHC78" s="214"/>
      <c r="JHD78" s="212"/>
      <c r="JHE78" s="213"/>
      <c r="JHF78" s="213"/>
      <c r="JHG78" s="214"/>
      <c r="JHH78" s="214"/>
      <c r="JHV78" s="214"/>
      <c r="JHW78" s="214"/>
      <c r="JHX78" s="214"/>
      <c r="JHY78" s="214"/>
      <c r="JHZ78" s="214"/>
      <c r="JIA78" s="212"/>
      <c r="JIB78" s="213"/>
      <c r="JIC78" s="213"/>
      <c r="JID78" s="214"/>
      <c r="JIE78" s="214"/>
      <c r="JIS78" s="214"/>
      <c r="JIT78" s="214"/>
      <c r="JIU78" s="214"/>
      <c r="JIV78" s="214"/>
      <c r="JIW78" s="214"/>
      <c r="JIX78" s="212"/>
      <c r="JIY78" s="213"/>
      <c r="JIZ78" s="213"/>
      <c r="JJA78" s="214"/>
      <c r="JJB78" s="214"/>
      <c r="JJP78" s="214"/>
      <c r="JJQ78" s="214"/>
      <c r="JJR78" s="214"/>
      <c r="JJS78" s="214"/>
      <c r="JJT78" s="214"/>
      <c r="JJU78" s="212"/>
      <c r="JJV78" s="213"/>
      <c r="JJW78" s="213"/>
      <c r="JJX78" s="214"/>
      <c r="JJY78" s="214"/>
      <c r="JKM78" s="214"/>
      <c r="JKN78" s="214"/>
      <c r="JKO78" s="214"/>
      <c r="JKP78" s="214"/>
      <c r="JKQ78" s="214"/>
      <c r="JKR78" s="212"/>
      <c r="JKS78" s="213"/>
      <c r="JKT78" s="213"/>
      <c r="JKU78" s="214"/>
      <c r="JKV78" s="214"/>
      <c r="JLJ78" s="214"/>
      <c r="JLK78" s="214"/>
      <c r="JLL78" s="214"/>
      <c r="JLM78" s="214"/>
      <c r="JLN78" s="214"/>
      <c r="JLO78" s="212"/>
      <c r="JLP78" s="213"/>
      <c r="JLQ78" s="213"/>
      <c r="JLR78" s="214"/>
      <c r="JLS78" s="214"/>
      <c r="JMG78" s="214"/>
      <c r="JMH78" s="214"/>
      <c r="JMI78" s="214"/>
      <c r="JMJ78" s="214"/>
      <c r="JMK78" s="214"/>
      <c r="JML78" s="212"/>
      <c r="JMM78" s="213"/>
      <c r="JMN78" s="213"/>
      <c r="JMO78" s="214"/>
      <c r="JMP78" s="214"/>
      <c r="JND78" s="214"/>
      <c r="JNE78" s="214"/>
      <c r="JNF78" s="214"/>
      <c r="JNG78" s="214"/>
      <c r="JNH78" s="214"/>
      <c r="JNI78" s="212"/>
      <c r="JNJ78" s="213"/>
      <c r="JNK78" s="213"/>
      <c r="JNL78" s="214"/>
      <c r="JNM78" s="214"/>
      <c r="JOA78" s="214"/>
      <c r="JOB78" s="214"/>
      <c r="JOC78" s="214"/>
      <c r="JOD78" s="214"/>
      <c r="JOE78" s="214"/>
      <c r="JOF78" s="212"/>
      <c r="JOG78" s="213"/>
      <c r="JOH78" s="213"/>
      <c r="JOI78" s="214"/>
      <c r="JOJ78" s="214"/>
      <c r="JOX78" s="214"/>
      <c r="JOY78" s="214"/>
      <c r="JOZ78" s="214"/>
      <c r="JPA78" s="214"/>
      <c r="JPB78" s="214"/>
      <c r="JPC78" s="212"/>
      <c r="JPD78" s="213"/>
      <c r="JPE78" s="213"/>
      <c r="JPF78" s="214"/>
      <c r="JPG78" s="214"/>
      <c r="JPU78" s="214"/>
      <c r="JPV78" s="214"/>
      <c r="JPW78" s="214"/>
      <c r="JPX78" s="214"/>
      <c r="JPY78" s="214"/>
      <c r="JPZ78" s="212"/>
      <c r="JQA78" s="213"/>
      <c r="JQB78" s="213"/>
      <c r="JQC78" s="214"/>
      <c r="JQD78" s="214"/>
      <c r="JQR78" s="214"/>
      <c r="JQS78" s="214"/>
      <c r="JQT78" s="214"/>
      <c r="JQU78" s="214"/>
      <c r="JQV78" s="214"/>
      <c r="JQW78" s="212"/>
      <c r="JQX78" s="213"/>
      <c r="JQY78" s="213"/>
      <c r="JQZ78" s="214"/>
      <c r="JRA78" s="214"/>
      <c r="JRO78" s="214"/>
      <c r="JRP78" s="214"/>
      <c r="JRQ78" s="214"/>
      <c r="JRR78" s="214"/>
      <c r="JRS78" s="214"/>
      <c r="JRT78" s="212"/>
      <c r="JRU78" s="213"/>
      <c r="JRV78" s="213"/>
      <c r="JRW78" s="214"/>
      <c r="JRX78" s="214"/>
      <c r="JSL78" s="214"/>
      <c r="JSM78" s="214"/>
      <c r="JSN78" s="214"/>
      <c r="JSO78" s="214"/>
      <c r="JSP78" s="214"/>
      <c r="JSQ78" s="212"/>
      <c r="JSR78" s="213"/>
      <c r="JSS78" s="213"/>
      <c r="JST78" s="214"/>
      <c r="JSU78" s="214"/>
      <c r="JTI78" s="214"/>
      <c r="JTJ78" s="214"/>
      <c r="JTK78" s="214"/>
      <c r="JTL78" s="214"/>
      <c r="JTM78" s="214"/>
      <c r="JTN78" s="212"/>
      <c r="JTO78" s="213"/>
      <c r="JTP78" s="213"/>
      <c r="JTQ78" s="214"/>
      <c r="JTR78" s="214"/>
      <c r="JUF78" s="214"/>
      <c r="JUG78" s="214"/>
      <c r="JUH78" s="214"/>
      <c r="JUI78" s="214"/>
      <c r="JUJ78" s="214"/>
      <c r="JUK78" s="212"/>
      <c r="JUL78" s="213"/>
      <c r="JUM78" s="213"/>
      <c r="JUN78" s="214"/>
      <c r="JUO78" s="214"/>
      <c r="JVC78" s="214"/>
      <c r="JVD78" s="214"/>
      <c r="JVE78" s="214"/>
      <c r="JVF78" s="214"/>
      <c r="JVG78" s="214"/>
      <c r="JVH78" s="212"/>
      <c r="JVI78" s="213"/>
      <c r="JVJ78" s="213"/>
      <c r="JVK78" s="214"/>
      <c r="JVL78" s="214"/>
      <c r="JVZ78" s="214"/>
      <c r="JWA78" s="214"/>
      <c r="JWB78" s="214"/>
      <c r="JWC78" s="214"/>
      <c r="JWD78" s="214"/>
      <c r="JWE78" s="212"/>
      <c r="JWF78" s="213"/>
      <c r="JWG78" s="213"/>
      <c r="JWH78" s="214"/>
      <c r="JWI78" s="214"/>
      <c r="JWW78" s="214"/>
      <c r="JWX78" s="214"/>
      <c r="JWY78" s="214"/>
      <c r="JWZ78" s="214"/>
      <c r="JXA78" s="214"/>
      <c r="JXB78" s="212"/>
      <c r="JXC78" s="213"/>
      <c r="JXD78" s="213"/>
      <c r="JXE78" s="214"/>
      <c r="JXF78" s="214"/>
      <c r="JXT78" s="214"/>
      <c r="JXU78" s="214"/>
      <c r="JXV78" s="214"/>
      <c r="JXW78" s="214"/>
      <c r="JXX78" s="214"/>
      <c r="JXY78" s="212"/>
      <c r="JXZ78" s="213"/>
      <c r="JYA78" s="213"/>
      <c r="JYB78" s="214"/>
      <c r="JYC78" s="214"/>
      <c r="JYQ78" s="214"/>
      <c r="JYR78" s="214"/>
      <c r="JYS78" s="214"/>
      <c r="JYT78" s="214"/>
      <c r="JYU78" s="214"/>
      <c r="JYV78" s="212"/>
      <c r="JYW78" s="213"/>
      <c r="JYX78" s="213"/>
      <c r="JYY78" s="214"/>
      <c r="JYZ78" s="214"/>
      <c r="JZN78" s="214"/>
      <c r="JZO78" s="214"/>
      <c r="JZP78" s="214"/>
      <c r="JZQ78" s="214"/>
      <c r="JZR78" s="214"/>
      <c r="JZS78" s="212"/>
      <c r="JZT78" s="213"/>
      <c r="JZU78" s="213"/>
      <c r="JZV78" s="214"/>
      <c r="JZW78" s="214"/>
      <c r="KAK78" s="214"/>
      <c r="KAL78" s="214"/>
      <c r="KAM78" s="214"/>
      <c r="KAN78" s="214"/>
      <c r="KAO78" s="214"/>
      <c r="KAP78" s="212"/>
      <c r="KAQ78" s="213"/>
      <c r="KAR78" s="213"/>
      <c r="KAS78" s="214"/>
      <c r="KAT78" s="214"/>
      <c r="KBH78" s="214"/>
      <c r="KBI78" s="214"/>
      <c r="KBJ78" s="214"/>
      <c r="KBK78" s="214"/>
      <c r="KBL78" s="214"/>
      <c r="KBM78" s="212"/>
      <c r="KBN78" s="213"/>
      <c r="KBO78" s="213"/>
      <c r="KBP78" s="214"/>
      <c r="KBQ78" s="214"/>
      <c r="KCE78" s="214"/>
      <c r="KCF78" s="214"/>
      <c r="KCG78" s="214"/>
      <c r="KCH78" s="214"/>
      <c r="KCI78" s="214"/>
      <c r="KCJ78" s="212"/>
      <c r="KCK78" s="213"/>
      <c r="KCL78" s="213"/>
      <c r="KCM78" s="214"/>
      <c r="KCN78" s="214"/>
      <c r="KDB78" s="214"/>
      <c r="KDC78" s="214"/>
      <c r="KDD78" s="214"/>
      <c r="KDE78" s="214"/>
      <c r="KDF78" s="214"/>
      <c r="KDG78" s="212"/>
      <c r="KDH78" s="213"/>
      <c r="KDI78" s="213"/>
      <c r="KDJ78" s="214"/>
      <c r="KDK78" s="214"/>
      <c r="KDY78" s="214"/>
      <c r="KDZ78" s="214"/>
      <c r="KEA78" s="214"/>
      <c r="KEB78" s="214"/>
      <c r="KEC78" s="214"/>
      <c r="KED78" s="212"/>
      <c r="KEE78" s="213"/>
      <c r="KEF78" s="213"/>
      <c r="KEG78" s="214"/>
      <c r="KEH78" s="214"/>
      <c r="KEV78" s="214"/>
      <c r="KEW78" s="214"/>
      <c r="KEX78" s="214"/>
      <c r="KEY78" s="214"/>
      <c r="KEZ78" s="214"/>
      <c r="KFA78" s="212"/>
      <c r="KFB78" s="213"/>
      <c r="KFC78" s="213"/>
      <c r="KFD78" s="214"/>
      <c r="KFE78" s="214"/>
      <c r="KFS78" s="214"/>
      <c r="KFT78" s="214"/>
      <c r="KFU78" s="214"/>
      <c r="KFV78" s="214"/>
      <c r="KFW78" s="214"/>
      <c r="KFX78" s="212"/>
      <c r="KFY78" s="213"/>
      <c r="KFZ78" s="213"/>
      <c r="KGA78" s="214"/>
      <c r="KGB78" s="214"/>
      <c r="KGP78" s="214"/>
      <c r="KGQ78" s="214"/>
      <c r="KGR78" s="214"/>
      <c r="KGS78" s="214"/>
      <c r="KGT78" s="214"/>
      <c r="KGU78" s="212"/>
      <c r="KGV78" s="213"/>
      <c r="KGW78" s="213"/>
      <c r="KGX78" s="214"/>
      <c r="KGY78" s="214"/>
      <c r="KHM78" s="214"/>
      <c r="KHN78" s="214"/>
      <c r="KHO78" s="214"/>
      <c r="KHP78" s="214"/>
      <c r="KHQ78" s="214"/>
      <c r="KHR78" s="212"/>
      <c r="KHS78" s="213"/>
      <c r="KHT78" s="213"/>
      <c r="KHU78" s="214"/>
      <c r="KHV78" s="214"/>
      <c r="KIJ78" s="214"/>
      <c r="KIK78" s="214"/>
      <c r="KIL78" s="214"/>
      <c r="KIM78" s="214"/>
      <c r="KIN78" s="214"/>
      <c r="KIO78" s="212"/>
      <c r="KIP78" s="213"/>
      <c r="KIQ78" s="213"/>
      <c r="KIR78" s="214"/>
      <c r="KIS78" s="214"/>
      <c r="KJG78" s="214"/>
      <c r="KJH78" s="214"/>
      <c r="KJI78" s="214"/>
      <c r="KJJ78" s="214"/>
      <c r="KJK78" s="214"/>
      <c r="KJL78" s="212"/>
      <c r="KJM78" s="213"/>
      <c r="KJN78" s="213"/>
      <c r="KJO78" s="214"/>
      <c r="KJP78" s="214"/>
      <c r="KKD78" s="214"/>
      <c r="KKE78" s="214"/>
      <c r="KKF78" s="214"/>
      <c r="KKG78" s="214"/>
      <c r="KKH78" s="214"/>
      <c r="KKI78" s="212"/>
      <c r="KKJ78" s="213"/>
      <c r="KKK78" s="213"/>
      <c r="KKL78" s="214"/>
      <c r="KKM78" s="214"/>
      <c r="KLA78" s="214"/>
      <c r="KLB78" s="214"/>
      <c r="KLC78" s="214"/>
      <c r="KLD78" s="214"/>
      <c r="KLE78" s="214"/>
      <c r="KLF78" s="212"/>
      <c r="KLG78" s="213"/>
      <c r="KLH78" s="213"/>
      <c r="KLI78" s="214"/>
      <c r="KLJ78" s="214"/>
      <c r="KLX78" s="214"/>
      <c r="KLY78" s="214"/>
      <c r="KLZ78" s="214"/>
      <c r="KMA78" s="214"/>
      <c r="KMB78" s="214"/>
      <c r="KMC78" s="212"/>
      <c r="KMD78" s="213"/>
      <c r="KME78" s="213"/>
      <c r="KMF78" s="214"/>
      <c r="KMG78" s="214"/>
      <c r="KMU78" s="214"/>
      <c r="KMV78" s="214"/>
      <c r="KMW78" s="214"/>
      <c r="KMX78" s="214"/>
      <c r="KMY78" s="214"/>
      <c r="KMZ78" s="212"/>
      <c r="KNA78" s="213"/>
      <c r="KNB78" s="213"/>
      <c r="KNC78" s="214"/>
      <c r="KND78" s="214"/>
      <c r="KNR78" s="214"/>
      <c r="KNS78" s="214"/>
      <c r="KNT78" s="214"/>
      <c r="KNU78" s="214"/>
      <c r="KNV78" s="214"/>
      <c r="KNW78" s="212"/>
      <c r="KNX78" s="213"/>
      <c r="KNY78" s="213"/>
      <c r="KNZ78" s="214"/>
      <c r="KOA78" s="214"/>
      <c r="KOO78" s="214"/>
      <c r="KOP78" s="214"/>
      <c r="KOQ78" s="214"/>
      <c r="KOR78" s="214"/>
      <c r="KOS78" s="214"/>
      <c r="KOT78" s="212"/>
      <c r="KOU78" s="213"/>
      <c r="KOV78" s="213"/>
      <c r="KOW78" s="214"/>
      <c r="KOX78" s="214"/>
      <c r="KPL78" s="214"/>
      <c r="KPM78" s="214"/>
      <c r="KPN78" s="214"/>
      <c r="KPO78" s="214"/>
      <c r="KPP78" s="214"/>
      <c r="KPQ78" s="212"/>
      <c r="KPR78" s="213"/>
      <c r="KPS78" s="213"/>
      <c r="KPT78" s="214"/>
      <c r="KPU78" s="214"/>
      <c r="KQI78" s="214"/>
      <c r="KQJ78" s="214"/>
      <c r="KQK78" s="214"/>
      <c r="KQL78" s="214"/>
      <c r="KQM78" s="214"/>
      <c r="KQN78" s="212"/>
      <c r="KQO78" s="213"/>
      <c r="KQP78" s="213"/>
      <c r="KQQ78" s="214"/>
      <c r="KQR78" s="214"/>
      <c r="KRF78" s="214"/>
      <c r="KRG78" s="214"/>
      <c r="KRH78" s="214"/>
      <c r="KRI78" s="214"/>
      <c r="KRJ78" s="214"/>
      <c r="KRK78" s="212"/>
      <c r="KRL78" s="213"/>
      <c r="KRM78" s="213"/>
      <c r="KRN78" s="214"/>
      <c r="KRO78" s="214"/>
      <c r="KSC78" s="214"/>
      <c r="KSD78" s="214"/>
      <c r="KSE78" s="214"/>
      <c r="KSF78" s="214"/>
      <c r="KSG78" s="214"/>
      <c r="KSH78" s="212"/>
      <c r="KSI78" s="213"/>
      <c r="KSJ78" s="213"/>
      <c r="KSK78" s="214"/>
      <c r="KSL78" s="214"/>
      <c r="KSZ78" s="214"/>
      <c r="KTA78" s="214"/>
      <c r="KTB78" s="214"/>
      <c r="KTC78" s="214"/>
      <c r="KTD78" s="214"/>
      <c r="KTE78" s="212"/>
      <c r="KTF78" s="213"/>
      <c r="KTG78" s="213"/>
      <c r="KTH78" s="214"/>
      <c r="KTI78" s="214"/>
      <c r="KTW78" s="214"/>
      <c r="KTX78" s="214"/>
      <c r="KTY78" s="214"/>
      <c r="KTZ78" s="214"/>
      <c r="KUA78" s="214"/>
      <c r="KUB78" s="212"/>
      <c r="KUC78" s="213"/>
      <c r="KUD78" s="213"/>
      <c r="KUE78" s="214"/>
      <c r="KUF78" s="214"/>
      <c r="KUT78" s="214"/>
      <c r="KUU78" s="214"/>
      <c r="KUV78" s="214"/>
      <c r="KUW78" s="214"/>
      <c r="KUX78" s="214"/>
      <c r="KUY78" s="212"/>
      <c r="KUZ78" s="213"/>
      <c r="KVA78" s="213"/>
      <c r="KVB78" s="214"/>
      <c r="KVC78" s="214"/>
      <c r="KVQ78" s="214"/>
      <c r="KVR78" s="214"/>
      <c r="KVS78" s="214"/>
      <c r="KVT78" s="214"/>
      <c r="KVU78" s="214"/>
      <c r="KVV78" s="212"/>
      <c r="KVW78" s="213"/>
      <c r="KVX78" s="213"/>
      <c r="KVY78" s="214"/>
      <c r="KVZ78" s="214"/>
      <c r="KWN78" s="214"/>
      <c r="KWO78" s="214"/>
      <c r="KWP78" s="214"/>
      <c r="KWQ78" s="214"/>
      <c r="KWR78" s="214"/>
      <c r="KWS78" s="212"/>
      <c r="KWT78" s="213"/>
      <c r="KWU78" s="213"/>
      <c r="KWV78" s="214"/>
      <c r="KWW78" s="214"/>
      <c r="KXK78" s="214"/>
      <c r="KXL78" s="214"/>
      <c r="KXM78" s="214"/>
      <c r="KXN78" s="214"/>
      <c r="KXO78" s="214"/>
      <c r="KXP78" s="212"/>
      <c r="KXQ78" s="213"/>
      <c r="KXR78" s="213"/>
      <c r="KXS78" s="214"/>
      <c r="KXT78" s="214"/>
      <c r="KYH78" s="214"/>
      <c r="KYI78" s="214"/>
      <c r="KYJ78" s="214"/>
      <c r="KYK78" s="214"/>
      <c r="KYL78" s="214"/>
      <c r="KYM78" s="212"/>
      <c r="KYN78" s="213"/>
      <c r="KYO78" s="213"/>
      <c r="KYP78" s="214"/>
      <c r="KYQ78" s="214"/>
      <c r="KZE78" s="214"/>
      <c r="KZF78" s="214"/>
      <c r="KZG78" s="214"/>
      <c r="KZH78" s="214"/>
      <c r="KZI78" s="214"/>
      <c r="KZJ78" s="212"/>
      <c r="KZK78" s="213"/>
      <c r="KZL78" s="213"/>
      <c r="KZM78" s="214"/>
      <c r="KZN78" s="214"/>
      <c r="LAB78" s="214"/>
      <c r="LAC78" s="214"/>
      <c r="LAD78" s="214"/>
      <c r="LAE78" s="214"/>
      <c r="LAF78" s="214"/>
      <c r="LAG78" s="212"/>
      <c r="LAH78" s="213"/>
      <c r="LAI78" s="213"/>
      <c r="LAJ78" s="214"/>
      <c r="LAK78" s="214"/>
      <c r="LAY78" s="214"/>
      <c r="LAZ78" s="214"/>
      <c r="LBA78" s="214"/>
      <c r="LBB78" s="214"/>
      <c r="LBC78" s="214"/>
      <c r="LBD78" s="212"/>
      <c r="LBE78" s="213"/>
      <c r="LBF78" s="213"/>
      <c r="LBG78" s="214"/>
      <c r="LBH78" s="214"/>
      <c r="LBV78" s="214"/>
      <c r="LBW78" s="214"/>
      <c r="LBX78" s="214"/>
      <c r="LBY78" s="214"/>
      <c r="LBZ78" s="214"/>
      <c r="LCA78" s="212"/>
      <c r="LCB78" s="213"/>
      <c r="LCC78" s="213"/>
      <c r="LCD78" s="214"/>
      <c r="LCE78" s="214"/>
      <c r="LCS78" s="214"/>
      <c r="LCT78" s="214"/>
      <c r="LCU78" s="214"/>
      <c r="LCV78" s="214"/>
      <c r="LCW78" s="214"/>
      <c r="LCX78" s="212"/>
      <c r="LCY78" s="213"/>
      <c r="LCZ78" s="213"/>
      <c r="LDA78" s="214"/>
      <c r="LDB78" s="214"/>
      <c r="LDP78" s="214"/>
      <c r="LDQ78" s="214"/>
      <c r="LDR78" s="214"/>
      <c r="LDS78" s="214"/>
      <c r="LDT78" s="214"/>
      <c r="LDU78" s="212"/>
      <c r="LDV78" s="213"/>
      <c r="LDW78" s="213"/>
      <c r="LDX78" s="214"/>
      <c r="LDY78" s="214"/>
      <c r="LEM78" s="214"/>
      <c r="LEN78" s="214"/>
      <c r="LEO78" s="214"/>
      <c r="LEP78" s="214"/>
      <c r="LEQ78" s="214"/>
      <c r="LER78" s="212"/>
      <c r="LES78" s="213"/>
      <c r="LET78" s="213"/>
      <c r="LEU78" s="214"/>
      <c r="LEV78" s="214"/>
      <c r="LFJ78" s="214"/>
      <c r="LFK78" s="214"/>
      <c r="LFL78" s="214"/>
      <c r="LFM78" s="214"/>
      <c r="LFN78" s="214"/>
      <c r="LFO78" s="212"/>
      <c r="LFP78" s="213"/>
      <c r="LFQ78" s="213"/>
      <c r="LFR78" s="214"/>
      <c r="LFS78" s="214"/>
      <c r="LGG78" s="214"/>
      <c r="LGH78" s="214"/>
      <c r="LGI78" s="214"/>
      <c r="LGJ78" s="214"/>
      <c r="LGK78" s="214"/>
      <c r="LGL78" s="212"/>
      <c r="LGM78" s="213"/>
      <c r="LGN78" s="213"/>
      <c r="LGO78" s="214"/>
      <c r="LGP78" s="214"/>
      <c r="LHD78" s="214"/>
      <c r="LHE78" s="214"/>
      <c r="LHF78" s="214"/>
      <c r="LHG78" s="214"/>
      <c r="LHH78" s="214"/>
      <c r="LHI78" s="212"/>
      <c r="LHJ78" s="213"/>
      <c r="LHK78" s="213"/>
      <c r="LHL78" s="214"/>
      <c r="LHM78" s="214"/>
      <c r="LIA78" s="214"/>
      <c r="LIB78" s="214"/>
      <c r="LIC78" s="214"/>
      <c r="LID78" s="214"/>
      <c r="LIE78" s="214"/>
      <c r="LIF78" s="212"/>
      <c r="LIG78" s="213"/>
      <c r="LIH78" s="213"/>
      <c r="LII78" s="214"/>
      <c r="LIJ78" s="214"/>
      <c r="LIX78" s="214"/>
      <c r="LIY78" s="214"/>
      <c r="LIZ78" s="214"/>
      <c r="LJA78" s="214"/>
      <c r="LJB78" s="214"/>
      <c r="LJC78" s="212"/>
      <c r="LJD78" s="213"/>
      <c r="LJE78" s="213"/>
      <c r="LJF78" s="214"/>
      <c r="LJG78" s="214"/>
      <c r="LJU78" s="214"/>
      <c r="LJV78" s="214"/>
      <c r="LJW78" s="214"/>
      <c r="LJX78" s="214"/>
      <c r="LJY78" s="214"/>
      <c r="LJZ78" s="212"/>
      <c r="LKA78" s="213"/>
      <c r="LKB78" s="213"/>
      <c r="LKC78" s="214"/>
      <c r="LKD78" s="214"/>
      <c r="LKR78" s="214"/>
      <c r="LKS78" s="214"/>
      <c r="LKT78" s="214"/>
      <c r="LKU78" s="214"/>
      <c r="LKV78" s="214"/>
      <c r="LKW78" s="212"/>
      <c r="LKX78" s="213"/>
      <c r="LKY78" s="213"/>
      <c r="LKZ78" s="214"/>
      <c r="LLA78" s="214"/>
      <c r="LLO78" s="214"/>
      <c r="LLP78" s="214"/>
      <c r="LLQ78" s="214"/>
      <c r="LLR78" s="214"/>
      <c r="LLS78" s="214"/>
      <c r="LLT78" s="212"/>
      <c r="LLU78" s="213"/>
      <c r="LLV78" s="213"/>
      <c r="LLW78" s="214"/>
      <c r="LLX78" s="214"/>
      <c r="LML78" s="214"/>
      <c r="LMM78" s="214"/>
      <c r="LMN78" s="214"/>
      <c r="LMO78" s="214"/>
      <c r="LMP78" s="214"/>
      <c r="LMQ78" s="212"/>
      <c r="LMR78" s="213"/>
      <c r="LMS78" s="213"/>
      <c r="LMT78" s="214"/>
      <c r="LMU78" s="214"/>
      <c r="LNI78" s="214"/>
      <c r="LNJ78" s="214"/>
      <c r="LNK78" s="214"/>
      <c r="LNL78" s="214"/>
      <c r="LNM78" s="214"/>
      <c r="LNN78" s="212"/>
      <c r="LNO78" s="213"/>
      <c r="LNP78" s="213"/>
      <c r="LNQ78" s="214"/>
      <c r="LNR78" s="214"/>
      <c r="LOF78" s="214"/>
      <c r="LOG78" s="214"/>
      <c r="LOH78" s="214"/>
      <c r="LOI78" s="214"/>
      <c r="LOJ78" s="214"/>
      <c r="LOK78" s="212"/>
      <c r="LOL78" s="213"/>
      <c r="LOM78" s="213"/>
      <c r="LON78" s="214"/>
      <c r="LOO78" s="214"/>
      <c r="LPC78" s="214"/>
      <c r="LPD78" s="214"/>
      <c r="LPE78" s="214"/>
      <c r="LPF78" s="214"/>
      <c r="LPG78" s="214"/>
      <c r="LPH78" s="212"/>
      <c r="LPI78" s="213"/>
      <c r="LPJ78" s="213"/>
      <c r="LPK78" s="214"/>
      <c r="LPL78" s="214"/>
      <c r="LPZ78" s="214"/>
      <c r="LQA78" s="214"/>
      <c r="LQB78" s="214"/>
      <c r="LQC78" s="214"/>
      <c r="LQD78" s="214"/>
      <c r="LQE78" s="212"/>
      <c r="LQF78" s="213"/>
      <c r="LQG78" s="213"/>
      <c r="LQH78" s="214"/>
      <c r="LQI78" s="214"/>
      <c r="LQW78" s="214"/>
      <c r="LQX78" s="214"/>
      <c r="LQY78" s="214"/>
      <c r="LQZ78" s="214"/>
      <c r="LRA78" s="214"/>
      <c r="LRB78" s="212"/>
      <c r="LRC78" s="213"/>
      <c r="LRD78" s="213"/>
      <c r="LRE78" s="214"/>
      <c r="LRF78" s="214"/>
      <c r="LRT78" s="214"/>
      <c r="LRU78" s="214"/>
      <c r="LRV78" s="214"/>
      <c r="LRW78" s="214"/>
      <c r="LRX78" s="214"/>
      <c r="LRY78" s="212"/>
      <c r="LRZ78" s="213"/>
      <c r="LSA78" s="213"/>
      <c r="LSB78" s="214"/>
      <c r="LSC78" s="214"/>
      <c r="LSQ78" s="214"/>
      <c r="LSR78" s="214"/>
      <c r="LSS78" s="214"/>
      <c r="LST78" s="214"/>
      <c r="LSU78" s="214"/>
      <c r="LSV78" s="212"/>
      <c r="LSW78" s="213"/>
      <c r="LSX78" s="213"/>
      <c r="LSY78" s="214"/>
      <c r="LSZ78" s="214"/>
      <c r="LTN78" s="214"/>
      <c r="LTO78" s="214"/>
      <c r="LTP78" s="214"/>
      <c r="LTQ78" s="214"/>
      <c r="LTR78" s="214"/>
      <c r="LTS78" s="212"/>
      <c r="LTT78" s="213"/>
      <c r="LTU78" s="213"/>
      <c r="LTV78" s="214"/>
      <c r="LTW78" s="214"/>
      <c r="LUK78" s="214"/>
      <c r="LUL78" s="214"/>
      <c r="LUM78" s="214"/>
      <c r="LUN78" s="214"/>
      <c r="LUO78" s="214"/>
      <c r="LUP78" s="212"/>
      <c r="LUQ78" s="213"/>
      <c r="LUR78" s="213"/>
      <c r="LUS78" s="214"/>
      <c r="LUT78" s="214"/>
      <c r="LVH78" s="214"/>
      <c r="LVI78" s="214"/>
      <c r="LVJ78" s="214"/>
      <c r="LVK78" s="214"/>
      <c r="LVL78" s="214"/>
      <c r="LVM78" s="212"/>
      <c r="LVN78" s="213"/>
      <c r="LVO78" s="213"/>
      <c r="LVP78" s="214"/>
      <c r="LVQ78" s="214"/>
      <c r="LWE78" s="214"/>
      <c r="LWF78" s="214"/>
      <c r="LWG78" s="214"/>
      <c r="LWH78" s="214"/>
      <c r="LWI78" s="214"/>
      <c r="LWJ78" s="212"/>
      <c r="LWK78" s="213"/>
      <c r="LWL78" s="213"/>
      <c r="LWM78" s="214"/>
      <c r="LWN78" s="214"/>
      <c r="LXB78" s="214"/>
      <c r="LXC78" s="214"/>
      <c r="LXD78" s="214"/>
      <c r="LXE78" s="214"/>
      <c r="LXF78" s="214"/>
      <c r="LXG78" s="212"/>
      <c r="LXH78" s="213"/>
      <c r="LXI78" s="213"/>
      <c r="LXJ78" s="214"/>
      <c r="LXK78" s="214"/>
      <c r="LXY78" s="214"/>
      <c r="LXZ78" s="214"/>
      <c r="LYA78" s="214"/>
      <c r="LYB78" s="214"/>
      <c r="LYC78" s="214"/>
      <c r="LYD78" s="212"/>
      <c r="LYE78" s="213"/>
      <c r="LYF78" s="213"/>
      <c r="LYG78" s="214"/>
      <c r="LYH78" s="214"/>
      <c r="LYV78" s="214"/>
      <c r="LYW78" s="214"/>
      <c r="LYX78" s="214"/>
      <c r="LYY78" s="214"/>
      <c r="LYZ78" s="214"/>
      <c r="LZA78" s="212"/>
      <c r="LZB78" s="213"/>
      <c r="LZC78" s="213"/>
      <c r="LZD78" s="214"/>
      <c r="LZE78" s="214"/>
      <c r="LZS78" s="214"/>
      <c r="LZT78" s="214"/>
      <c r="LZU78" s="214"/>
      <c r="LZV78" s="214"/>
      <c r="LZW78" s="214"/>
      <c r="LZX78" s="212"/>
      <c r="LZY78" s="213"/>
      <c r="LZZ78" s="213"/>
      <c r="MAA78" s="214"/>
      <c r="MAB78" s="214"/>
      <c r="MAP78" s="214"/>
      <c r="MAQ78" s="214"/>
      <c r="MAR78" s="214"/>
      <c r="MAS78" s="214"/>
      <c r="MAT78" s="214"/>
      <c r="MAU78" s="212"/>
      <c r="MAV78" s="213"/>
      <c r="MAW78" s="213"/>
      <c r="MAX78" s="214"/>
      <c r="MAY78" s="214"/>
      <c r="MBM78" s="214"/>
      <c r="MBN78" s="214"/>
      <c r="MBO78" s="214"/>
      <c r="MBP78" s="214"/>
      <c r="MBQ78" s="214"/>
      <c r="MBR78" s="212"/>
      <c r="MBS78" s="213"/>
      <c r="MBT78" s="213"/>
      <c r="MBU78" s="214"/>
      <c r="MBV78" s="214"/>
      <c r="MCJ78" s="214"/>
      <c r="MCK78" s="214"/>
      <c r="MCL78" s="214"/>
      <c r="MCM78" s="214"/>
      <c r="MCN78" s="214"/>
      <c r="MCO78" s="212"/>
      <c r="MCP78" s="213"/>
      <c r="MCQ78" s="213"/>
      <c r="MCR78" s="214"/>
      <c r="MCS78" s="214"/>
      <c r="MDG78" s="214"/>
      <c r="MDH78" s="214"/>
      <c r="MDI78" s="214"/>
      <c r="MDJ78" s="214"/>
      <c r="MDK78" s="214"/>
      <c r="MDL78" s="212"/>
      <c r="MDM78" s="213"/>
      <c r="MDN78" s="213"/>
      <c r="MDO78" s="214"/>
      <c r="MDP78" s="214"/>
      <c r="MED78" s="214"/>
      <c r="MEE78" s="214"/>
      <c r="MEF78" s="214"/>
      <c r="MEG78" s="214"/>
      <c r="MEH78" s="214"/>
      <c r="MEI78" s="212"/>
      <c r="MEJ78" s="213"/>
      <c r="MEK78" s="213"/>
      <c r="MEL78" s="214"/>
      <c r="MEM78" s="214"/>
      <c r="MFA78" s="214"/>
      <c r="MFB78" s="214"/>
      <c r="MFC78" s="214"/>
      <c r="MFD78" s="214"/>
      <c r="MFE78" s="214"/>
      <c r="MFF78" s="212"/>
      <c r="MFG78" s="213"/>
      <c r="MFH78" s="213"/>
      <c r="MFI78" s="214"/>
      <c r="MFJ78" s="214"/>
      <c r="MFX78" s="214"/>
      <c r="MFY78" s="214"/>
      <c r="MFZ78" s="214"/>
      <c r="MGA78" s="214"/>
      <c r="MGB78" s="214"/>
      <c r="MGC78" s="212"/>
      <c r="MGD78" s="213"/>
      <c r="MGE78" s="213"/>
      <c r="MGF78" s="214"/>
      <c r="MGG78" s="214"/>
      <c r="MGU78" s="214"/>
      <c r="MGV78" s="214"/>
      <c r="MGW78" s="214"/>
      <c r="MGX78" s="214"/>
      <c r="MGY78" s="214"/>
      <c r="MGZ78" s="212"/>
      <c r="MHA78" s="213"/>
      <c r="MHB78" s="213"/>
      <c r="MHC78" s="214"/>
      <c r="MHD78" s="214"/>
      <c r="MHR78" s="214"/>
      <c r="MHS78" s="214"/>
      <c r="MHT78" s="214"/>
      <c r="MHU78" s="214"/>
      <c r="MHV78" s="214"/>
      <c r="MHW78" s="212"/>
      <c r="MHX78" s="213"/>
      <c r="MHY78" s="213"/>
      <c r="MHZ78" s="214"/>
      <c r="MIA78" s="214"/>
      <c r="MIO78" s="214"/>
      <c r="MIP78" s="214"/>
      <c r="MIQ78" s="214"/>
      <c r="MIR78" s="214"/>
      <c r="MIS78" s="214"/>
      <c r="MIT78" s="212"/>
      <c r="MIU78" s="213"/>
      <c r="MIV78" s="213"/>
      <c r="MIW78" s="214"/>
      <c r="MIX78" s="214"/>
      <c r="MJL78" s="214"/>
      <c r="MJM78" s="214"/>
      <c r="MJN78" s="214"/>
      <c r="MJO78" s="214"/>
      <c r="MJP78" s="214"/>
      <c r="MJQ78" s="212"/>
      <c r="MJR78" s="213"/>
      <c r="MJS78" s="213"/>
      <c r="MJT78" s="214"/>
      <c r="MJU78" s="214"/>
      <c r="MKI78" s="214"/>
      <c r="MKJ78" s="214"/>
      <c r="MKK78" s="214"/>
      <c r="MKL78" s="214"/>
      <c r="MKM78" s="214"/>
      <c r="MKN78" s="212"/>
      <c r="MKO78" s="213"/>
      <c r="MKP78" s="213"/>
      <c r="MKQ78" s="214"/>
      <c r="MKR78" s="214"/>
      <c r="MLF78" s="214"/>
      <c r="MLG78" s="214"/>
      <c r="MLH78" s="214"/>
      <c r="MLI78" s="214"/>
      <c r="MLJ78" s="214"/>
      <c r="MLK78" s="212"/>
      <c r="MLL78" s="213"/>
      <c r="MLM78" s="213"/>
      <c r="MLN78" s="214"/>
      <c r="MLO78" s="214"/>
      <c r="MMC78" s="214"/>
      <c r="MMD78" s="214"/>
      <c r="MME78" s="214"/>
      <c r="MMF78" s="214"/>
      <c r="MMG78" s="214"/>
      <c r="MMH78" s="212"/>
      <c r="MMI78" s="213"/>
      <c r="MMJ78" s="213"/>
      <c r="MMK78" s="214"/>
      <c r="MML78" s="214"/>
      <c r="MMZ78" s="214"/>
      <c r="MNA78" s="214"/>
      <c r="MNB78" s="214"/>
      <c r="MNC78" s="214"/>
      <c r="MND78" s="214"/>
      <c r="MNE78" s="212"/>
      <c r="MNF78" s="213"/>
      <c r="MNG78" s="213"/>
      <c r="MNH78" s="214"/>
      <c r="MNI78" s="214"/>
      <c r="MNW78" s="214"/>
      <c r="MNX78" s="214"/>
      <c r="MNY78" s="214"/>
      <c r="MNZ78" s="214"/>
      <c r="MOA78" s="214"/>
      <c r="MOB78" s="212"/>
      <c r="MOC78" s="213"/>
      <c r="MOD78" s="213"/>
      <c r="MOE78" s="214"/>
      <c r="MOF78" s="214"/>
      <c r="MOT78" s="214"/>
      <c r="MOU78" s="214"/>
      <c r="MOV78" s="214"/>
      <c r="MOW78" s="214"/>
      <c r="MOX78" s="214"/>
      <c r="MOY78" s="212"/>
      <c r="MOZ78" s="213"/>
      <c r="MPA78" s="213"/>
      <c r="MPB78" s="214"/>
      <c r="MPC78" s="214"/>
      <c r="MPQ78" s="214"/>
      <c r="MPR78" s="214"/>
      <c r="MPS78" s="214"/>
      <c r="MPT78" s="214"/>
      <c r="MPU78" s="214"/>
      <c r="MPV78" s="212"/>
      <c r="MPW78" s="213"/>
      <c r="MPX78" s="213"/>
      <c r="MPY78" s="214"/>
      <c r="MPZ78" s="214"/>
      <c r="MQN78" s="214"/>
      <c r="MQO78" s="214"/>
      <c r="MQP78" s="214"/>
      <c r="MQQ78" s="214"/>
      <c r="MQR78" s="214"/>
      <c r="MQS78" s="212"/>
      <c r="MQT78" s="213"/>
      <c r="MQU78" s="213"/>
      <c r="MQV78" s="214"/>
      <c r="MQW78" s="214"/>
      <c r="MRK78" s="214"/>
      <c r="MRL78" s="214"/>
      <c r="MRM78" s="214"/>
      <c r="MRN78" s="214"/>
      <c r="MRO78" s="214"/>
      <c r="MRP78" s="212"/>
      <c r="MRQ78" s="213"/>
      <c r="MRR78" s="213"/>
      <c r="MRS78" s="214"/>
      <c r="MRT78" s="214"/>
      <c r="MSH78" s="214"/>
      <c r="MSI78" s="214"/>
      <c r="MSJ78" s="214"/>
      <c r="MSK78" s="214"/>
      <c r="MSL78" s="214"/>
      <c r="MSM78" s="212"/>
      <c r="MSN78" s="213"/>
      <c r="MSO78" s="213"/>
      <c r="MSP78" s="214"/>
      <c r="MSQ78" s="214"/>
      <c r="MTE78" s="214"/>
      <c r="MTF78" s="214"/>
      <c r="MTG78" s="214"/>
      <c r="MTH78" s="214"/>
      <c r="MTI78" s="214"/>
      <c r="MTJ78" s="212"/>
      <c r="MTK78" s="213"/>
      <c r="MTL78" s="213"/>
      <c r="MTM78" s="214"/>
      <c r="MTN78" s="214"/>
      <c r="MUB78" s="214"/>
      <c r="MUC78" s="214"/>
      <c r="MUD78" s="214"/>
      <c r="MUE78" s="214"/>
      <c r="MUF78" s="214"/>
      <c r="MUG78" s="212"/>
      <c r="MUH78" s="213"/>
      <c r="MUI78" s="213"/>
      <c r="MUJ78" s="214"/>
      <c r="MUK78" s="214"/>
      <c r="MUY78" s="214"/>
      <c r="MUZ78" s="214"/>
      <c r="MVA78" s="214"/>
      <c r="MVB78" s="214"/>
      <c r="MVC78" s="214"/>
      <c r="MVD78" s="212"/>
      <c r="MVE78" s="213"/>
      <c r="MVF78" s="213"/>
      <c r="MVG78" s="214"/>
      <c r="MVH78" s="214"/>
      <c r="MVV78" s="214"/>
      <c r="MVW78" s="214"/>
      <c r="MVX78" s="214"/>
      <c r="MVY78" s="214"/>
      <c r="MVZ78" s="214"/>
      <c r="MWA78" s="212"/>
      <c r="MWB78" s="213"/>
      <c r="MWC78" s="213"/>
      <c r="MWD78" s="214"/>
      <c r="MWE78" s="214"/>
      <c r="MWS78" s="214"/>
      <c r="MWT78" s="214"/>
      <c r="MWU78" s="214"/>
      <c r="MWV78" s="214"/>
      <c r="MWW78" s="214"/>
      <c r="MWX78" s="212"/>
      <c r="MWY78" s="213"/>
      <c r="MWZ78" s="213"/>
      <c r="MXA78" s="214"/>
      <c r="MXB78" s="214"/>
      <c r="MXP78" s="214"/>
      <c r="MXQ78" s="214"/>
      <c r="MXR78" s="214"/>
      <c r="MXS78" s="214"/>
      <c r="MXT78" s="214"/>
      <c r="MXU78" s="212"/>
      <c r="MXV78" s="213"/>
      <c r="MXW78" s="213"/>
      <c r="MXX78" s="214"/>
      <c r="MXY78" s="214"/>
      <c r="MYM78" s="214"/>
      <c r="MYN78" s="214"/>
      <c r="MYO78" s="214"/>
      <c r="MYP78" s="214"/>
      <c r="MYQ78" s="214"/>
      <c r="MYR78" s="212"/>
      <c r="MYS78" s="213"/>
      <c r="MYT78" s="213"/>
      <c r="MYU78" s="214"/>
      <c r="MYV78" s="214"/>
      <c r="MZJ78" s="214"/>
      <c r="MZK78" s="214"/>
      <c r="MZL78" s="214"/>
      <c r="MZM78" s="214"/>
      <c r="MZN78" s="214"/>
      <c r="MZO78" s="212"/>
      <c r="MZP78" s="213"/>
      <c r="MZQ78" s="213"/>
      <c r="MZR78" s="214"/>
      <c r="MZS78" s="214"/>
      <c r="NAG78" s="214"/>
      <c r="NAH78" s="214"/>
      <c r="NAI78" s="214"/>
      <c r="NAJ78" s="214"/>
      <c r="NAK78" s="214"/>
      <c r="NAL78" s="212"/>
      <c r="NAM78" s="213"/>
      <c r="NAN78" s="213"/>
      <c r="NAO78" s="214"/>
      <c r="NAP78" s="214"/>
      <c r="NBD78" s="214"/>
      <c r="NBE78" s="214"/>
      <c r="NBF78" s="214"/>
      <c r="NBG78" s="214"/>
      <c r="NBH78" s="214"/>
      <c r="NBI78" s="212"/>
      <c r="NBJ78" s="213"/>
      <c r="NBK78" s="213"/>
      <c r="NBL78" s="214"/>
      <c r="NBM78" s="214"/>
      <c r="NCA78" s="214"/>
      <c r="NCB78" s="214"/>
      <c r="NCC78" s="214"/>
      <c r="NCD78" s="214"/>
      <c r="NCE78" s="214"/>
      <c r="NCF78" s="212"/>
      <c r="NCG78" s="213"/>
      <c r="NCH78" s="213"/>
      <c r="NCI78" s="214"/>
      <c r="NCJ78" s="214"/>
      <c r="NCX78" s="214"/>
      <c r="NCY78" s="214"/>
      <c r="NCZ78" s="214"/>
      <c r="NDA78" s="214"/>
      <c r="NDB78" s="214"/>
      <c r="NDC78" s="212"/>
      <c r="NDD78" s="213"/>
      <c r="NDE78" s="213"/>
      <c r="NDF78" s="214"/>
      <c r="NDG78" s="214"/>
      <c r="NDU78" s="214"/>
      <c r="NDV78" s="214"/>
      <c r="NDW78" s="214"/>
      <c r="NDX78" s="214"/>
      <c r="NDY78" s="214"/>
      <c r="NDZ78" s="212"/>
      <c r="NEA78" s="213"/>
      <c r="NEB78" s="213"/>
      <c r="NEC78" s="214"/>
      <c r="NED78" s="214"/>
      <c r="NER78" s="214"/>
      <c r="NES78" s="214"/>
      <c r="NET78" s="214"/>
      <c r="NEU78" s="214"/>
      <c r="NEV78" s="214"/>
      <c r="NEW78" s="212"/>
      <c r="NEX78" s="213"/>
      <c r="NEY78" s="213"/>
      <c r="NEZ78" s="214"/>
      <c r="NFA78" s="214"/>
      <c r="NFO78" s="214"/>
      <c r="NFP78" s="214"/>
      <c r="NFQ78" s="214"/>
      <c r="NFR78" s="214"/>
      <c r="NFS78" s="214"/>
      <c r="NFT78" s="212"/>
      <c r="NFU78" s="213"/>
      <c r="NFV78" s="213"/>
      <c r="NFW78" s="214"/>
      <c r="NFX78" s="214"/>
      <c r="NGL78" s="214"/>
      <c r="NGM78" s="214"/>
      <c r="NGN78" s="214"/>
      <c r="NGO78" s="214"/>
      <c r="NGP78" s="214"/>
      <c r="NGQ78" s="212"/>
      <c r="NGR78" s="213"/>
      <c r="NGS78" s="213"/>
      <c r="NGT78" s="214"/>
      <c r="NGU78" s="214"/>
      <c r="NHI78" s="214"/>
      <c r="NHJ78" s="214"/>
      <c r="NHK78" s="214"/>
      <c r="NHL78" s="214"/>
      <c r="NHM78" s="214"/>
      <c r="NHN78" s="212"/>
      <c r="NHO78" s="213"/>
      <c r="NHP78" s="213"/>
      <c r="NHQ78" s="214"/>
      <c r="NHR78" s="214"/>
      <c r="NIF78" s="214"/>
      <c r="NIG78" s="214"/>
      <c r="NIH78" s="214"/>
      <c r="NII78" s="214"/>
      <c r="NIJ78" s="214"/>
      <c r="NIK78" s="212"/>
      <c r="NIL78" s="213"/>
      <c r="NIM78" s="213"/>
      <c r="NIN78" s="214"/>
      <c r="NIO78" s="214"/>
      <c r="NJC78" s="214"/>
      <c r="NJD78" s="214"/>
      <c r="NJE78" s="214"/>
      <c r="NJF78" s="214"/>
      <c r="NJG78" s="214"/>
      <c r="NJH78" s="212"/>
      <c r="NJI78" s="213"/>
      <c r="NJJ78" s="213"/>
      <c r="NJK78" s="214"/>
      <c r="NJL78" s="214"/>
      <c r="NJZ78" s="214"/>
      <c r="NKA78" s="214"/>
      <c r="NKB78" s="214"/>
      <c r="NKC78" s="214"/>
      <c r="NKD78" s="214"/>
      <c r="NKE78" s="212"/>
      <c r="NKF78" s="213"/>
      <c r="NKG78" s="213"/>
      <c r="NKH78" s="214"/>
      <c r="NKI78" s="214"/>
      <c r="NKW78" s="214"/>
      <c r="NKX78" s="214"/>
      <c r="NKY78" s="214"/>
      <c r="NKZ78" s="214"/>
      <c r="NLA78" s="214"/>
      <c r="NLB78" s="212"/>
      <c r="NLC78" s="213"/>
      <c r="NLD78" s="213"/>
      <c r="NLE78" s="214"/>
      <c r="NLF78" s="214"/>
      <c r="NLT78" s="214"/>
      <c r="NLU78" s="214"/>
      <c r="NLV78" s="214"/>
      <c r="NLW78" s="214"/>
      <c r="NLX78" s="214"/>
      <c r="NLY78" s="212"/>
      <c r="NLZ78" s="213"/>
      <c r="NMA78" s="213"/>
      <c r="NMB78" s="214"/>
      <c r="NMC78" s="214"/>
      <c r="NMQ78" s="214"/>
      <c r="NMR78" s="214"/>
      <c r="NMS78" s="214"/>
      <c r="NMT78" s="214"/>
      <c r="NMU78" s="214"/>
      <c r="NMV78" s="212"/>
      <c r="NMW78" s="213"/>
      <c r="NMX78" s="213"/>
      <c r="NMY78" s="214"/>
      <c r="NMZ78" s="214"/>
      <c r="NNN78" s="214"/>
      <c r="NNO78" s="214"/>
      <c r="NNP78" s="214"/>
      <c r="NNQ78" s="214"/>
      <c r="NNR78" s="214"/>
      <c r="NNS78" s="212"/>
      <c r="NNT78" s="213"/>
      <c r="NNU78" s="213"/>
      <c r="NNV78" s="214"/>
      <c r="NNW78" s="214"/>
      <c r="NOK78" s="214"/>
      <c r="NOL78" s="214"/>
      <c r="NOM78" s="214"/>
      <c r="NON78" s="214"/>
      <c r="NOO78" s="214"/>
      <c r="NOP78" s="212"/>
      <c r="NOQ78" s="213"/>
      <c r="NOR78" s="213"/>
      <c r="NOS78" s="214"/>
      <c r="NOT78" s="214"/>
      <c r="NPH78" s="214"/>
      <c r="NPI78" s="214"/>
      <c r="NPJ78" s="214"/>
      <c r="NPK78" s="214"/>
      <c r="NPL78" s="214"/>
      <c r="NPM78" s="212"/>
      <c r="NPN78" s="213"/>
      <c r="NPO78" s="213"/>
      <c r="NPP78" s="214"/>
      <c r="NPQ78" s="214"/>
      <c r="NQE78" s="214"/>
      <c r="NQF78" s="214"/>
      <c r="NQG78" s="214"/>
      <c r="NQH78" s="214"/>
      <c r="NQI78" s="214"/>
      <c r="NQJ78" s="212"/>
      <c r="NQK78" s="213"/>
      <c r="NQL78" s="213"/>
      <c r="NQM78" s="214"/>
      <c r="NQN78" s="214"/>
      <c r="NRB78" s="214"/>
      <c r="NRC78" s="214"/>
      <c r="NRD78" s="214"/>
      <c r="NRE78" s="214"/>
      <c r="NRF78" s="214"/>
      <c r="NRG78" s="212"/>
      <c r="NRH78" s="213"/>
      <c r="NRI78" s="213"/>
      <c r="NRJ78" s="214"/>
      <c r="NRK78" s="214"/>
      <c r="NRY78" s="214"/>
      <c r="NRZ78" s="214"/>
      <c r="NSA78" s="214"/>
      <c r="NSB78" s="214"/>
      <c r="NSC78" s="214"/>
      <c r="NSD78" s="212"/>
      <c r="NSE78" s="213"/>
      <c r="NSF78" s="213"/>
      <c r="NSG78" s="214"/>
      <c r="NSH78" s="214"/>
      <c r="NSV78" s="214"/>
      <c r="NSW78" s="214"/>
      <c r="NSX78" s="214"/>
      <c r="NSY78" s="214"/>
      <c r="NSZ78" s="214"/>
      <c r="NTA78" s="212"/>
      <c r="NTB78" s="213"/>
      <c r="NTC78" s="213"/>
      <c r="NTD78" s="214"/>
      <c r="NTE78" s="214"/>
      <c r="NTS78" s="214"/>
      <c r="NTT78" s="214"/>
      <c r="NTU78" s="214"/>
      <c r="NTV78" s="214"/>
      <c r="NTW78" s="214"/>
      <c r="NTX78" s="212"/>
      <c r="NTY78" s="213"/>
      <c r="NTZ78" s="213"/>
      <c r="NUA78" s="214"/>
      <c r="NUB78" s="214"/>
      <c r="NUP78" s="214"/>
      <c r="NUQ78" s="214"/>
      <c r="NUR78" s="214"/>
      <c r="NUS78" s="214"/>
      <c r="NUT78" s="214"/>
      <c r="NUU78" s="212"/>
      <c r="NUV78" s="213"/>
      <c r="NUW78" s="213"/>
      <c r="NUX78" s="214"/>
      <c r="NUY78" s="214"/>
      <c r="NVM78" s="214"/>
      <c r="NVN78" s="214"/>
      <c r="NVO78" s="214"/>
      <c r="NVP78" s="214"/>
      <c r="NVQ78" s="214"/>
      <c r="NVR78" s="212"/>
      <c r="NVS78" s="213"/>
      <c r="NVT78" s="213"/>
      <c r="NVU78" s="214"/>
      <c r="NVV78" s="214"/>
      <c r="NWJ78" s="214"/>
      <c r="NWK78" s="214"/>
      <c r="NWL78" s="214"/>
      <c r="NWM78" s="214"/>
      <c r="NWN78" s="214"/>
      <c r="NWO78" s="212"/>
      <c r="NWP78" s="213"/>
      <c r="NWQ78" s="213"/>
      <c r="NWR78" s="214"/>
      <c r="NWS78" s="214"/>
      <c r="NXG78" s="214"/>
      <c r="NXH78" s="214"/>
      <c r="NXI78" s="214"/>
      <c r="NXJ78" s="214"/>
      <c r="NXK78" s="214"/>
      <c r="NXL78" s="212"/>
      <c r="NXM78" s="213"/>
      <c r="NXN78" s="213"/>
      <c r="NXO78" s="214"/>
      <c r="NXP78" s="214"/>
      <c r="NYD78" s="214"/>
      <c r="NYE78" s="214"/>
      <c r="NYF78" s="214"/>
      <c r="NYG78" s="214"/>
      <c r="NYH78" s="214"/>
      <c r="NYI78" s="212"/>
      <c r="NYJ78" s="213"/>
      <c r="NYK78" s="213"/>
      <c r="NYL78" s="214"/>
      <c r="NYM78" s="214"/>
      <c r="NZA78" s="214"/>
      <c r="NZB78" s="214"/>
      <c r="NZC78" s="214"/>
      <c r="NZD78" s="214"/>
      <c r="NZE78" s="214"/>
      <c r="NZF78" s="212"/>
      <c r="NZG78" s="213"/>
      <c r="NZH78" s="213"/>
      <c r="NZI78" s="214"/>
      <c r="NZJ78" s="214"/>
      <c r="NZX78" s="214"/>
      <c r="NZY78" s="214"/>
      <c r="NZZ78" s="214"/>
      <c r="OAA78" s="214"/>
      <c r="OAB78" s="214"/>
      <c r="OAC78" s="212"/>
      <c r="OAD78" s="213"/>
      <c r="OAE78" s="213"/>
      <c r="OAF78" s="214"/>
      <c r="OAG78" s="214"/>
      <c r="OAU78" s="214"/>
      <c r="OAV78" s="214"/>
      <c r="OAW78" s="214"/>
      <c r="OAX78" s="214"/>
      <c r="OAY78" s="214"/>
      <c r="OAZ78" s="212"/>
      <c r="OBA78" s="213"/>
      <c r="OBB78" s="213"/>
      <c r="OBC78" s="214"/>
      <c r="OBD78" s="214"/>
      <c r="OBR78" s="214"/>
      <c r="OBS78" s="214"/>
      <c r="OBT78" s="214"/>
      <c r="OBU78" s="214"/>
      <c r="OBV78" s="214"/>
      <c r="OBW78" s="212"/>
      <c r="OBX78" s="213"/>
      <c r="OBY78" s="213"/>
      <c r="OBZ78" s="214"/>
      <c r="OCA78" s="214"/>
      <c r="OCO78" s="214"/>
      <c r="OCP78" s="214"/>
      <c r="OCQ78" s="214"/>
      <c r="OCR78" s="214"/>
      <c r="OCS78" s="214"/>
      <c r="OCT78" s="212"/>
      <c r="OCU78" s="213"/>
      <c r="OCV78" s="213"/>
      <c r="OCW78" s="214"/>
      <c r="OCX78" s="214"/>
      <c r="ODL78" s="214"/>
      <c r="ODM78" s="214"/>
      <c r="ODN78" s="214"/>
      <c r="ODO78" s="214"/>
      <c r="ODP78" s="214"/>
      <c r="ODQ78" s="212"/>
      <c r="ODR78" s="213"/>
      <c r="ODS78" s="213"/>
      <c r="ODT78" s="214"/>
      <c r="ODU78" s="214"/>
      <c r="OEI78" s="214"/>
      <c r="OEJ78" s="214"/>
      <c r="OEK78" s="214"/>
      <c r="OEL78" s="214"/>
      <c r="OEM78" s="214"/>
      <c r="OEN78" s="212"/>
      <c r="OEO78" s="213"/>
      <c r="OEP78" s="213"/>
      <c r="OEQ78" s="214"/>
      <c r="OER78" s="214"/>
      <c r="OFF78" s="214"/>
      <c r="OFG78" s="214"/>
      <c r="OFH78" s="214"/>
      <c r="OFI78" s="214"/>
      <c r="OFJ78" s="214"/>
      <c r="OFK78" s="212"/>
      <c r="OFL78" s="213"/>
      <c r="OFM78" s="213"/>
      <c r="OFN78" s="214"/>
      <c r="OFO78" s="214"/>
      <c r="OGC78" s="214"/>
      <c r="OGD78" s="214"/>
      <c r="OGE78" s="214"/>
      <c r="OGF78" s="214"/>
      <c r="OGG78" s="214"/>
      <c r="OGH78" s="212"/>
      <c r="OGI78" s="213"/>
      <c r="OGJ78" s="213"/>
      <c r="OGK78" s="214"/>
      <c r="OGL78" s="214"/>
      <c r="OGZ78" s="214"/>
      <c r="OHA78" s="214"/>
      <c r="OHB78" s="214"/>
      <c r="OHC78" s="214"/>
      <c r="OHD78" s="214"/>
      <c r="OHE78" s="212"/>
      <c r="OHF78" s="213"/>
      <c r="OHG78" s="213"/>
      <c r="OHH78" s="214"/>
      <c r="OHI78" s="214"/>
      <c r="OHW78" s="214"/>
      <c r="OHX78" s="214"/>
      <c r="OHY78" s="214"/>
      <c r="OHZ78" s="214"/>
      <c r="OIA78" s="214"/>
      <c r="OIB78" s="212"/>
      <c r="OIC78" s="213"/>
      <c r="OID78" s="213"/>
      <c r="OIE78" s="214"/>
      <c r="OIF78" s="214"/>
      <c r="OIT78" s="214"/>
      <c r="OIU78" s="214"/>
      <c r="OIV78" s="214"/>
      <c r="OIW78" s="214"/>
      <c r="OIX78" s="214"/>
      <c r="OIY78" s="212"/>
      <c r="OIZ78" s="213"/>
      <c r="OJA78" s="213"/>
      <c r="OJB78" s="214"/>
      <c r="OJC78" s="214"/>
      <c r="OJQ78" s="214"/>
      <c r="OJR78" s="214"/>
      <c r="OJS78" s="214"/>
      <c r="OJT78" s="214"/>
      <c r="OJU78" s="214"/>
      <c r="OJV78" s="212"/>
      <c r="OJW78" s="213"/>
      <c r="OJX78" s="213"/>
      <c r="OJY78" s="214"/>
      <c r="OJZ78" s="214"/>
      <c r="OKN78" s="214"/>
      <c r="OKO78" s="214"/>
      <c r="OKP78" s="214"/>
      <c r="OKQ78" s="214"/>
      <c r="OKR78" s="214"/>
      <c r="OKS78" s="212"/>
      <c r="OKT78" s="213"/>
      <c r="OKU78" s="213"/>
      <c r="OKV78" s="214"/>
      <c r="OKW78" s="214"/>
      <c r="OLK78" s="214"/>
      <c r="OLL78" s="214"/>
      <c r="OLM78" s="214"/>
      <c r="OLN78" s="214"/>
      <c r="OLO78" s="214"/>
      <c r="OLP78" s="212"/>
      <c r="OLQ78" s="213"/>
      <c r="OLR78" s="213"/>
      <c r="OLS78" s="214"/>
      <c r="OLT78" s="214"/>
      <c r="OMH78" s="214"/>
      <c r="OMI78" s="214"/>
      <c r="OMJ78" s="214"/>
      <c r="OMK78" s="214"/>
      <c r="OML78" s="214"/>
      <c r="OMM78" s="212"/>
      <c r="OMN78" s="213"/>
      <c r="OMO78" s="213"/>
      <c r="OMP78" s="214"/>
      <c r="OMQ78" s="214"/>
      <c r="ONE78" s="214"/>
      <c r="ONF78" s="214"/>
      <c r="ONG78" s="214"/>
      <c r="ONH78" s="214"/>
      <c r="ONI78" s="214"/>
      <c r="ONJ78" s="212"/>
      <c r="ONK78" s="213"/>
      <c r="ONL78" s="213"/>
      <c r="ONM78" s="214"/>
      <c r="ONN78" s="214"/>
      <c r="OOB78" s="214"/>
      <c r="OOC78" s="214"/>
      <c r="OOD78" s="214"/>
      <c r="OOE78" s="214"/>
      <c r="OOF78" s="214"/>
      <c r="OOG78" s="212"/>
      <c r="OOH78" s="213"/>
      <c r="OOI78" s="213"/>
      <c r="OOJ78" s="214"/>
      <c r="OOK78" s="214"/>
      <c r="OOY78" s="214"/>
      <c r="OOZ78" s="214"/>
      <c r="OPA78" s="214"/>
      <c r="OPB78" s="214"/>
      <c r="OPC78" s="214"/>
      <c r="OPD78" s="212"/>
      <c r="OPE78" s="213"/>
      <c r="OPF78" s="213"/>
      <c r="OPG78" s="214"/>
      <c r="OPH78" s="214"/>
      <c r="OPV78" s="214"/>
      <c r="OPW78" s="214"/>
      <c r="OPX78" s="214"/>
      <c r="OPY78" s="214"/>
      <c r="OPZ78" s="214"/>
      <c r="OQA78" s="212"/>
      <c r="OQB78" s="213"/>
      <c r="OQC78" s="213"/>
      <c r="OQD78" s="214"/>
      <c r="OQE78" s="214"/>
      <c r="OQS78" s="214"/>
      <c r="OQT78" s="214"/>
      <c r="OQU78" s="214"/>
      <c r="OQV78" s="214"/>
      <c r="OQW78" s="214"/>
      <c r="OQX78" s="212"/>
      <c r="OQY78" s="213"/>
      <c r="OQZ78" s="213"/>
      <c r="ORA78" s="214"/>
      <c r="ORB78" s="214"/>
      <c r="ORP78" s="214"/>
      <c r="ORQ78" s="214"/>
      <c r="ORR78" s="214"/>
      <c r="ORS78" s="214"/>
      <c r="ORT78" s="214"/>
      <c r="ORU78" s="212"/>
      <c r="ORV78" s="213"/>
      <c r="ORW78" s="213"/>
      <c r="ORX78" s="214"/>
      <c r="ORY78" s="214"/>
      <c r="OSM78" s="214"/>
      <c r="OSN78" s="214"/>
      <c r="OSO78" s="214"/>
      <c r="OSP78" s="214"/>
      <c r="OSQ78" s="214"/>
      <c r="OSR78" s="212"/>
      <c r="OSS78" s="213"/>
      <c r="OST78" s="213"/>
      <c r="OSU78" s="214"/>
      <c r="OSV78" s="214"/>
      <c r="OTJ78" s="214"/>
      <c r="OTK78" s="214"/>
      <c r="OTL78" s="214"/>
      <c r="OTM78" s="214"/>
      <c r="OTN78" s="214"/>
      <c r="OTO78" s="212"/>
      <c r="OTP78" s="213"/>
      <c r="OTQ78" s="213"/>
      <c r="OTR78" s="214"/>
      <c r="OTS78" s="214"/>
      <c r="OUG78" s="214"/>
      <c r="OUH78" s="214"/>
      <c r="OUI78" s="214"/>
      <c r="OUJ78" s="214"/>
      <c r="OUK78" s="214"/>
      <c r="OUL78" s="212"/>
      <c r="OUM78" s="213"/>
      <c r="OUN78" s="213"/>
      <c r="OUO78" s="214"/>
      <c r="OUP78" s="214"/>
      <c r="OVD78" s="214"/>
      <c r="OVE78" s="214"/>
      <c r="OVF78" s="214"/>
      <c r="OVG78" s="214"/>
      <c r="OVH78" s="214"/>
      <c r="OVI78" s="212"/>
      <c r="OVJ78" s="213"/>
      <c r="OVK78" s="213"/>
      <c r="OVL78" s="214"/>
      <c r="OVM78" s="214"/>
      <c r="OWA78" s="214"/>
      <c r="OWB78" s="214"/>
      <c r="OWC78" s="214"/>
      <c r="OWD78" s="214"/>
      <c r="OWE78" s="214"/>
      <c r="OWF78" s="212"/>
      <c r="OWG78" s="213"/>
      <c r="OWH78" s="213"/>
      <c r="OWI78" s="214"/>
      <c r="OWJ78" s="214"/>
      <c r="OWX78" s="214"/>
      <c r="OWY78" s="214"/>
      <c r="OWZ78" s="214"/>
      <c r="OXA78" s="214"/>
      <c r="OXB78" s="214"/>
      <c r="OXC78" s="212"/>
      <c r="OXD78" s="213"/>
      <c r="OXE78" s="213"/>
      <c r="OXF78" s="214"/>
      <c r="OXG78" s="214"/>
      <c r="OXU78" s="214"/>
      <c r="OXV78" s="214"/>
      <c r="OXW78" s="214"/>
      <c r="OXX78" s="214"/>
      <c r="OXY78" s="214"/>
      <c r="OXZ78" s="212"/>
      <c r="OYA78" s="213"/>
      <c r="OYB78" s="213"/>
      <c r="OYC78" s="214"/>
      <c r="OYD78" s="214"/>
      <c r="OYR78" s="214"/>
      <c r="OYS78" s="214"/>
      <c r="OYT78" s="214"/>
      <c r="OYU78" s="214"/>
      <c r="OYV78" s="214"/>
      <c r="OYW78" s="212"/>
      <c r="OYX78" s="213"/>
      <c r="OYY78" s="213"/>
      <c r="OYZ78" s="214"/>
      <c r="OZA78" s="214"/>
      <c r="OZO78" s="214"/>
      <c r="OZP78" s="214"/>
      <c r="OZQ78" s="214"/>
      <c r="OZR78" s="214"/>
      <c r="OZS78" s="214"/>
      <c r="OZT78" s="212"/>
      <c r="OZU78" s="213"/>
      <c r="OZV78" s="213"/>
      <c r="OZW78" s="214"/>
      <c r="OZX78" s="214"/>
      <c r="PAL78" s="214"/>
      <c r="PAM78" s="214"/>
      <c r="PAN78" s="214"/>
      <c r="PAO78" s="214"/>
      <c r="PAP78" s="214"/>
      <c r="PAQ78" s="212"/>
      <c r="PAR78" s="213"/>
      <c r="PAS78" s="213"/>
      <c r="PAT78" s="214"/>
      <c r="PAU78" s="214"/>
      <c r="PBI78" s="214"/>
      <c r="PBJ78" s="214"/>
      <c r="PBK78" s="214"/>
      <c r="PBL78" s="214"/>
      <c r="PBM78" s="214"/>
      <c r="PBN78" s="212"/>
      <c r="PBO78" s="213"/>
      <c r="PBP78" s="213"/>
      <c r="PBQ78" s="214"/>
      <c r="PBR78" s="214"/>
      <c r="PCF78" s="214"/>
      <c r="PCG78" s="214"/>
      <c r="PCH78" s="214"/>
      <c r="PCI78" s="214"/>
      <c r="PCJ78" s="214"/>
      <c r="PCK78" s="212"/>
      <c r="PCL78" s="213"/>
      <c r="PCM78" s="213"/>
      <c r="PCN78" s="214"/>
      <c r="PCO78" s="214"/>
      <c r="PDC78" s="214"/>
      <c r="PDD78" s="214"/>
      <c r="PDE78" s="214"/>
      <c r="PDF78" s="214"/>
      <c r="PDG78" s="214"/>
      <c r="PDH78" s="212"/>
      <c r="PDI78" s="213"/>
      <c r="PDJ78" s="213"/>
      <c r="PDK78" s="214"/>
      <c r="PDL78" s="214"/>
      <c r="PDZ78" s="214"/>
      <c r="PEA78" s="214"/>
      <c r="PEB78" s="214"/>
      <c r="PEC78" s="214"/>
      <c r="PED78" s="214"/>
      <c r="PEE78" s="212"/>
      <c r="PEF78" s="213"/>
      <c r="PEG78" s="213"/>
      <c r="PEH78" s="214"/>
      <c r="PEI78" s="214"/>
      <c r="PEW78" s="214"/>
      <c r="PEX78" s="214"/>
      <c r="PEY78" s="214"/>
      <c r="PEZ78" s="214"/>
      <c r="PFA78" s="214"/>
      <c r="PFB78" s="212"/>
      <c r="PFC78" s="213"/>
      <c r="PFD78" s="213"/>
      <c r="PFE78" s="214"/>
      <c r="PFF78" s="214"/>
      <c r="PFT78" s="214"/>
      <c r="PFU78" s="214"/>
      <c r="PFV78" s="214"/>
      <c r="PFW78" s="214"/>
      <c r="PFX78" s="214"/>
      <c r="PFY78" s="212"/>
      <c r="PFZ78" s="213"/>
      <c r="PGA78" s="213"/>
      <c r="PGB78" s="214"/>
      <c r="PGC78" s="214"/>
      <c r="PGQ78" s="214"/>
      <c r="PGR78" s="214"/>
      <c r="PGS78" s="214"/>
      <c r="PGT78" s="214"/>
      <c r="PGU78" s="214"/>
      <c r="PGV78" s="212"/>
      <c r="PGW78" s="213"/>
      <c r="PGX78" s="213"/>
      <c r="PGY78" s="214"/>
      <c r="PGZ78" s="214"/>
      <c r="PHN78" s="214"/>
      <c r="PHO78" s="214"/>
      <c r="PHP78" s="214"/>
      <c r="PHQ78" s="214"/>
      <c r="PHR78" s="214"/>
      <c r="PHS78" s="212"/>
      <c r="PHT78" s="213"/>
      <c r="PHU78" s="213"/>
      <c r="PHV78" s="214"/>
      <c r="PHW78" s="214"/>
      <c r="PIK78" s="214"/>
      <c r="PIL78" s="214"/>
      <c r="PIM78" s="214"/>
      <c r="PIN78" s="214"/>
      <c r="PIO78" s="214"/>
      <c r="PIP78" s="212"/>
      <c r="PIQ78" s="213"/>
      <c r="PIR78" s="213"/>
      <c r="PIS78" s="214"/>
      <c r="PIT78" s="214"/>
      <c r="PJH78" s="214"/>
      <c r="PJI78" s="214"/>
      <c r="PJJ78" s="214"/>
      <c r="PJK78" s="214"/>
      <c r="PJL78" s="214"/>
      <c r="PJM78" s="212"/>
      <c r="PJN78" s="213"/>
      <c r="PJO78" s="213"/>
      <c r="PJP78" s="214"/>
      <c r="PJQ78" s="214"/>
      <c r="PKE78" s="214"/>
      <c r="PKF78" s="214"/>
      <c r="PKG78" s="214"/>
      <c r="PKH78" s="214"/>
      <c r="PKI78" s="214"/>
      <c r="PKJ78" s="212"/>
      <c r="PKK78" s="213"/>
      <c r="PKL78" s="213"/>
      <c r="PKM78" s="214"/>
      <c r="PKN78" s="214"/>
      <c r="PLB78" s="214"/>
      <c r="PLC78" s="214"/>
      <c r="PLD78" s="214"/>
      <c r="PLE78" s="214"/>
      <c r="PLF78" s="214"/>
      <c r="PLG78" s="212"/>
      <c r="PLH78" s="213"/>
      <c r="PLI78" s="213"/>
      <c r="PLJ78" s="214"/>
      <c r="PLK78" s="214"/>
      <c r="PLY78" s="214"/>
      <c r="PLZ78" s="214"/>
      <c r="PMA78" s="214"/>
      <c r="PMB78" s="214"/>
      <c r="PMC78" s="214"/>
      <c r="PMD78" s="212"/>
      <c r="PME78" s="213"/>
      <c r="PMF78" s="213"/>
      <c r="PMG78" s="214"/>
      <c r="PMH78" s="214"/>
      <c r="PMV78" s="214"/>
      <c r="PMW78" s="214"/>
      <c r="PMX78" s="214"/>
      <c r="PMY78" s="214"/>
      <c r="PMZ78" s="214"/>
      <c r="PNA78" s="212"/>
      <c r="PNB78" s="213"/>
      <c r="PNC78" s="213"/>
      <c r="PND78" s="214"/>
      <c r="PNE78" s="214"/>
      <c r="PNS78" s="214"/>
      <c r="PNT78" s="214"/>
      <c r="PNU78" s="214"/>
      <c r="PNV78" s="214"/>
      <c r="PNW78" s="214"/>
      <c r="PNX78" s="212"/>
      <c r="PNY78" s="213"/>
      <c r="PNZ78" s="213"/>
      <c r="POA78" s="214"/>
      <c r="POB78" s="214"/>
      <c r="POP78" s="214"/>
      <c r="POQ78" s="214"/>
      <c r="POR78" s="214"/>
      <c r="POS78" s="214"/>
      <c r="POT78" s="214"/>
      <c r="POU78" s="212"/>
      <c r="POV78" s="213"/>
      <c r="POW78" s="213"/>
      <c r="POX78" s="214"/>
      <c r="POY78" s="214"/>
      <c r="PPM78" s="214"/>
      <c r="PPN78" s="214"/>
      <c r="PPO78" s="214"/>
      <c r="PPP78" s="214"/>
      <c r="PPQ78" s="214"/>
      <c r="PPR78" s="212"/>
      <c r="PPS78" s="213"/>
      <c r="PPT78" s="213"/>
      <c r="PPU78" s="214"/>
      <c r="PPV78" s="214"/>
      <c r="PQJ78" s="214"/>
      <c r="PQK78" s="214"/>
      <c r="PQL78" s="214"/>
      <c r="PQM78" s="214"/>
      <c r="PQN78" s="214"/>
      <c r="PQO78" s="212"/>
      <c r="PQP78" s="213"/>
      <c r="PQQ78" s="213"/>
      <c r="PQR78" s="214"/>
      <c r="PQS78" s="214"/>
      <c r="PRG78" s="214"/>
      <c r="PRH78" s="214"/>
      <c r="PRI78" s="214"/>
      <c r="PRJ78" s="214"/>
      <c r="PRK78" s="214"/>
      <c r="PRL78" s="212"/>
      <c r="PRM78" s="213"/>
      <c r="PRN78" s="213"/>
      <c r="PRO78" s="214"/>
      <c r="PRP78" s="214"/>
      <c r="PSD78" s="214"/>
      <c r="PSE78" s="214"/>
      <c r="PSF78" s="214"/>
      <c r="PSG78" s="214"/>
      <c r="PSH78" s="214"/>
      <c r="PSI78" s="212"/>
      <c r="PSJ78" s="213"/>
      <c r="PSK78" s="213"/>
      <c r="PSL78" s="214"/>
      <c r="PSM78" s="214"/>
      <c r="PTA78" s="214"/>
      <c r="PTB78" s="214"/>
      <c r="PTC78" s="214"/>
      <c r="PTD78" s="214"/>
      <c r="PTE78" s="214"/>
      <c r="PTF78" s="212"/>
      <c r="PTG78" s="213"/>
      <c r="PTH78" s="213"/>
      <c r="PTI78" s="214"/>
      <c r="PTJ78" s="214"/>
      <c r="PTX78" s="214"/>
      <c r="PTY78" s="214"/>
      <c r="PTZ78" s="214"/>
      <c r="PUA78" s="214"/>
      <c r="PUB78" s="214"/>
      <c r="PUC78" s="212"/>
      <c r="PUD78" s="213"/>
      <c r="PUE78" s="213"/>
      <c r="PUF78" s="214"/>
      <c r="PUG78" s="214"/>
      <c r="PUU78" s="214"/>
      <c r="PUV78" s="214"/>
      <c r="PUW78" s="214"/>
      <c r="PUX78" s="214"/>
      <c r="PUY78" s="214"/>
      <c r="PUZ78" s="212"/>
      <c r="PVA78" s="213"/>
      <c r="PVB78" s="213"/>
      <c r="PVC78" s="214"/>
      <c r="PVD78" s="214"/>
      <c r="PVR78" s="214"/>
      <c r="PVS78" s="214"/>
      <c r="PVT78" s="214"/>
      <c r="PVU78" s="214"/>
      <c r="PVV78" s="214"/>
      <c r="PVW78" s="212"/>
      <c r="PVX78" s="213"/>
      <c r="PVY78" s="213"/>
      <c r="PVZ78" s="214"/>
      <c r="PWA78" s="214"/>
      <c r="PWO78" s="214"/>
      <c r="PWP78" s="214"/>
      <c r="PWQ78" s="214"/>
      <c r="PWR78" s="214"/>
      <c r="PWS78" s="214"/>
      <c r="PWT78" s="212"/>
      <c r="PWU78" s="213"/>
      <c r="PWV78" s="213"/>
      <c r="PWW78" s="214"/>
      <c r="PWX78" s="214"/>
      <c r="PXL78" s="214"/>
      <c r="PXM78" s="214"/>
      <c r="PXN78" s="214"/>
      <c r="PXO78" s="214"/>
      <c r="PXP78" s="214"/>
      <c r="PXQ78" s="212"/>
      <c r="PXR78" s="213"/>
      <c r="PXS78" s="213"/>
      <c r="PXT78" s="214"/>
      <c r="PXU78" s="214"/>
      <c r="PYI78" s="214"/>
      <c r="PYJ78" s="214"/>
      <c r="PYK78" s="214"/>
      <c r="PYL78" s="214"/>
      <c r="PYM78" s="214"/>
      <c r="PYN78" s="212"/>
      <c r="PYO78" s="213"/>
      <c r="PYP78" s="213"/>
      <c r="PYQ78" s="214"/>
      <c r="PYR78" s="214"/>
      <c r="PZF78" s="214"/>
      <c r="PZG78" s="214"/>
      <c r="PZH78" s="214"/>
      <c r="PZI78" s="214"/>
      <c r="PZJ78" s="214"/>
      <c r="PZK78" s="212"/>
      <c r="PZL78" s="213"/>
      <c r="PZM78" s="213"/>
      <c r="PZN78" s="214"/>
      <c r="PZO78" s="214"/>
      <c r="QAC78" s="214"/>
      <c r="QAD78" s="214"/>
      <c r="QAE78" s="214"/>
      <c r="QAF78" s="214"/>
      <c r="QAG78" s="214"/>
      <c r="QAH78" s="212"/>
      <c r="QAI78" s="213"/>
      <c r="QAJ78" s="213"/>
      <c r="QAK78" s="214"/>
      <c r="QAL78" s="214"/>
      <c r="QAZ78" s="214"/>
      <c r="QBA78" s="214"/>
      <c r="QBB78" s="214"/>
      <c r="QBC78" s="214"/>
      <c r="QBD78" s="214"/>
      <c r="QBE78" s="212"/>
      <c r="QBF78" s="213"/>
      <c r="QBG78" s="213"/>
      <c r="QBH78" s="214"/>
      <c r="QBI78" s="214"/>
      <c r="QBW78" s="214"/>
      <c r="QBX78" s="214"/>
      <c r="QBY78" s="214"/>
      <c r="QBZ78" s="214"/>
      <c r="QCA78" s="214"/>
      <c r="QCB78" s="212"/>
      <c r="QCC78" s="213"/>
      <c r="QCD78" s="213"/>
      <c r="QCE78" s="214"/>
      <c r="QCF78" s="214"/>
      <c r="QCT78" s="214"/>
      <c r="QCU78" s="214"/>
      <c r="QCV78" s="214"/>
      <c r="QCW78" s="214"/>
      <c r="QCX78" s="214"/>
      <c r="QCY78" s="212"/>
      <c r="QCZ78" s="213"/>
      <c r="QDA78" s="213"/>
      <c r="QDB78" s="214"/>
      <c r="QDC78" s="214"/>
      <c r="QDQ78" s="214"/>
      <c r="QDR78" s="214"/>
      <c r="QDS78" s="214"/>
      <c r="QDT78" s="214"/>
      <c r="QDU78" s="214"/>
      <c r="QDV78" s="212"/>
      <c r="QDW78" s="213"/>
      <c r="QDX78" s="213"/>
      <c r="QDY78" s="214"/>
      <c r="QDZ78" s="214"/>
      <c r="QEN78" s="214"/>
      <c r="QEO78" s="214"/>
      <c r="QEP78" s="214"/>
      <c r="QEQ78" s="214"/>
      <c r="QER78" s="214"/>
      <c r="QES78" s="212"/>
      <c r="QET78" s="213"/>
      <c r="QEU78" s="213"/>
      <c r="QEV78" s="214"/>
      <c r="QEW78" s="214"/>
      <c r="QFK78" s="214"/>
      <c r="QFL78" s="214"/>
      <c r="QFM78" s="214"/>
      <c r="QFN78" s="214"/>
      <c r="QFO78" s="214"/>
      <c r="QFP78" s="212"/>
      <c r="QFQ78" s="213"/>
      <c r="QFR78" s="213"/>
      <c r="QFS78" s="214"/>
      <c r="QFT78" s="214"/>
      <c r="QGH78" s="214"/>
      <c r="QGI78" s="214"/>
      <c r="QGJ78" s="214"/>
      <c r="QGK78" s="214"/>
      <c r="QGL78" s="214"/>
      <c r="QGM78" s="212"/>
      <c r="QGN78" s="213"/>
      <c r="QGO78" s="213"/>
      <c r="QGP78" s="214"/>
      <c r="QGQ78" s="214"/>
      <c r="QHE78" s="214"/>
      <c r="QHF78" s="214"/>
      <c r="QHG78" s="214"/>
      <c r="QHH78" s="214"/>
      <c r="QHI78" s="214"/>
      <c r="QHJ78" s="212"/>
      <c r="QHK78" s="213"/>
      <c r="QHL78" s="213"/>
      <c r="QHM78" s="214"/>
      <c r="QHN78" s="214"/>
      <c r="QIB78" s="214"/>
      <c r="QIC78" s="214"/>
      <c r="QID78" s="214"/>
      <c r="QIE78" s="214"/>
      <c r="QIF78" s="214"/>
      <c r="QIG78" s="212"/>
      <c r="QIH78" s="213"/>
      <c r="QII78" s="213"/>
      <c r="QIJ78" s="214"/>
      <c r="QIK78" s="214"/>
      <c r="QIY78" s="214"/>
      <c r="QIZ78" s="214"/>
      <c r="QJA78" s="214"/>
      <c r="QJB78" s="214"/>
      <c r="QJC78" s="214"/>
      <c r="QJD78" s="212"/>
      <c r="QJE78" s="213"/>
      <c r="QJF78" s="213"/>
      <c r="QJG78" s="214"/>
      <c r="QJH78" s="214"/>
      <c r="QJV78" s="214"/>
      <c r="QJW78" s="214"/>
      <c r="QJX78" s="214"/>
      <c r="QJY78" s="214"/>
      <c r="QJZ78" s="214"/>
      <c r="QKA78" s="212"/>
      <c r="QKB78" s="213"/>
      <c r="QKC78" s="213"/>
      <c r="QKD78" s="214"/>
      <c r="QKE78" s="214"/>
      <c r="QKS78" s="214"/>
      <c r="QKT78" s="214"/>
      <c r="QKU78" s="214"/>
      <c r="QKV78" s="214"/>
      <c r="QKW78" s="214"/>
      <c r="QKX78" s="212"/>
      <c r="QKY78" s="213"/>
      <c r="QKZ78" s="213"/>
      <c r="QLA78" s="214"/>
      <c r="QLB78" s="214"/>
      <c r="QLP78" s="214"/>
      <c r="QLQ78" s="214"/>
      <c r="QLR78" s="214"/>
      <c r="QLS78" s="214"/>
      <c r="QLT78" s="214"/>
      <c r="QLU78" s="212"/>
      <c r="QLV78" s="213"/>
      <c r="QLW78" s="213"/>
      <c r="QLX78" s="214"/>
      <c r="QLY78" s="214"/>
      <c r="QMM78" s="214"/>
      <c r="QMN78" s="214"/>
      <c r="QMO78" s="214"/>
      <c r="QMP78" s="214"/>
      <c r="QMQ78" s="214"/>
      <c r="QMR78" s="212"/>
      <c r="QMS78" s="213"/>
      <c r="QMT78" s="213"/>
      <c r="QMU78" s="214"/>
      <c r="QMV78" s="214"/>
      <c r="QNJ78" s="214"/>
      <c r="QNK78" s="214"/>
      <c r="QNL78" s="214"/>
      <c r="QNM78" s="214"/>
      <c r="QNN78" s="214"/>
      <c r="QNO78" s="212"/>
      <c r="QNP78" s="213"/>
      <c r="QNQ78" s="213"/>
      <c r="QNR78" s="214"/>
      <c r="QNS78" s="214"/>
      <c r="QOG78" s="214"/>
      <c r="QOH78" s="214"/>
      <c r="QOI78" s="214"/>
      <c r="QOJ78" s="214"/>
      <c r="QOK78" s="214"/>
      <c r="QOL78" s="212"/>
      <c r="QOM78" s="213"/>
      <c r="QON78" s="213"/>
      <c r="QOO78" s="214"/>
      <c r="QOP78" s="214"/>
      <c r="QPD78" s="214"/>
      <c r="QPE78" s="214"/>
      <c r="QPF78" s="214"/>
      <c r="QPG78" s="214"/>
      <c r="QPH78" s="214"/>
      <c r="QPI78" s="212"/>
      <c r="QPJ78" s="213"/>
      <c r="QPK78" s="213"/>
      <c r="QPL78" s="214"/>
      <c r="QPM78" s="214"/>
      <c r="QQA78" s="214"/>
      <c r="QQB78" s="214"/>
      <c r="QQC78" s="214"/>
      <c r="QQD78" s="214"/>
      <c r="QQE78" s="214"/>
      <c r="QQF78" s="212"/>
      <c r="QQG78" s="213"/>
      <c r="QQH78" s="213"/>
      <c r="QQI78" s="214"/>
      <c r="QQJ78" s="214"/>
      <c r="QQX78" s="214"/>
      <c r="QQY78" s="214"/>
      <c r="QQZ78" s="214"/>
      <c r="QRA78" s="214"/>
      <c r="QRB78" s="214"/>
      <c r="QRC78" s="212"/>
      <c r="QRD78" s="213"/>
      <c r="QRE78" s="213"/>
      <c r="QRF78" s="214"/>
      <c r="QRG78" s="214"/>
      <c r="QRU78" s="214"/>
      <c r="QRV78" s="214"/>
      <c r="QRW78" s="214"/>
      <c r="QRX78" s="214"/>
      <c r="QRY78" s="214"/>
      <c r="QRZ78" s="212"/>
      <c r="QSA78" s="213"/>
      <c r="QSB78" s="213"/>
      <c r="QSC78" s="214"/>
      <c r="QSD78" s="214"/>
      <c r="QSR78" s="214"/>
      <c r="QSS78" s="214"/>
      <c r="QST78" s="214"/>
      <c r="QSU78" s="214"/>
      <c r="QSV78" s="214"/>
      <c r="QSW78" s="212"/>
      <c r="QSX78" s="213"/>
      <c r="QSY78" s="213"/>
      <c r="QSZ78" s="214"/>
      <c r="QTA78" s="214"/>
      <c r="QTO78" s="214"/>
      <c r="QTP78" s="214"/>
      <c r="QTQ78" s="214"/>
      <c r="QTR78" s="214"/>
      <c r="QTS78" s="214"/>
      <c r="QTT78" s="212"/>
      <c r="QTU78" s="213"/>
      <c r="QTV78" s="213"/>
      <c r="QTW78" s="214"/>
      <c r="QTX78" s="214"/>
      <c r="QUL78" s="214"/>
      <c r="QUM78" s="214"/>
      <c r="QUN78" s="214"/>
      <c r="QUO78" s="214"/>
      <c r="QUP78" s="214"/>
      <c r="QUQ78" s="212"/>
      <c r="QUR78" s="213"/>
      <c r="QUS78" s="213"/>
      <c r="QUT78" s="214"/>
      <c r="QUU78" s="214"/>
      <c r="QVI78" s="214"/>
      <c r="QVJ78" s="214"/>
      <c r="QVK78" s="214"/>
      <c r="QVL78" s="214"/>
      <c r="QVM78" s="214"/>
      <c r="QVN78" s="212"/>
      <c r="QVO78" s="213"/>
      <c r="QVP78" s="213"/>
      <c r="QVQ78" s="214"/>
      <c r="QVR78" s="214"/>
      <c r="QWF78" s="214"/>
      <c r="QWG78" s="214"/>
      <c r="QWH78" s="214"/>
      <c r="QWI78" s="214"/>
      <c r="QWJ78" s="214"/>
      <c r="QWK78" s="212"/>
      <c r="QWL78" s="213"/>
      <c r="QWM78" s="213"/>
      <c r="QWN78" s="214"/>
      <c r="QWO78" s="214"/>
      <c r="QXC78" s="214"/>
      <c r="QXD78" s="214"/>
      <c r="QXE78" s="214"/>
      <c r="QXF78" s="214"/>
      <c r="QXG78" s="214"/>
      <c r="QXH78" s="212"/>
      <c r="QXI78" s="213"/>
      <c r="QXJ78" s="213"/>
      <c r="QXK78" s="214"/>
      <c r="QXL78" s="214"/>
      <c r="QXZ78" s="214"/>
      <c r="QYA78" s="214"/>
      <c r="QYB78" s="214"/>
      <c r="QYC78" s="214"/>
      <c r="QYD78" s="214"/>
      <c r="QYE78" s="212"/>
      <c r="QYF78" s="213"/>
      <c r="QYG78" s="213"/>
      <c r="QYH78" s="214"/>
      <c r="QYI78" s="214"/>
      <c r="QYW78" s="214"/>
      <c r="QYX78" s="214"/>
      <c r="QYY78" s="214"/>
      <c r="QYZ78" s="214"/>
      <c r="QZA78" s="214"/>
      <c r="QZB78" s="212"/>
      <c r="QZC78" s="213"/>
      <c r="QZD78" s="213"/>
      <c r="QZE78" s="214"/>
      <c r="QZF78" s="214"/>
      <c r="QZT78" s="214"/>
      <c r="QZU78" s="214"/>
      <c r="QZV78" s="214"/>
      <c r="QZW78" s="214"/>
      <c r="QZX78" s="214"/>
      <c r="QZY78" s="212"/>
      <c r="QZZ78" s="213"/>
      <c r="RAA78" s="213"/>
      <c r="RAB78" s="214"/>
      <c r="RAC78" s="214"/>
      <c r="RAQ78" s="214"/>
      <c r="RAR78" s="214"/>
      <c r="RAS78" s="214"/>
      <c r="RAT78" s="214"/>
      <c r="RAU78" s="214"/>
      <c r="RAV78" s="212"/>
      <c r="RAW78" s="213"/>
      <c r="RAX78" s="213"/>
      <c r="RAY78" s="214"/>
      <c r="RAZ78" s="214"/>
      <c r="RBN78" s="214"/>
      <c r="RBO78" s="214"/>
      <c r="RBP78" s="214"/>
      <c r="RBQ78" s="214"/>
      <c r="RBR78" s="214"/>
      <c r="RBS78" s="212"/>
      <c r="RBT78" s="213"/>
      <c r="RBU78" s="213"/>
      <c r="RBV78" s="214"/>
      <c r="RBW78" s="214"/>
      <c r="RCK78" s="214"/>
      <c r="RCL78" s="214"/>
      <c r="RCM78" s="214"/>
      <c r="RCN78" s="214"/>
      <c r="RCO78" s="214"/>
      <c r="RCP78" s="212"/>
      <c r="RCQ78" s="213"/>
      <c r="RCR78" s="213"/>
      <c r="RCS78" s="214"/>
      <c r="RCT78" s="214"/>
      <c r="RDH78" s="214"/>
      <c r="RDI78" s="214"/>
      <c r="RDJ78" s="214"/>
      <c r="RDK78" s="214"/>
      <c r="RDL78" s="214"/>
      <c r="RDM78" s="212"/>
      <c r="RDN78" s="213"/>
      <c r="RDO78" s="213"/>
      <c r="RDP78" s="214"/>
      <c r="RDQ78" s="214"/>
      <c r="REE78" s="214"/>
      <c r="REF78" s="214"/>
      <c r="REG78" s="214"/>
      <c r="REH78" s="214"/>
      <c r="REI78" s="214"/>
      <c r="REJ78" s="212"/>
      <c r="REK78" s="213"/>
      <c r="REL78" s="213"/>
      <c r="REM78" s="214"/>
      <c r="REN78" s="214"/>
      <c r="RFB78" s="214"/>
      <c r="RFC78" s="214"/>
      <c r="RFD78" s="214"/>
      <c r="RFE78" s="214"/>
      <c r="RFF78" s="214"/>
      <c r="RFG78" s="212"/>
      <c r="RFH78" s="213"/>
      <c r="RFI78" s="213"/>
      <c r="RFJ78" s="214"/>
      <c r="RFK78" s="214"/>
      <c r="RFY78" s="214"/>
      <c r="RFZ78" s="214"/>
      <c r="RGA78" s="214"/>
      <c r="RGB78" s="214"/>
      <c r="RGC78" s="214"/>
      <c r="RGD78" s="212"/>
      <c r="RGE78" s="213"/>
      <c r="RGF78" s="213"/>
      <c r="RGG78" s="214"/>
      <c r="RGH78" s="214"/>
      <c r="RGV78" s="214"/>
      <c r="RGW78" s="214"/>
      <c r="RGX78" s="214"/>
      <c r="RGY78" s="214"/>
      <c r="RGZ78" s="214"/>
      <c r="RHA78" s="212"/>
      <c r="RHB78" s="213"/>
      <c r="RHC78" s="213"/>
      <c r="RHD78" s="214"/>
      <c r="RHE78" s="214"/>
      <c r="RHS78" s="214"/>
      <c r="RHT78" s="214"/>
      <c r="RHU78" s="214"/>
      <c r="RHV78" s="214"/>
      <c r="RHW78" s="214"/>
      <c r="RHX78" s="212"/>
      <c r="RHY78" s="213"/>
      <c r="RHZ78" s="213"/>
      <c r="RIA78" s="214"/>
      <c r="RIB78" s="214"/>
      <c r="RIP78" s="214"/>
      <c r="RIQ78" s="214"/>
      <c r="RIR78" s="214"/>
      <c r="RIS78" s="214"/>
      <c r="RIT78" s="214"/>
      <c r="RIU78" s="212"/>
      <c r="RIV78" s="213"/>
      <c r="RIW78" s="213"/>
      <c r="RIX78" s="214"/>
      <c r="RIY78" s="214"/>
      <c r="RJM78" s="214"/>
      <c r="RJN78" s="214"/>
      <c r="RJO78" s="214"/>
      <c r="RJP78" s="214"/>
      <c r="RJQ78" s="214"/>
      <c r="RJR78" s="212"/>
      <c r="RJS78" s="213"/>
      <c r="RJT78" s="213"/>
      <c r="RJU78" s="214"/>
      <c r="RJV78" s="214"/>
      <c r="RKJ78" s="214"/>
      <c r="RKK78" s="214"/>
      <c r="RKL78" s="214"/>
      <c r="RKM78" s="214"/>
      <c r="RKN78" s="214"/>
      <c r="RKO78" s="212"/>
      <c r="RKP78" s="213"/>
      <c r="RKQ78" s="213"/>
      <c r="RKR78" s="214"/>
      <c r="RKS78" s="214"/>
      <c r="RLG78" s="214"/>
      <c r="RLH78" s="214"/>
      <c r="RLI78" s="214"/>
      <c r="RLJ78" s="214"/>
      <c r="RLK78" s="214"/>
      <c r="RLL78" s="212"/>
      <c r="RLM78" s="213"/>
      <c r="RLN78" s="213"/>
      <c r="RLO78" s="214"/>
      <c r="RLP78" s="214"/>
      <c r="RMD78" s="214"/>
      <c r="RME78" s="214"/>
      <c r="RMF78" s="214"/>
      <c r="RMG78" s="214"/>
      <c r="RMH78" s="214"/>
      <c r="RMI78" s="212"/>
      <c r="RMJ78" s="213"/>
      <c r="RMK78" s="213"/>
      <c r="RML78" s="214"/>
      <c r="RMM78" s="214"/>
      <c r="RNA78" s="214"/>
      <c r="RNB78" s="214"/>
      <c r="RNC78" s="214"/>
      <c r="RND78" s="214"/>
      <c r="RNE78" s="214"/>
      <c r="RNF78" s="212"/>
      <c r="RNG78" s="213"/>
      <c r="RNH78" s="213"/>
      <c r="RNI78" s="214"/>
      <c r="RNJ78" s="214"/>
      <c r="RNX78" s="214"/>
      <c r="RNY78" s="214"/>
      <c r="RNZ78" s="214"/>
      <c r="ROA78" s="214"/>
      <c r="ROB78" s="214"/>
      <c r="ROC78" s="212"/>
      <c r="ROD78" s="213"/>
      <c r="ROE78" s="213"/>
      <c r="ROF78" s="214"/>
      <c r="ROG78" s="214"/>
      <c r="ROU78" s="214"/>
      <c r="ROV78" s="214"/>
      <c r="ROW78" s="214"/>
      <c r="ROX78" s="214"/>
      <c r="ROY78" s="214"/>
      <c r="ROZ78" s="212"/>
      <c r="RPA78" s="213"/>
      <c r="RPB78" s="213"/>
      <c r="RPC78" s="214"/>
      <c r="RPD78" s="214"/>
      <c r="RPR78" s="214"/>
      <c r="RPS78" s="214"/>
      <c r="RPT78" s="214"/>
      <c r="RPU78" s="214"/>
      <c r="RPV78" s="214"/>
      <c r="RPW78" s="212"/>
      <c r="RPX78" s="213"/>
      <c r="RPY78" s="213"/>
      <c r="RPZ78" s="214"/>
      <c r="RQA78" s="214"/>
      <c r="RQO78" s="214"/>
      <c r="RQP78" s="214"/>
      <c r="RQQ78" s="214"/>
      <c r="RQR78" s="214"/>
      <c r="RQS78" s="214"/>
      <c r="RQT78" s="212"/>
      <c r="RQU78" s="213"/>
      <c r="RQV78" s="213"/>
      <c r="RQW78" s="214"/>
      <c r="RQX78" s="214"/>
      <c r="RRL78" s="214"/>
      <c r="RRM78" s="214"/>
      <c r="RRN78" s="214"/>
      <c r="RRO78" s="214"/>
      <c r="RRP78" s="214"/>
      <c r="RRQ78" s="212"/>
      <c r="RRR78" s="213"/>
      <c r="RRS78" s="213"/>
      <c r="RRT78" s="214"/>
      <c r="RRU78" s="214"/>
      <c r="RSI78" s="214"/>
      <c r="RSJ78" s="214"/>
      <c r="RSK78" s="214"/>
      <c r="RSL78" s="214"/>
      <c r="RSM78" s="214"/>
      <c r="RSN78" s="212"/>
      <c r="RSO78" s="213"/>
      <c r="RSP78" s="213"/>
      <c r="RSQ78" s="214"/>
      <c r="RSR78" s="214"/>
      <c r="RTF78" s="214"/>
      <c r="RTG78" s="214"/>
      <c r="RTH78" s="214"/>
      <c r="RTI78" s="214"/>
      <c r="RTJ78" s="214"/>
      <c r="RTK78" s="212"/>
      <c r="RTL78" s="213"/>
      <c r="RTM78" s="213"/>
      <c r="RTN78" s="214"/>
      <c r="RTO78" s="214"/>
      <c r="RUC78" s="214"/>
      <c r="RUD78" s="214"/>
      <c r="RUE78" s="214"/>
      <c r="RUF78" s="214"/>
      <c r="RUG78" s="214"/>
      <c r="RUH78" s="212"/>
      <c r="RUI78" s="213"/>
      <c r="RUJ78" s="213"/>
      <c r="RUK78" s="214"/>
      <c r="RUL78" s="214"/>
      <c r="RUZ78" s="214"/>
      <c r="RVA78" s="214"/>
      <c r="RVB78" s="214"/>
      <c r="RVC78" s="214"/>
      <c r="RVD78" s="214"/>
      <c r="RVE78" s="212"/>
      <c r="RVF78" s="213"/>
      <c r="RVG78" s="213"/>
      <c r="RVH78" s="214"/>
      <c r="RVI78" s="214"/>
      <c r="RVW78" s="214"/>
      <c r="RVX78" s="214"/>
      <c r="RVY78" s="214"/>
      <c r="RVZ78" s="214"/>
      <c r="RWA78" s="214"/>
      <c r="RWB78" s="212"/>
      <c r="RWC78" s="213"/>
      <c r="RWD78" s="213"/>
      <c r="RWE78" s="214"/>
      <c r="RWF78" s="214"/>
      <c r="RWT78" s="214"/>
      <c r="RWU78" s="214"/>
      <c r="RWV78" s="214"/>
      <c r="RWW78" s="214"/>
      <c r="RWX78" s="214"/>
      <c r="RWY78" s="212"/>
      <c r="RWZ78" s="213"/>
      <c r="RXA78" s="213"/>
      <c r="RXB78" s="214"/>
      <c r="RXC78" s="214"/>
      <c r="RXQ78" s="214"/>
      <c r="RXR78" s="214"/>
      <c r="RXS78" s="214"/>
      <c r="RXT78" s="214"/>
      <c r="RXU78" s="214"/>
      <c r="RXV78" s="212"/>
      <c r="RXW78" s="213"/>
      <c r="RXX78" s="213"/>
      <c r="RXY78" s="214"/>
      <c r="RXZ78" s="214"/>
      <c r="RYN78" s="214"/>
      <c r="RYO78" s="214"/>
      <c r="RYP78" s="214"/>
      <c r="RYQ78" s="214"/>
      <c r="RYR78" s="214"/>
      <c r="RYS78" s="212"/>
      <c r="RYT78" s="213"/>
      <c r="RYU78" s="213"/>
      <c r="RYV78" s="214"/>
      <c r="RYW78" s="214"/>
      <c r="RZK78" s="214"/>
      <c r="RZL78" s="214"/>
      <c r="RZM78" s="214"/>
      <c r="RZN78" s="214"/>
      <c r="RZO78" s="214"/>
      <c r="RZP78" s="212"/>
      <c r="RZQ78" s="213"/>
      <c r="RZR78" s="213"/>
      <c r="RZS78" s="214"/>
      <c r="RZT78" s="214"/>
      <c r="SAH78" s="214"/>
      <c r="SAI78" s="214"/>
      <c r="SAJ78" s="214"/>
      <c r="SAK78" s="214"/>
      <c r="SAL78" s="214"/>
      <c r="SAM78" s="212"/>
      <c r="SAN78" s="213"/>
      <c r="SAO78" s="213"/>
      <c r="SAP78" s="214"/>
      <c r="SAQ78" s="214"/>
      <c r="SBE78" s="214"/>
      <c r="SBF78" s="214"/>
      <c r="SBG78" s="214"/>
      <c r="SBH78" s="214"/>
      <c r="SBI78" s="214"/>
      <c r="SBJ78" s="212"/>
      <c r="SBK78" s="213"/>
      <c r="SBL78" s="213"/>
      <c r="SBM78" s="214"/>
      <c r="SBN78" s="214"/>
      <c r="SCB78" s="214"/>
      <c r="SCC78" s="214"/>
      <c r="SCD78" s="214"/>
      <c r="SCE78" s="214"/>
      <c r="SCF78" s="214"/>
      <c r="SCG78" s="212"/>
      <c r="SCH78" s="213"/>
      <c r="SCI78" s="213"/>
      <c r="SCJ78" s="214"/>
      <c r="SCK78" s="214"/>
      <c r="SCY78" s="214"/>
      <c r="SCZ78" s="214"/>
      <c r="SDA78" s="214"/>
      <c r="SDB78" s="214"/>
      <c r="SDC78" s="214"/>
      <c r="SDD78" s="212"/>
      <c r="SDE78" s="213"/>
      <c r="SDF78" s="213"/>
      <c r="SDG78" s="214"/>
      <c r="SDH78" s="214"/>
      <c r="SDV78" s="214"/>
      <c r="SDW78" s="214"/>
      <c r="SDX78" s="214"/>
      <c r="SDY78" s="214"/>
      <c r="SDZ78" s="214"/>
      <c r="SEA78" s="212"/>
      <c r="SEB78" s="213"/>
      <c r="SEC78" s="213"/>
      <c r="SED78" s="214"/>
      <c r="SEE78" s="214"/>
      <c r="SES78" s="214"/>
      <c r="SET78" s="214"/>
      <c r="SEU78" s="214"/>
      <c r="SEV78" s="214"/>
      <c r="SEW78" s="214"/>
      <c r="SEX78" s="212"/>
      <c r="SEY78" s="213"/>
      <c r="SEZ78" s="213"/>
      <c r="SFA78" s="214"/>
      <c r="SFB78" s="214"/>
      <c r="SFP78" s="214"/>
      <c r="SFQ78" s="214"/>
      <c r="SFR78" s="214"/>
      <c r="SFS78" s="214"/>
      <c r="SFT78" s="214"/>
      <c r="SFU78" s="212"/>
      <c r="SFV78" s="213"/>
      <c r="SFW78" s="213"/>
      <c r="SFX78" s="214"/>
      <c r="SFY78" s="214"/>
      <c r="SGM78" s="214"/>
      <c r="SGN78" s="214"/>
      <c r="SGO78" s="214"/>
      <c r="SGP78" s="214"/>
      <c r="SGQ78" s="214"/>
      <c r="SGR78" s="212"/>
      <c r="SGS78" s="213"/>
      <c r="SGT78" s="213"/>
      <c r="SGU78" s="214"/>
      <c r="SGV78" s="214"/>
      <c r="SHJ78" s="214"/>
      <c r="SHK78" s="214"/>
      <c r="SHL78" s="214"/>
      <c r="SHM78" s="214"/>
      <c r="SHN78" s="214"/>
      <c r="SHO78" s="212"/>
      <c r="SHP78" s="213"/>
      <c r="SHQ78" s="213"/>
      <c r="SHR78" s="214"/>
      <c r="SHS78" s="214"/>
      <c r="SIG78" s="214"/>
      <c r="SIH78" s="214"/>
      <c r="SII78" s="214"/>
      <c r="SIJ78" s="214"/>
      <c r="SIK78" s="214"/>
      <c r="SIL78" s="212"/>
      <c r="SIM78" s="213"/>
      <c r="SIN78" s="213"/>
      <c r="SIO78" s="214"/>
      <c r="SIP78" s="214"/>
      <c r="SJD78" s="214"/>
      <c r="SJE78" s="214"/>
      <c r="SJF78" s="214"/>
      <c r="SJG78" s="214"/>
      <c r="SJH78" s="214"/>
      <c r="SJI78" s="212"/>
      <c r="SJJ78" s="213"/>
      <c r="SJK78" s="213"/>
      <c r="SJL78" s="214"/>
      <c r="SJM78" s="214"/>
      <c r="SKA78" s="214"/>
      <c r="SKB78" s="214"/>
      <c r="SKC78" s="214"/>
      <c r="SKD78" s="214"/>
      <c r="SKE78" s="214"/>
      <c r="SKF78" s="212"/>
      <c r="SKG78" s="213"/>
      <c r="SKH78" s="213"/>
      <c r="SKI78" s="214"/>
      <c r="SKJ78" s="214"/>
      <c r="SKX78" s="214"/>
      <c r="SKY78" s="214"/>
      <c r="SKZ78" s="214"/>
      <c r="SLA78" s="214"/>
      <c r="SLB78" s="214"/>
      <c r="SLC78" s="212"/>
      <c r="SLD78" s="213"/>
      <c r="SLE78" s="213"/>
      <c r="SLF78" s="214"/>
      <c r="SLG78" s="214"/>
      <c r="SLU78" s="214"/>
      <c r="SLV78" s="214"/>
      <c r="SLW78" s="214"/>
      <c r="SLX78" s="214"/>
      <c r="SLY78" s="214"/>
      <c r="SLZ78" s="212"/>
      <c r="SMA78" s="213"/>
      <c r="SMB78" s="213"/>
      <c r="SMC78" s="214"/>
      <c r="SMD78" s="214"/>
      <c r="SMR78" s="214"/>
      <c r="SMS78" s="214"/>
      <c r="SMT78" s="214"/>
      <c r="SMU78" s="214"/>
      <c r="SMV78" s="214"/>
      <c r="SMW78" s="212"/>
      <c r="SMX78" s="213"/>
      <c r="SMY78" s="213"/>
      <c r="SMZ78" s="214"/>
      <c r="SNA78" s="214"/>
      <c r="SNO78" s="214"/>
      <c r="SNP78" s="214"/>
      <c r="SNQ78" s="214"/>
      <c r="SNR78" s="214"/>
      <c r="SNS78" s="214"/>
      <c r="SNT78" s="212"/>
      <c r="SNU78" s="213"/>
      <c r="SNV78" s="213"/>
      <c r="SNW78" s="214"/>
      <c r="SNX78" s="214"/>
      <c r="SOL78" s="214"/>
      <c r="SOM78" s="214"/>
      <c r="SON78" s="214"/>
      <c r="SOO78" s="214"/>
      <c r="SOP78" s="214"/>
      <c r="SOQ78" s="212"/>
      <c r="SOR78" s="213"/>
      <c r="SOS78" s="213"/>
      <c r="SOT78" s="214"/>
      <c r="SOU78" s="214"/>
      <c r="SPI78" s="214"/>
      <c r="SPJ78" s="214"/>
      <c r="SPK78" s="214"/>
      <c r="SPL78" s="214"/>
      <c r="SPM78" s="214"/>
      <c r="SPN78" s="212"/>
      <c r="SPO78" s="213"/>
      <c r="SPP78" s="213"/>
      <c r="SPQ78" s="214"/>
      <c r="SPR78" s="214"/>
      <c r="SQF78" s="214"/>
      <c r="SQG78" s="214"/>
      <c r="SQH78" s="214"/>
      <c r="SQI78" s="214"/>
      <c r="SQJ78" s="214"/>
      <c r="SQK78" s="212"/>
      <c r="SQL78" s="213"/>
      <c r="SQM78" s="213"/>
      <c r="SQN78" s="214"/>
      <c r="SQO78" s="214"/>
      <c r="SRC78" s="214"/>
      <c r="SRD78" s="214"/>
      <c r="SRE78" s="214"/>
      <c r="SRF78" s="214"/>
      <c r="SRG78" s="214"/>
      <c r="SRH78" s="212"/>
      <c r="SRI78" s="213"/>
      <c r="SRJ78" s="213"/>
      <c r="SRK78" s="214"/>
      <c r="SRL78" s="214"/>
      <c r="SRZ78" s="214"/>
      <c r="SSA78" s="214"/>
      <c r="SSB78" s="214"/>
      <c r="SSC78" s="214"/>
      <c r="SSD78" s="214"/>
      <c r="SSE78" s="212"/>
      <c r="SSF78" s="213"/>
      <c r="SSG78" s="213"/>
      <c r="SSH78" s="214"/>
      <c r="SSI78" s="214"/>
      <c r="SSW78" s="214"/>
      <c r="SSX78" s="214"/>
      <c r="SSY78" s="214"/>
      <c r="SSZ78" s="214"/>
      <c r="STA78" s="214"/>
      <c r="STB78" s="212"/>
      <c r="STC78" s="213"/>
      <c r="STD78" s="213"/>
      <c r="STE78" s="214"/>
      <c r="STF78" s="214"/>
      <c r="STT78" s="214"/>
      <c r="STU78" s="214"/>
      <c r="STV78" s="214"/>
      <c r="STW78" s="214"/>
      <c r="STX78" s="214"/>
      <c r="STY78" s="212"/>
      <c r="STZ78" s="213"/>
      <c r="SUA78" s="213"/>
      <c r="SUB78" s="214"/>
      <c r="SUC78" s="214"/>
      <c r="SUQ78" s="214"/>
      <c r="SUR78" s="214"/>
      <c r="SUS78" s="214"/>
      <c r="SUT78" s="214"/>
      <c r="SUU78" s="214"/>
      <c r="SUV78" s="212"/>
      <c r="SUW78" s="213"/>
      <c r="SUX78" s="213"/>
      <c r="SUY78" s="214"/>
      <c r="SUZ78" s="214"/>
      <c r="SVN78" s="214"/>
      <c r="SVO78" s="214"/>
      <c r="SVP78" s="214"/>
      <c r="SVQ78" s="214"/>
      <c r="SVR78" s="214"/>
      <c r="SVS78" s="212"/>
      <c r="SVT78" s="213"/>
      <c r="SVU78" s="213"/>
      <c r="SVV78" s="214"/>
      <c r="SVW78" s="214"/>
      <c r="SWK78" s="214"/>
      <c r="SWL78" s="214"/>
      <c r="SWM78" s="214"/>
      <c r="SWN78" s="214"/>
      <c r="SWO78" s="214"/>
      <c r="SWP78" s="212"/>
      <c r="SWQ78" s="213"/>
      <c r="SWR78" s="213"/>
      <c r="SWS78" s="214"/>
      <c r="SWT78" s="214"/>
      <c r="SXH78" s="214"/>
      <c r="SXI78" s="214"/>
      <c r="SXJ78" s="214"/>
      <c r="SXK78" s="214"/>
      <c r="SXL78" s="214"/>
      <c r="SXM78" s="212"/>
      <c r="SXN78" s="213"/>
      <c r="SXO78" s="213"/>
      <c r="SXP78" s="214"/>
      <c r="SXQ78" s="214"/>
      <c r="SYE78" s="214"/>
      <c r="SYF78" s="214"/>
      <c r="SYG78" s="214"/>
      <c r="SYH78" s="214"/>
      <c r="SYI78" s="214"/>
      <c r="SYJ78" s="212"/>
      <c r="SYK78" s="213"/>
      <c r="SYL78" s="213"/>
      <c r="SYM78" s="214"/>
      <c r="SYN78" s="214"/>
      <c r="SZB78" s="214"/>
      <c r="SZC78" s="214"/>
      <c r="SZD78" s="214"/>
      <c r="SZE78" s="214"/>
      <c r="SZF78" s="214"/>
      <c r="SZG78" s="212"/>
      <c r="SZH78" s="213"/>
      <c r="SZI78" s="213"/>
      <c r="SZJ78" s="214"/>
      <c r="SZK78" s="214"/>
      <c r="SZY78" s="214"/>
      <c r="SZZ78" s="214"/>
      <c r="TAA78" s="214"/>
      <c r="TAB78" s="214"/>
      <c r="TAC78" s="214"/>
      <c r="TAD78" s="212"/>
      <c r="TAE78" s="213"/>
      <c r="TAF78" s="213"/>
      <c r="TAG78" s="214"/>
      <c r="TAH78" s="214"/>
      <c r="TAV78" s="214"/>
      <c r="TAW78" s="214"/>
      <c r="TAX78" s="214"/>
      <c r="TAY78" s="214"/>
      <c r="TAZ78" s="214"/>
      <c r="TBA78" s="212"/>
      <c r="TBB78" s="213"/>
      <c r="TBC78" s="213"/>
      <c r="TBD78" s="214"/>
      <c r="TBE78" s="214"/>
      <c r="TBS78" s="214"/>
      <c r="TBT78" s="214"/>
      <c r="TBU78" s="214"/>
      <c r="TBV78" s="214"/>
      <c r="TBW78" s="214"/>
      <c r="TBX78" s="212"/>
      <c r="TBY78" s="213"/>
      <c r="TBZ78" s="213"/>
      <c r="TCA78" s="214"/>
      <c r="TCB78" s="214"/>
      <c r="TCP78" s="214"/>
      <c r="TCQ78" s="214"/>
      <c r="TCR78" s="214"/>
      <c r="TCS78" s="214"/>
      <c r="TCT78" s="214"/>
      <c r="TCU78" s="212"/>
      <c r="TCV78" s="213"/>
      <c r="TCW78" s="213"/>
      <c r="TCX78" s="214"/>
      <c r="TCY78" s="214"/>
      <c r="TDM78" s="214"/>
      <c r="TDN78" s="214"/>
      <c r="TDO78" s="214"/>
      <c r="TDP78" s="214"/>
      <c r="TDQ78" s="214"/>
      <c r="TDR78" s="212"/>
      <c r="TDS78" s="213"/>
      <c r="TDT78" s="213"/>
      <c r="TDU78" s="214"/>
      <c r="TDV78" s="214"/>
      <c r="TEJ78" s="214"/>
      <c r="TEK78" s="214"/>
      <c r="TEL78" s="214"/>
      <c r="TEM78" s="214"/>
      <c r="TEN78" s="214"/>
      <c r="TEO78" s="212"/>
      <c r="TEP78" s="213"/>
      <c r="TEQ78" s="213"/>
      <c r="TER78" s="214"/>
      <c r="TES78" s="214"/>
      <c r="TFG78" s="214"/>
      <c r="TFH78" s="214"/>
      <c r="TFI78" s="214"/>
      <c r="TFJ78" s="214"/>
      <c r="TFK78" s="214"/>
      <c r="TFL78" s="212"/>
      <c r="TFM78" s="213"/>
      <c r="TFN78" s="213"/>
      <c r="TFO78" s="214"/>
      <c r="TFP78" s="214"/>
      <c r="TGD78" s="214"/>
      <c r="TGE78" s="214"/>
      <c r="TGF78" s="214"/>
      <c r="TGG78" s="214"/>
      <c r="TGH78" s="214"/>
      <c r="TGI78" s="212"/>
      <c r="TGJ78" s="213"/>
      <c r="TGK78" s="213"/>
      <c r="TGL78" s="214"/>
      <c r="TGM78" s="214"/>
      <c r="THA78" s="214"/>
      <c r="THB78" s="214"/>
      <c r="THC78" s="214"/>
      <c r="THD78" s="214"/>
      <c r="THE78" s="214"/>
      <c r="THF78" s="212"/>
      <c r="THG78" s="213"/>
      <c r="THH78" s="213"/>
      <c r="THI78" s="214"/>
      <c r="THJ78" s="214"/>
      <c r="THX78" s="214"/>
      <c r="THY78" s="214"/>
      <c r="THZ78" s="214"/>
      <c r="TIA78" s="214"/>
      <c r="TIB78" s="214"/>
      <c r="TIC78" s="212"/>
      <c r="TID78" s="213"/>
      <c r="TIE78" s="213"/>
      <c r="TIF78" s="214"/>
      <c r="TIG78" s="214"/>
      <c r="TIU78" s="214"/>
      <c r="TIV78" s="214"/>
      <c r="TIW78" s="214"/>
      <c r="TIX78" s="214"/>
      <c r="TIY78" s="214"/>
      <c r="TIZ78" s="212"/>
      <c r="TJA78" s="213"/>
      <c r="TJB78" s="213"/>
      <c r="TJC78" s="214"/>
      <c r="TJD78" s="214"/>
      <c r="TJR78" s="214"/>
      <c r="TJS78" s="214"/>
      <c r="TJT78" s="214"/>
      <c r="TJU78" s="214"/>
      <c r="TJV78" s="214"/>
      <c r="TJW78" s="212"/>
      <c r="TJX78" s="213"/>
      <c r="TJY78" s="213"/>
      <c r="TJZ78" s="214"/>
      <c r="TKA78" s="214"/>
      <c r="TKO78" s="214"/>
      <c r="TKP78" s="214"/>
      <c r="TKQ78" s="214"/>
      <c r="TKR78" s="214"/>
      <c r="TKS78" s="214"/>
      <c r="TKT78" s="212"/>
      <c r="TKU78" s="213"/>
      <c r="TKV78" s="213"/>
      <c r="TKW78" s="214"/>
      <c r="TKX78" s="214"/>
      <c r="TLL78" s="214"/>
      <c r="TLM78" s="214"/>
      <c r="TLN78" s="214"/>
      <c r="TLO78" s="214"/>
      <c r="TLP78" s="214"/>
      <c r="TLQ78" s="212"/>
      <c r="TLR78" s="213"/>
      <c r="TLS78" s="213"/>
      <c r="TLT78" s="214"/>
      <c r="TLU78" s="214"/>
      <c r="TMI78" s="214"/>
      <c r="TMJ78" s="214"/>
      <c r="TMK78" s="214"/>
      <c r="TML78" s="214"/>
      <c r="TMM78" s="214"/>
      <c r="TMN78" s="212"/>
      <c r="TMO78" s="213"/>
      <c r="TMP78" s="213"/>
      <c r="TMQ78" s="214"/>
      <c r="TMR78" s="214"/>
      <c r="TNF78" s="214"/>
      <c r="TNG78" s="214"/>
      <c r="TNH78" s="214"/>
      <c r="TNI78" s="214"/>
      <c r="TNJ78" s="214"/>
      <c r="TNK78" s="212"/>
      <c r="TNL78" s="213"/>
      <c r="TNM78" s="213"/>
      <c r="TNN78" s="214"/>
      <c r="TNO78" s="214"/>
      <c r="TOC78" s="214"/>
      <c r="TOD78" s="214"/>
      <c r="TOE78" s="214"/>
      <c r="TOF78" s="214"/>
      <c r="TOG78" s="214"/>
      <c r="TOH78" s="212"/>
      <c r="TOI78" s="213"/>
      <c r="TOJ78" s="213"/>
      <c r="TOK78" s="214"/>
      <c r="TOL78" s="214"/>
      <c r="TOZ78" s="214"/>
      <c r="TPA78" s="214"/>
      <c r="TPB78" s="214"/>
      <c r="TPC78" s="214"/>
      <c r="TPD78" s="214"/>
      <c r="TPE78" s="212"/>
      <c r="TPF78" s="213"/>
      <c r="TPG78" s="213"/>
      <c r="TPH78" s="214"/>
      <c r="TPI78" s="214"/>
      <c r="TPW78" s="214"/>
      <c r="TPX78" s="214"/>
      <c r="TPY78" s="214"/>
      <c r="TPZ78" s="214"/>
      <c r="TQA78" s="214"/>
      <c r="TQB78" s="212"/>
      <c r="TQC78" s="213"/>
      <c r="TQD78" s="213"/>
      <c r="TQE78" s="214"/>
      <c r="TQF78" s="214"/>
      <c r="TQT78" s="214"/>
      <c r="TQU78" s="214"/>
      <c r="TQV78" s="214"/>
      <c r="TQW78" s="214"/>
      <c r="TQX78" s="214"/>
      <c r="TQY78" s="212"/>
      <c r="TQZ78" s="213"/>
      <c r="TRA78" s="213"/>
      <c r="TRB78" s="214"/>
      <c r="TRC78" s="214"/>
      <c r="TRQ78" s="214"/>
      <c r="TRR78" s="214"/>
      <c r="TRS78" s="214"/>
      <c r="TRT78" s="214"/>
      <c r="TRU78" s="214"/>
      <c r="TRV78" s="212"/>
      <c r="TRW78" s="213"/>
      <c r="TRX78" s="213"/>
      <c r="TRY78" s="214"/>
      <c r="TRZ78" s="214"/>
      <c r="TSN78" s="214"/>
      <c r="TSO78" s="214"/>
      <c r="TSP78" s="214"/>
      <c r="TSQ78" s="214"/>
      <c r="TSR78" s="214"/>
      <c r="TSS78" s="212"/>
      <c r="TST78" s="213"/>
      <c r="TSU78" s="213"/>
      <c r="TSV78" s="214"/>
      <c r="TSW78" s="214"/>
      <c r="TTK78" s="214"/>
      <c r="TTL78" s="214"/>
      <c r="TTM78" s="214"/>
      <c r="TTN78" s="214"/>
      <c r="TTO78" s="214"/>
      <c r="TTP78" s="212"/>
      <c r="TTQ78" s="213"/>
      <c r="TTR78" s="213"/>
      <c r="TTS78" s="214"/>
      <c r="TTT78" s="214"/>
      <c r="TUH78" s="214"/>
      <c r="TUI78" s="214"/>
      <c r="TUJ78" s="214"/>
      <c r="TUK78" s="214"/>
      <c r="TUL78" s="214"/>
      <c r="TUM78" s="212"/>
      <c r="TUN78" s="213"/>
      <c r="TUO78" s="213"/>
      <c r="TUP78" s="214"/>
      <c r="TUQ78" s="214"/>
      <c r="TVE78" s="214"/>
      <c r="TVF78" s="214"/>
      <c r="TVG78" s="214"/>
      <c r="TVH78" s="214"/>
      <c r="TVI78" s="214"/>
      <c r="TVJ78" s="212"/>
      <c r="TVK78" s="213"/>
      <c r="TVL78" s="213"/>
      <c r="TVM78" s="214"/>
      <c r="TVN78" s="214"/>
      <c r="TWB78" s="214"/>
      <c r="TWC78" s="214"/>
      <c r="TWD78" s="214"/>
      <c r="TWE78" s="214"/>
      <c r="TWF78" s="214"/>
      <c r="TWG78" s="212"/>
      <c r="TWH78" s="213"/>
      <c r="TWI78" s="213"/>
      <c r="TWJ78" s="214"/>
      <c r="TWK78" s="214"/>
      <c r="TWY78" s="214"/>
      <c r="TWZ78" s="214"/>
      <c r="TXA78" s="214"/>
      <c r="TXB78" s="214"/>
      <c r="TXC78" s="214"/>
      <c r="TXD78" s="212"/>
      <c r="TXE78" s="213"/>
      <c r="TXF78" s="213"/>
      <c r="TXG78" s="214"/>
      <c r="TXH78" s="214"/>
      <c r="TXV78" s="214"/>
      <c r="TXW78" s="214"/>
      <c r="TXX78" s="214"/>
      <c r="TXY78" s="214"/>
      <c r="TXZ78" s="214"/>
      <c r="TYA78" s="212"/>
      <c r="TYB78" s="213"/>
      <c r="TYC78" s="213"/>
      <c r="TYD78" s="214"/>
      <c r="TYE78" s="214"/>
      <c r="TYS78" s="214"/>
      <c r="TYT78" s="214"/>
      <c r="TYU78" s="214"/>
      <c r="TYV78" s="214"/>
      <c r="TYW78" s="214"/>
      <c r="TYX78" s="212"/>
      <c r="TYY78" s="213"/>
      <c r="TYZ78" s="213"/>
      <c r="TZA78" s="214"/>
      <c r="TZB78" s="214"/>
      <c r="TZP78" s="214"/>
      <c r="TZQ78" s="214"/>
      <c r="TZR78" s="214"/>
      <c r="TZS78" s="214"/>
      <c r="TZT78" s="214"/>
      <c r="TZU78" s="212"/>
      <c r="TZV78" s="213"/>
      <c r="TZW78" s="213"/>
      <c r="TZX78" s="214"/>
      <c r="TZY78" s="214"/>
      <c r="UAM78" s="214"/>
      <c r="UAN78" s="214"/>
      <c r="UAO78" s="214"/>
      <c r="UAP78" s="214"/>
      <c r="UAQ78" s="214"/>
      <c r="UAR78" s="212"/>
      <c r="UAS78" s="213"/>
      <c r="UAT78" s="213"/>
      <c r="UAU78" s="214"/>
      <c r="UAV78" s="214"/>
      <c r="UBJ78" s="214"/>
      <c r="UBK78" s="214"/>
      <c r="UBL78" s="214"/>
      <c r="UBM78" s="214"/>
      <c r="UBN78" s="214"/>
      <c r="UBO78" s="212"/>
      <c r="UBP78" s="213"/>
      <c r="UBQ78" s="213"/>
      <c r="UBR78" s="214"/>
      <c r="UBS78" s="214"/>
      <c r="UCG78" s="214"/>
      <c r="UCH78" s="214"/>
      <c r="UCI78" s="214"/>
      <c r="UCJ78" s="214"/>
      <c r="UCK78" s="214"/>
      <c r="UCL78" s="212"/>
      <c r="UCM78" s="213"/>
      <c r="UCN78" s="213"/>
      <c r="UCO78" s="214"/>
      <c r="UCP78" s="214"/>
      <c r="UDD78" s="214"/>
      <c r="UDE78" s="214"/>
      <c r="UDF78" s="214"/>
      <c r="UDG78" s="214"/>
      <c r="UDH78" s="214"/>
      <c r="UDI78" s="212"/>
      <c r="UDJ78" s="213"/>
      <c r="UDK78" s="213"/>
      <c r="UDL78" s="214"/>
      <c r="UDM78" s="214"/>
      <c r="UEA78" s="214"/>
      <c r="UEB78" s="214"/>
      <c r="UEC78" s="214"/>
      <c r="UED78" s="214"/>
      <c r="UEE78" s="214"/>
      <c r="UEF78" s="212"/>
      <c r="UEG78" s="213"/>
      <c r="UEH78" s="213"/>
      <c r="UEI78" s="214"/>
      <c r="UEJ78" s="214"/>
      <c r="UEX78" s="214"/>
      <c r="UEY78" s="214"/>
      <c r="UEZ78" s="214"/>
      <c r="UFA78" s="214"/>
      <c r="UFB78" s="214"/>
      <c r="UFC78" s="212"/>
      <c r="UFD78" s="213"/>
      <c r="UFE78" s="213"/>
      <c r="UFF78" s="214"/>
      <c r="UFG78" s="214"/>
      <c r="UFU78" s="214"/>
      <c r="UFV78" s="214"/>
      <c r="UFW78" s="214"/>
      <c r="UFX78" s="214"/>
      <c r="UFY78" s="214"/>
      <c r="UFZ78" s="212"/>
      <c r="UGA78" s="213"/>
      <c r="UGB78" s="213"/>
      <c r="UGC78" s="214"/>
      <c r="UGD78" s="214"/>
      <c r="UGR78" s="214"/>
      <c r="UGS78" s="214"/>
      <c r="UGT78" s="214"/>
      <c r="UGU78" s="214"/>
      <c r="UGV78" s="214"/>
      <c r="UGW78" s="212"/>
      <c r="UGX78" s="213"/>
      <c r="UGY78" s="213"/>
      <c r="UGZ78" s="214"/>
      <c r="UHA78" s="214"/>
      <c r="UHO78" s="214"/>
      <c r="UHP78" s="214"/>
      <c r="UHQ78" s="214"/>
      <c r="UHR78" s="214"/>
      <c r="UHS78" s="214"/>
      <c r="UHT78" s="212"/>
      <c r="UHU78" s="213"/>
      <c r="UHV78" s="213"/>
      <c r="UHW78" s="214"/>
      <c r="UHX78" s="214"/>
      <c r="UIL78" s="214"/>
      <c r="UIM78" s="214"/>
      <c r="UIN78" s="214"/>
      <c r="UIO78" s="214"/>
      <c r="UIP78" s="214"/>
      <c r="UIQ78" s="212"/>
      <c r="UIR78" s="213"/>
      <c r="UIS78" s="213"/>
      <c r="UIT78" s="214"/>
      <c r="UIU78" s="214"/>
      <c r="UJI78" s="214"/>
      <c r="UJJ78" s="214"/>
      <c r="UJK78" s="214"/>
      <c r="UJL78" s="214"/>
      <c r="UJM78" s="214"/>
      <c r="UJN78" s="212"/>
      <c r="UJO78" s="213"/>
      <c r="UJP78" s="213"/>
      <c r="UJQ78" s="214"/>
      <c r="UJR78" s="214"/>
      <c r="UKF78" s="214"/>
      <c r="UKG78" s="214"/>
      <c r="UKH78" s="214"/>
      <c r="UKI78" s="214"/>
      <c r="UKJ78" s="214"/>
      <c r="UKK78" s="212"/>
      <c r="UKL78" s="213"/>
      <c r="UKM78" s="213"/>
      <c r="UKN78" s="214"/>
      <c r="UKO78" s="214"/>
      <c r="ULC78" s="214"/>
      <c r="ULD78" s="214"/>
      <c r="ULE78" s="214"/>
      <c r="ULF78" s="214"/>
      <c r="ULG78" s="214"/>
      <c r="ULH78" s="212"/>
      <c r="ULI78" s="213"/>
      <c r="ULJ78" s="213"/>
      <c r="ULK78" s="214"/>
      <c r="ULL78" s="214"/>
      <c r="ULZ78" s="214"/>
      <c r="UMA78" s="214"/>
      <c r="UMB78" s="214"/>
      <c r="UMC78" s="214"/>
      <c r="UMD78" s="214"/>
      <c r="UME78" s="212"/>
      <c r="UMF78" s="213"/>
      <c r="UMG78" s="213"/>
      <c r="UMH78" s="214"/>
      <c r="UMI78" s="214"/>
      <c r="UMW78" s="214"/>
      <c r="UMX78" s="214"/>
      <c r="UMY78" s="214"/>
      <c r="UMZ78" s="214"/>
      <c r="UNA78" s="214"/>
      <c r="UNB78" s="212"/>
      <c r="UNC78" s="213"/>
      <c r="UND78" s="213"/>
      <c r="UNE78" s="214"/>
      <c r="UNF78" s="214"/>
      <c r="UNT78" s="214"/>
      <c r="UNU78" s="214"/>
      <c r="UNV78" s="214"/>
      <c r="UNW78" s="214"/>
      <c r="UNX78" s="214"/>
      <c r="UNY78" s="212"/>
      <c r="UNZ78" s="213"/>
      <c r="UOA78" s="213"/>
      <c r="UOB78" s="214"/>
      <c r="UOC78" s="214"/>
      <c r="UOQ78" s="214"/>
      <c r="UOR78" s="214"/>
      <c r="UOS78" s="214"/>
      <c r="UOT78" s="214"/>
      <c r="UOU78" s="214"/>
      <c r="UOV78" s="212"/>
      <c r="UOW78" s="213"/>
      <c r="UOX78" s="213"/>
      <c r="UOY78" s="214"/>
      <c r="UOZ78" s="214"/>
      <c r="UPN78" s="214"/>
      <c r="UPO78" s="214"/>
      <c r="UPP78" s="214"/>
      <c r="UPQ78" s="214"/>
      <c r="UPR78" s="214"/>
      <c r="UPS78" s="212"/>
      <c r="UPT78" s="213"/>
      <c r="UPU78" s="213"/>
      <c r="UPV78" s="214"/>
      <c r="UPW78" s="214"/>
      <c r="UQK78" s="214"/>
      <c r="UQL78" s="214"/>
      <c r="UQM78" s="214"/>
      <c r="UQN78" s="214"/>
      <c r="UQO78" s="214"/>
      <c r="UQP78" s="212"/>
      <c r="UQQ78" s="213"/>
      <c r="UQR78" s="213"/>
      <c r="UQS78" s="214"/>
      <c r="UQT78" s="214"/>
      <c r="URH78" s="214"/>
      <c r="URI78" s="214"/>
      <c r="URJ78" s="214"/>
      <c r="URK78" s="214"/>
      <c r="URL78" s="214"/>
      <c r="URM78" s="212"/>
      <c r="URN78" s="213"/>
      <c r="URO78" s="213"/>
      <c r="URP78" s="214"/>
      <c r="URQ78" s="214"/>
      <c r="USE78" s="214"/>
      <c r="USF78" s="214"/>
      <c r="USG78" s="214"/>
      <c r="USH78" s="214"/>
      <c r="USI78" s="214"/>
      <c r="USJ78" s="212"/>
      <c r="USK78" s="213"/>
      <c r="USL78" s="213"/>
      <c r="USM78" s="214"/>
      <c r="USN78" s="214"/>
      <c r="UTB78" s="214"/>
      <c r="UTC78" s="214"/>
      <c r="UTD78" s="214"/>
      <c r="UTE78" s="214"/>
      <c r="UTF78" s="214"/>
      <c r="UTG78" s="212"/>
      <c r="UTH78" s="213"/>
      <c r="UTI78" s="213"/>
      <c r="UTJ78" s="214"/>
      <c r="UTK78" s="214"/>
      <c r="UTY78" s="214"/>
      <c r="UTZ78" s="214"/>
      <c r="UUA78" s="214"/>
      <c r="UUB78" s="214"/>
      <c r="UUC78" s="214"/>
      <c r="UUD78" s="212"/>
      <c r="UUE78" s="213"/>
      <c r="UUF78" s="213"/>
      <c r="UUG78" s="214"/>
      <c r="UUH78" s="214"/>
      <c r="UUV78" s="214"/>
      <c r="UUW78" s="214"/>
      <c r="UUX78" s="214"/>
      <c r="UUY78" s="214"/>
      <c r="UUZ78" s="214"/>
      <c r="UVA78" s="212"/>
      <c r="UVB78" s="213"/>
      <c r="UVC78" s="213"/>
      <c r="UVD78" s="214"/>
      <c r="UVE78" s="214"/>
      <c r="UVS78" s="214"/>
      <c r="UVT78" s="214"/>
      <c r="UVU78" s="214"/>
      <c r="UVV78" s="214"/>
      <c r="UVW78" s="214"/>
      <c r="UVX78" s="212"/>
      <c r="UVY78" s="213"/>
      <c r="UVZ78" s="213"/>
      <c r="UWA78" s="214"/>
      <c r="UWB78" s="214"/>
      <c r="UWP78" s="214"/>
      <c r="UWQ78" s="214"/>
      <c r="UWR78" s="214"/>
      <c r="UWS78" s="214"/>
      <c r="UWT78" s="214"/>
      <c r="UWU78" s="212"/>
      <c r="UWV78" s="213"/>
      <c r="UWW78" s="213"/>
      <c r="UWX78" s="214"/>
      <c r="UWY78" s="214"/>
      <c r="UXM78" s="214"/>
      <c r="UXN78" s="214"/>
      <c r="UXO78" s="214"/>
      <c r="UXP78" s="214"/>
      <c r="UXQ78" s="214"/>
      <c r="UXR78" s="212"/>
      <c r="UXS78" s="213"/>
      <c r="UXT78" s="213"/>
      <c r="UXU78" s="214"/>
      <c r="UXV78" s="214"/>
      <c r="UYJ78" s="214"/>
      <c r="UYK78" s="214"/>
      <c r="UYL78" s="214"/>
      <c r="UYM78" s="214"/>
      <c r="UYN78" s="214"/>
      <c r="UYO78" s="212"/>
      <c r="UYP78" s="213"/>
      <c r="UYQ78" s="213"/>
      <c r="UYR78" s="214"/>
      <c r="UYS78" s="214"/>
      <c r="UZG78" s="214"/>
      <c r="UZH78" s="214"/>
      <c r="UZI78" s="214"/>
      <c r="UZJ78" s="214"/>
      <c r="UZK78" s="214"/>
      <c r="UZL78" s="212"/>
      <c r="UZM78" s="213"/>
      <c r="UZN78" s="213"/>
      <c r="UZO78" s="214"/>
      <c r="UZP78" s="214"/>
      <c r="VAD78" s="214"/>
      <c r="VAE78" s="214"/>
      <c r="VAF78" s="214"/>
      <c r="VAG78" s="214"/>
      <c r="VAH78" s="214"/>
      <c r="VAI78" s="212"/>
      <c r="VAJ78" s="213"/>
      <c r="VAK78" s="213"/>
      <c r="VAL78" s="214"/>
      <c r="VAM78" s="214"/>
      <c r="VBA78" s="214"/>
      <c r="VBB78" s="214"/>
      <c r="VBC78" s="214"/>
      <c r="VBD78" s="214"/>
      <c r="VBE78" s="214"/>
      <c r="VBF78" s="212"/>
      <c r="VBG78" s="213"/>
      <c r="VBH78" s="213"/>
      <c r="VBI78" s="214"/>
      <c r="VBJ78" s="214"/>
      <c r="VBX78" s="214"/>
      <c r="VBY78" s="214"/>
      <c r="VBZ78" s="214"/>
      <c r="VCA78" s="214"/>
      <c r="VCB78" s="214"/>
      <c r="VCC78" s="212"/>
      <c r="VCD78" s="213"/>
      <c r="VCE78" s="213"/>
      <c r="VCF78" s="214"/>
      <c r="VCG78" s="214"/>
      <c r="VCU78" s="214"/>
      <c r="VCV78" s="214"/>
      <c r="VCW78" s="214"/>
      <c r="VCX78" s="214"/>
      <c r="VCY78" s="214"/>
      <c r="VCZ78" s="212"/>
      <c r="VDA78" s="213"/>
      <c r="VDB78" s="213"/>
      <c r="VDC78" s="214"/>
      <c r="VDD78" s="214"/>
      <c r="VDR78" s="214"/>
      <c r="VDS78" s="214"/>
      <c r="VDT78" s="214"/>
      <c r="VDU78" s="214"/>
      <c r="VDV78" s="214"/>
      <c r="VDW78" s="212"/>
      <c r="VDX78" s="213"/>
      <c r="VDY78" s="213"/>
      <c r="VDZ78" s="214"/>
      <c r="VEA78" s="214"/>
      <c r="VEO78" s="214"/>
      <c r="VEP78" s="214"/>
      <c r="VEQ78" s="214"/>
      <c r="VER78" s="214"/>
      <c r="VES78" s="214"/>
      <c r="VET78" s="212"/>
      <c r="VEU78" s="213"/>
      <c r="VEV78" s="213"/>
      <c r="VEW78" s="214"/>
      <c r="VEX78" s="214"/>
      <c r="VFL78" s="214"/>
      <c r="VFM78" s="214"/>
      <c r="VFN78" s="214"/>
      <c r="VFO78" s="214"/>
      <c r="VFP78" s="214"/>
      <c r="VFQ78" s="212"/>
      <c r="VFR78" s="213"/>
      <c r="VFS78" s="213"/>
      <c r="VFT78" s="214"/>
      <c r="VFU78" s="214"/>
      <c r="VGI78" s="214"/>
      <c r="VGJ78" s="214"/>
      <c r="VGK78" s="214"/>
      <c r="VGL78" s="214"/>
      <c r="VGM78" s="214"/>
      <c r="VGN78" s="212"/>
      <c r="VGO78" s="213"/>
      <c r="VGP78" s="213"/>
      <c r="VGQ78" s="214"/>
      <c r="VGR78" s="214"/>
      <c r="VHF78" s="214"/>
      <c r="VHG78" s="214"/>
      <c r="VHH78" s="214"/>
      <c r="VHI78" s="214"/>
      <c r="VHJ78" s="214"/>
      <c r="VHK78" s="212"/>
      <c r="VHL78" s="213"/>
      <c r="VHM78" s="213"/>
      <c r="VHN78" s="214"/>
      <c r="VHO78" s="214"/>
      <c r="VIC78" s="214"/>
      <c r="VID78" s="214"/>
      <c r="VIE78" s="214"/>
      <c r="VIF78" s="214"/>
      <c r="VIG78" s="214"/>
      <c r="VIH78" s="212"/>
      <c r="VII78" s="213"/>
      <c r="VIJ78" s="213"/>
      <c r="VIK78" s="214"/>
      <c r="VIL78" s="214"/>
      <c r="VIZ78" s="214"/>
      <c r="VJA78" s="214"/>
      <c r="VJB78" s="214"/>
      <c r="VJC78" s="214"/>
      <c r="VJD78" s="214"/>
      <c r="VJE78" s="212"/>
      <c r="VJF78" s="213"/>
      <c r="VJG78" s="213"/>
      <c r="VJH78" s="214"/>
      <c r="VJI78" s="214"/>
      <c r="VJW78" s="214"/>
      <c r="VJX78" s="214"/>
      <c r="VJY78" s="214"/>
      <c r="VJZ78" s="214"/>
      <c r="VKA78" s="214"/>
      <c r="VKB78" s="212"/>
      <c r="VKC78" s="213"/>
      <c r="VKD78" s="213"/>
      <c r="VKE78" s="214"/>
      <c r="VKF78" s="214"/>
      <c r="VKT78" s="214"/>
      <c r="VKU78" s="214"/>
      <c r="VKV78" s="214"/>
      <c r="VKW78" s="214"/>
      <c r="VKX78" s="214"/>
      <c r="VKY78" s="212"/>
      <c r="VKZ78" s="213"/>
      <c r="VLA78" s="213"/>
      <c r="VLB78" s="214"/>
      <c r="VLC78" s="214"/>
      <c r="VLQ78" s="214"/>
      <c r="VLR78" s="214"/>
      <c r="VLS78" s="214"/>
      <c r="VLT78" s="214"/>
      <c r="VLU78" s="214"/>
      <c r="VLV78" s="212"/>
      <c r="VLW78" s="213"/>
      <c r="VLX78" s="213"/>
      <c r="VLY78" s="214"/>
      <c r="VLZ78" s="214"/>
      <c r="VMN78" s="214"/>
      <c r="VMO78" s="214"/>
      <c r="VMP78" s="214"/>
      <c r="VMQ78" s="214"/>
      <c r="VMR78" s="214"/>
      <c r="VMS78" s="212"/>
      <c r="VMT78" s="213"/>
      <c r="VMU78" s="213"/>
      <c r="VMV78" s="214"/>
      <c r="VMW78" s="214"/>
      <c r="VNK78" s="214"/>
      <c r="VNL78" s="214"/>
      <c r="VNM78" s="214"/>
      <c r="VNN78" s="214"/>
      <c r="VNO78" s="214"/>
      <c r="VNP78" s="212"/>
      <c r="VNQ78" s="213"/>
      <c r="VNR78" s="213"/>
      <c r="VNS78" s="214"/>
      <c r="VNT78" s="214"/>
      <c r="VOH78" s="214"/>
      <c r="VOI78" s="214"/>
      <c r="VOJ78" s="214"/>
      <c r="VOK78" s="214"/>
      <c r="VOL78" s="214"/>
      <c r="VOM78" s="212"/>
      <c r="VON78" s="213"/>
      <c r="VOO78" s="213"/>
      <c r="VOP78" s="214"/>
      <c r="VOQ78" s="214"/>
      <c r="VPE78" s="214"/>
      <c r="VPF78" s="214"/>
      <c r="VPG78" s="214"/>
      <c r="VPH78" s="214"/>
      <c r="VPI78" s="214"/>
      <c r="VPJ78" s="212"/>
      <c r="VPK78" s="213"/>
      <c r="VPL78" s="213"/>
      <c r="VPM78" s="214"/>
      <c r="VPN78" s="214"/>
      <c r="VQB78" s="214"/>
      <c r="VQC78" s="214"/>
      <c r="VQD78" s="214"/>
      <c r="VQE78" s="214"/>
      <c r="VQF78" s="214"/>
      <c r="VQG78" s="212"/>
      <c r="VQH78" s="213"/>
      <c r="VQI78" s="213"/>
      <c r="VQJ78" s="214"/>
      <c r="VQK78" s="214"/>
      <c r="VQY78" s="214"/>
      <c r="VQZ78" s="214"/>
      <c r="VRA78" s="214"/>
      <c r="VRB78" s="214"/>
      <c r="VRC78" s="214"/>
      <c r="VRD78" s="212"/>
      <c r="VRE78" s="213"/>
      <c r="VRF78" s="213"/>
      <c r="VRG78" s="214"/>
      <c r="VRH78" s="214"/>
      <c r="VRV78" s="214"/>
      <c r="VRW78" s="214"/>
      <c r="VRX78" s="214"/>
      <c r="VRY78" s="214"/>
      <c r="VRZ78" s="214"/>
      <c r="VSA78" s="212"/>
      <c r="VSB78" s="213"/>
      <c r="VSC78" s="213"/>
      <c r="VSD78" s="214"/>
      <c r="VSE78" s="214"/>
      <c r="VSS78" s="214"/>
      <c r="VST78" s="214"/>
      <c r="VSU78" s="214"/>
      <c r="VSV78" s="214"/>
      <c r="VSW78" s="214"/>
      <c r="VSX78" s="212"/>
      <c r="VSY78" s="213"/>
      <c r="VSZ78" s="213"/>
      <c r="VTA78" s="214"/>
      <c r="VTB78" s="214"/>
      <c r="VTP78" s="214"/>
      <c r="VTQ78" s="214"/>
      <c r="VTR78" s="214"/>
      <c r="VTS78" s="214"/>
      <c r="VTT78" s="214"/>
      <c r="VTU78" s="212"/>
      <c r="VTV78" s="213"/>
      <c r="VTW78" s="213"/>
      <c r="VTX78" s="214"/>
      <c r="VTY78" s="214"/>
      <c r="VUM78" s="214"/>
      <c r="VUN78" s="214"/>
      <c r="VUO78" s="214"/>
      <c r="VUP78" s="214"/>
      <c r="VUQ78" s="214"/>
      <c r="VUR78" s="212"/>
      <c r="VUS78" s="213"/>
      <c r="VUT78" s="213"/>
      <c r="VUU78" s="214"/>
      <c r="VUV78" s="214"/>
      <c r="VVJ78" s="214"/>
      <c r="VVK78" s="214"/>
      <c r="VVL78" s="214"/>
      <c r="VVM78" s="214"/>
      <c r="VVN78" s="214"/>
      <c r="VVO78" s="212"/>
      <c r="VVP78" s="213"/>
      <c r="VVQ78" s="213"/>
      <c r="VVR78" s="214"/>
      <c r="VVS78" s="214"/>
      <c r="VWG78" s="214"/>
      <c r="VWH78" s="214"/>
      <c r="VWI78" s="214"/>
      <c r="VWJ78" s="214"/>
      <c r="VWK78" s="214"/>
      <c r="VWL78" s="212"/>
      <c r="VWM78" s="213"/>
      <c r="VWN78" s="213"/>
      <c r="VWO78" s="214"/>
      <c r="VWP78" s="214"/>
      <c r="VXD78" s="214"/>
      <c r="VXE78" s="214"/>
      <c r="VXF78" s="214"/>
      <c r="VXG78" s="214"/>
      <c r="VXH78" s="214"/>
      <c r="VXI78" s="212"/>
      <c r="VXJ78" s="213"/>
      <c r="VXK78" s="213"/>
      <c r="VXL78" s="214"/>
      <c r="VXM78" s="214"/>
      <c r="VYA78" s="214"/>
      <c r="VYB78" s="214"/>
      <c r="VYC78" s="214"/>
      <c r="VYD78" s="214"/>
      <c r="VYE78" s="214"/>
      <c r="VYF78" s="212"/>
      <c r="VYG78" s="213"/>
      <c r="VYH78" s="213"/>
      <c r="VYI78" s="214"/>
      <c r="VYJ78" s="214"/>
      <c r="VYX78" s="214"/>
      <c r="VYY78" s="214"/>
      <c r="VYZ78" s="214"/>
      <c r="VZA78" s="214"/>
      <c r="VZB78" s="214"/>
      <c r="VZC78" s="212"/>
      <c r="VZD78" s="213"/>
      <c r="VZE78" s="213"/>
      <c r="VZF78" s="214"/>
      <c r="VZG78" s="214"/>
      <c r="VZU78" s="214"/>
      <c r="VZV78" s="214"/>
      <c r="VZW78" s="214"/>
      <c r="VZX78" s="214"/>
      <c r="VZY78" s="214"/>
      <c r="VZZ78" s="212"/>
      <c r="WAA78" s="213"/>
      <c r="WAB78" s="213"/>
      <c r="WAC78" s="214"/>
      <c r="WAD78" s="214"/>
      <c r="WAR78" s="214"/>
      <c r="WAS78" s="214"/>
      <c r="WAT78" s="214"/>
      <c r="WAU78" s="214"/>
      <c r="WAV78" s="214"/>
      <c r="WAW78" s="212"/>
      <c r="WAX78" s="213"/>
      <c r="WAY78" s="213"/>
      <c r="WAZ78" s="214"/>
      <c r="WBA78" s="214"/>
      <c r="WBO78" s="214"/>
      <c r="WBP78" s="214"/>
      <c r="WBQ78" s="214"/>
      <c r="WBR78" s="214"/>
      <c r="WBS78" s="214"/>
      <c r="WBT78" s="212"/>
      <c r="WBU78" s="213"/>
      <c r="WBV78" s="213"/>
      <c r="WBW78" s="214"/>
      <c r="WBX78" s="214"/>
      <c r="WCL78" s="214"/>
      <c r="WCM78" s="214"/>
      <c r="WCN78" s="214"/>
      <c r="WCO78" s="214"/>
      <c r="WCP78" s="214"/>
      <c r="WCQ78" s="212"/>
      <c r="WCR78" s="213"/>
      <c r="WCS78" s="213"/>
      <c r="WCT78" s="214"/>
      <c r="WCU78" s="214"/>
      <c r="WDI78" s="214"/>
      <c r="WDJ78" s="214"/>
      <c r="WDK78" s="214"/>
      <c r="WDL78" s="214"/>
      <c r="WDM78" s="214"/>
      <c r="WDN78" s="212"/>
      <c r="WDO78" s="213"/>
      <c r="WDP78" s="213"/>
      <c r="WDQ78" s="214"/>
      <c r="WDR78" s="214"/>
      <c r="WEF78" s="214"/>
      <c r="WEG78" s="214"/>
      <c r="WEH78" s="214"/>
      <c r="WEI78" s="214"/>
      <c r="WEJ78" s="214"/>
      <c r="WEK78" s="212"/>
      <c r="WEL78" s="213"/>
      <c r="WEM78" s="213"/>
      <c r="WEN78" s="214"/>
      <c r="WEO78" s="214"/>
      <c r="WFC78" s="214"/>
      <c r="WFD78" s="214"/>
      <c r="WFE78" s="214"/>
      <c r="WFF78" s="214"/>
      <c r="WFG78" s="214"/>
      <c r="WFH78" s="212"/>
      <c r="WFI78" s="213"/>
      <c r="WFJ78" s="213"/>
      <c r="WFK78" s="214"/>
      <c r="WFL78" s="214"/>
      <c r="WFZ78" s="214"/>
      <c r="WGA78" s="214"/>
      <c r="WGB78" s="214"/>
      <c r="WGC78" s="214"/>
      <c r="WGD78" s="214"/>
      <c r="WGE78" s="212"/>
      <c r="WGF78" s="213"/>
      <c r="WGG78" s="213"/>
      <c r="WGH78" s="214"/>
      <c r="WGI78" s="214"/>
      <c r="WGW78" s="214"/>
      <c r="WGX78" s="214"/>
      <c r="WGY78" s="214"/>
      <c r="WGZ78" s="214"/>
      <c r="WHA78" s="214"/>
      <c r="WHB78" s="212"/>
      <c r="WHC78" s="213"/>
      <c r="WHD78" s="213"/>
      <c r="WHE78" s="214"/>
      <c r="WHF78" s="214"/>
      <c r="WHT78" s="214"/>
      <c r="WHU78" s="214"/>
      <c r="WHV78" s="214"/>
      <c r="WHW78" s="214"/>
      <c r="WHX78" s="214"/>
      <c r="WHY78" s="212"/>
      <c r="WHZ78" s="213"/>
      <c r="WIA78" s="213"/>
      <c r="WIB78" s="214"/>
      <c r="WIC78" s="214"/>
      <c r="WIQ78" s="214"/>
      <c r="WIR78" s="214"/>
      <c r="WIS78" s="214"/>
      <c r="WIT78" s="214"/>
      <c r="WIU78" s="214"/>
      <c r="WIV78" s="212"/>
      <c r="WIW78" s="213"/>
      <c r="WIX78" s="213"/>
      <c r="WIY78" s="214"/>
      <c r="WIZ78" s="214"/>
      <c r="WJN78" s="214"/>
      <c r="WJO78" s="214"/>
      <c r="WJP78" s="214"/>
      <c r="WJQ78" s="214"/>
      <c r="WJR78" s="214"/>
      <c r="WJS78" s="212"/>
      <c r="WJT78" s="213"/>
      <c r="WJU78" s="213"/>
      <c r="WJV78" s="214"/>
      <c r="WJW78" s="214"/>
      <c r="WKK78" s="214"/>
      <c r="WKL78" s="214"/>
      <c r="WKM78" s="214"/>
      <c r="WKN78" s="214"/>
      <c r="WKO78" s="214"/>
      <c r="WKP78" s="212"/>
      <c r="WKQ78" s="213"/>
      <c r="WKR78" s="213"/>
      <c r="WKS78" s="214"/>
      <c r="WKT78" s="214"/>
      <c r="WLH78" s="214"/>
      <c r="WLI78" s="214"/>
      <c r="WLJ78" s="214"/>
      <c r="WLK78" s="214"/>
      <c r="WLL78" s="214"/>
      <c r="WLM78" s="212"/>
      <c r="WLN78" s="213"/>
      <c r="WLO78" s="213"/>
      <c r="WLP78" s="214"/>
      <c r="WLQ78" s="214"/>
      <c r="WME78" s="214"/>
      <c r="WMF78" s="214"/>
      <c r="WMG78" s="214"/>
      <c r="WMH78" s="214"/>
      <c r="WMI78" s="214"/>
      <c r="WMJ78" s="212"/>
      <c r="WMK78" s="213"/>
      <c r="WML78" s="213"/>
      <c r="WMM78" s="214"/>
      <c r="WMN78" s="214"/>
      <c r="WNB78" s="214"/>
      <c r="WNC78" s="214"/>
      <c r="WND78" s="214"/>
      <c r="WNE78" s="214"/>
      <c r="WNF78" s="214"/>
      <c r="WNG78" s="212"/>
      <c r="WNH78" s="213"/>
      <c r="WNI78" s="213"/>
      <c r="WNJ78" s="214"/>
      <c r="WNK78" s="214"/>
      <c r="WNY78" s="214"/>
      <c r="WNZ78" s="214"/>
      <c r="WOA78" s="214"/>
      <c r="WOB78" s="214"/>
      <c r="WOC78" s="214"/>
      <c r="WOD78" s="212"/>
      <c r="WOE78" s="213"/>
      <c r="WOF78" s="213"/>
      <c r="WOG78" s="214"/>
      <c r="WOH78" s="214"/>
      <c r="WOV78" s="214"/>
      <c r="WOW78" s="214"/>
      <c r="WOX78" s="214"/>
      <c r="WOY78" s="214"/>
      <c r="WOZ78" s="214"/>
      <c r="WPA78" s="212"/>
      <c r="WPB78" s="213"/>
      <c r="WPC78" s="213"/>
      <c r="WPD78" s="214"/>
      <c r="WPE78" s="214"/>
      <c r="WPS78" s="214"/>
      <c r="WPT78" s="214"/>
      <c r="WPU78" s="214"/>
      <c r="WPV78" s="214"/>
      <c r="WPW78" s="214"/>
      <c r="WPX78" s="212"/>
      <c r="WPY78" s="213"/>
      <c r="WPZ78" s="213"/>
      <c r="WQA78" s="214"/>
      <c r="WQB78" s="214"/>
      <c r="WQP78" s="214"/>
      <c r="WQQ78" s="214"/>
      <c r="WQR78" s="214"/>
      <c r="WQS78" s="214"/>
      <c r="WQT78" s="214"/>
      <c r="WQU78" s="212"/>
      <c r="WQV78" s="213"/>
      <c r="WQW78" s="213"/>
      <c r="WQX78" s="214"/>
      <c r="WQY78" s="214"/>
      <c r="WRM78" s="214"/>
      <c r="WRN78" s="214"/>
      <c r="WRO78" s="214"/>
      <c r="WRP78" s="214"/>
      <c r="WRQ78" s="214"/>
      <c r="WRR78" s="212"/>
      <c r="WRS78" s="213"/>
      <c r="WRT78" s="213"/>
      <c r="WRU78" s="214"/>
      <c r="WRV78" s="214"/>
      <c r="WSJ78" s="214"/>
      <c r="WSK78" s="214"/>
      <c r="WSL78" s="214"/>
      <c r="WSM78" s="214"/>
      <c r="WSN78" s="214"/>
      <c r="WSO78" s="212"/>
      <c r="WSP78" s="213"/>
      <c r="WSQ78" s="213"/>
      <c r="WSR78" s="214"/>
      <c r="WSS78" s="214"/>
      <c r="WTG78" s="214"/>
      <c r="WTH78" s="214"/>
      <c r="WTI78" s="214"/>
      <c r="WTJ78" s="214"/>
      <c r="WTK78" s="214"/>
      <c r="WTL78" s="212"/>
      <c r="WTM78" s="213"/>
      <c r="WTN78" s="213"/>
      <c r="WTO78" s="214"/>
      <c r="WTP78" s="214"/>
      <c r="WUD78" s="214"/>
      <c r="WUE78" s="214"/>
      <c r="WUF78" s="214"/>
      <c r="WUG78" s="214"/>
      <c r="WUH78" s="214"/>
      <c r="WUI78" s="212"/>
      <c r="WUJ78" s="213"/>
      <c r="WUK78" s="213"/>
      <c r="WUL78" s="214"/>
      <c r="WUM78" s="214"/>
      <c r="WVA78" s="214"/>
      <c r="WVB78" s="214"/>
      <c r="WVC78" s="214"/>
      <c r="WVD78" s="214"/>
      <c r="WVE78" s="214"/>
      <c r="WVF78" s="212"/>
      <c r="WVG78" s="213"/>
      <c r="WVH78" s="213"/>
      <c r="WVI78" s="214"/>
      <c r="WVJ78" s="214"/>
      <c r="WVX78" s="214"/>
      <c r="WVY78" s="214"/>
      <c r="WVZ78" s="214"/>
      <c r="WWA78" s="214"/>
      <c r="WWB78" s="214"/>
      <c r="WWC78" s="212"/>
      <c r="WWD78" s="213"/>
      <c r="WWE78" s="213"/>
      <c r="WWF78" s="214"/>
      <c r="WWG78" s="214"/>
      <c r="WWU78" s="214"/>
      <c r="WWV78" s="214"/>
      <c r="WWW78" s="214"/>
      <c r="WWX78" s="214"/>
      <c r="WWY78" s="214"/>
      <c r="WWZ78" s="212"/>
      <c r="WXA78" s="213"/>
      <c r="WXB78" s="213"/>
      <c r="WXC78" s="214"/>
      <c r="WXD78" s="214"/>
      <c r="WXR78" s="214"/>
      <c r="WXS78" s="214"/>
      <c r="WXT78" s="214"/>
      <c r="WXU78" s="214"/>
      <c r="WXV78" s="214"/>
      <c r="WXW78" s="212"/>
      <c r="WXX78" s="213"/>
      <c r="WXY78" s="213"/>
      <c r="WXZ78" s="214"/>
      <c r="WYA78" s="214"/>
      <c r="WYO78" s="214"/>
      <c r="WYP78" s="214"/>
      <c r="WYQ78" s="214"/>
      <c r="WYR78" s="214"/>
      <c r="WYS78" s="214"/>
      <c r="WYT78" s="212"/>
      <c r="WYU78" s="213"/>
      <c r="WYV78" s="213"/>
      <c r="WYW78" s="214"/>
      <c r="WYX78" s="214"/>
      <c r="WZL78" s="214"/>
      <c r="WZM78" s="214"/>
      <c r="WZN78" s="214"/>
      <c r="WZO78" s="214"/>
      <c r="WZP78" s="214"/>
      <c r="WZQ78" s="212"/>
      <c r="WZR78" s="213"/>
      <c r="WZS78" s="213"/>
      <c r="WZT78" s="214"/>
      <c r="WZU78" s="214"/>
      <c r="XAI78" s="214"/>
      <c r="XAJ78" s="214"/>
      <c r="XAK78" s="214"/>
      <c r="XAL78" s="214"/>
      <c r="XAM78" s="214"/>
      <c r="XAN78" s="212"/>
      <c r="XAO78" s="213"/>
      <c r="XAP78" s="213"/>
      <c r="XAQ78" s="214"/>
      <c r="XAR78" s="214"/>
      <c r="XBF78" s="214"/>
      <c r="XBG78" s="214"/>
      <c r="XBH78" s="214"/>
      <c r="XBI78" s="214"/>
      <c r="XBJ78" s="214"/>
      <c r="XBK78" s="212"/>
      <c r="XBL78" s="213"/>
      <c r="XBM78" s="213"/>
      <c r="XBN78" s="214"/>
      <c r="XBO78" s="214"/>
      <c r="XCC78" s="214"/>
      <c r="XCD78" s="214"/>
      <c r="XCE78" s="214"/>
      <c r="XCF78" s="214"/>
      <c r="XCG78" s="214"/>
      <c r="XCH78" s="212"/>
      <c r="XCI78" s="213"/>
      <c r="XCJ78" s="213"/>
      <c r="XCK78" s="214"/>
      <c r="XCL78" s="214"/>
      <c r="XCZ78" s="214"/>
      <c r="XDA78" s="214"/>
      <c r="XDB78" s="214"/>
      <c r="XDC78" s="214"/>
      <c r="XDD78" s="214"/>
      <c r="XDE78" s="212"/>
      <c r="XDF78" s="213"/>
      <c r="XDG78" s="213"/>
      <c r="XDH78" s="214"/>
      <c r="XDI78" s="214"/>
      <c r="XDW78" s="214"/>
      <c r="XDX78" s="214"/>
      <c r="XDY78" s="214"/>
      <c r="XDZ78" s="214"/>
      <c r="XEA78" s="214"/>
      <c r="XEB78" s="212"/>
      <c r="XEC78" s="213"/>
      <c r="XED78" s="213"/>
      <c r="XEE78" s="214"/>
      <c r="XEF78" s="214"/>
      <c r="XET78" s="214"/>
      <c r="XEU78" s="214"/>
      <c r="XEV78" s="214"/>
      <c r="XEW78" s="214"/>
      <c r="XEX78" s="214"/>
      <c r="XEY78" s="212"/>
      <c r="XEZ78" s="213"/>
      <c r="XFA78" s="213"/>
      <c r="XFB78" s="214"/>
      <c r="XFC78" s="214"/>
    </row>
    <row r="79" spans="1:1019 1033:3066 3080:5113 5127:7160 7174:9207 9221:11254 11268:13301 13315:14336 14350:15348 15362:16383" ht="13.5">
      <c r="B79" s="35" t="s">
        <v>573</v>
      </c>
      <c r="C79" s="94" t="s">
        <v>220</v>
      </c>
      <c r="D79" s="18" t="s">
        <v>579</v>
      </c>
      <c r="E79" s="18" t="s">
        <v>649</v>
      </c>
      <c r="H79" s="99"/>
      <c r="I79" s="124"/>
      <c r="J79" s="124"/>
      <c r="K79" s="124"/>
      <c r="L79" s="124"/>
      <c r="M79" s="124"/>
      <c r="N79" s="124"/>
      <c r="O79" s="124"/>
      <c r="P79" s="124"/>
      <c r="Q79" s="124"/>
      <c r="R79" s="124"/>
      <c r="S79" s="124"/>
      <c r="T79" s="124"/>
    </row>
    <row r="80" spans="1:1019 1033:3066 3080:5113 5127:7160 7174:9207 9221:11254 11268:13301 13315:14336 14350:15348 15362:16383" ht="13.5">
      <c r="B80" s="35" t="s">
        <v>573</v>
      </c>
      <c r="C80" s="94" t="s">
        <v>583</v>
      </c>
      <c r="D80" s="18" t="s">
        <v>580</v>
      </c>
      <c r="E80" s="18" t="s">
        <v>649</v>
      </c>
      <c r="H80" s="99"/>
      <c r="I80" s="124"/>
      <c r="J80" s="124"/>
      <c r="K80" s="124"/>
      <c r="L80" s="124"/>
      <c r="M80" s="124"/>
      <c r="N80" s="124"/>
      <c r="O80" s="124"/>
      <c r="P80" s="124"/>
      <c r="Q80" s="124"/>
      <c r="R80" s="124"/>
      <c r="S80" s="124"/>
      <c r="T80" s="124"/>
    </row>
    <row r="81" spans="1:1019 1033:3066 3080:5113 5127:7160 7174:9207 9221:11254 11268:13301 13315:14336 14350:15348 15362:16383" ht="13.5">
      <c r="B81" s="35" t="s">
        <v>573</v>
      </c>
      <c r="C81" s="32" t="s">
        <v>221</v>
      </c>
      <c r="D81" s="221" t="s">
        <v>222</v>
      </c>
      <c r="E81" s="18" t="s">
        <v>649</v>
      </c>
      <c r="H81" s="99"/>
      <c r="I81" s="124"/>
      <c r="J81" s="124"/>
      <c r="K81" s="124"/>
      <c r="L81" s="124"/>
      <c r="M81" s="124"/>
      <c r="N81" s="124"/>
      <c r="O81" s="124"/>
      <c r="P81" s="124"/>
      <c r="Q81" s="124"/>
      <c r="R81" s="124"/>
      <c r="S81" s="124"/>
      <c r="T81" s="124"/>
    </row>
    <row r="82" spans="1:1019 1033:3066 3080:5113 5127:7160 7174:9207 9221:11254 11268:13301 13315:14336 14350:15348 15362:16383" ht="13.5">
      <c r="B82" s="35" t="s">
        <v>573</v>
      </c>
      <c r="C82" s="156" t="s">
        <v>221</v>
      </c>
      <c r="D82" s="221" t="s">
        <v>223</v>
      </c>
      <c r="E82" s="18" t="s">
        <v>649</v>
      </c>
      <c r="H82" s="99"/>
      <c r="I82" s="124"/>
      <c r="J82" s="124"/>
      <c r="K82" s="124"/>
      <c r="L82" s="124"/>
      <c r="M82" s="124"/>
      <c r="N82" s="124"/>
      <c r="O82" s="124"/>
      <c r="P82" s="124"/>
      <c r="Q82" s="124"/>
      <c r="R82" s="124"/>
      <c r="S82" s="124"/>
      <c r="T82" s="124"/>
    </row>
    <row r="83" spans="1:1019 1033:3066 3080:5113 5127:7160 7174:9207 9221:11254 11268:13301 13315:14336 14350:15348 15362:16383" ht="13.5">
      <c r="B83" s="35" t="s">
        <v>573</v>
      </c>
      <c r="C83" s="32" t="s">
        <v>221</v>
      </c>
      <c r="D83" s="221" t="s">
        <v>224</v>
      </c>
      <c r="E83" s="18" t="s">
        <v>649</v>
      </c>
      <c r="H83" s="99"/>
      <c r="I83" s="124"/>
      <c r="J83" s="124"/>
      <c r="K83" s="124"/>
      <c r="L83" s="124"/>
      <c r="M83" s="124"/>
      <c r="N83" s="124"/>
      <c r="O83" s="124"/>
      <c r="P83" s="124"/>
      <c r="Q83" s="124"/>
      <c r="R83" s="124"/>
      <c r="S83" s="124"/>
      <c r="T83" s="124"/>
    </row>
    <row r="84" spans="1:1019 1033:3066 3080:5113 5127:7160 7174:9207 9221:11254 11268:13301 13315:14336 14350:15348 15362:16383" ht="13.5">
      <c r="B84" s="35" t="s">
        <v>572</v>
      </c>
      <c r="C84" s="16" t="s">
        <v>89</v>
      </c>
      <c r="D84" s="225"/>
      <c r="E84" s="18" t="s">
        <v>649</v>
      </c>
      <c r="H84" s="98">
        <f t="shared" ref="H84:T84" si="10">SUM(H85:H97)</f>
        <v>0</v>
      </c>
      <c r="I84" s="98">
        <f t="shared" si="10"/>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row>
    <row r="85" spans="1:1019 1033:3066 3080:5113 5127:7160 7174:9207 9221:11254 11268:13301 13315:14336 14350:15348 15362:16383" ht="13.5">
      <c r="B85" s="35" t="s">
        <v>572</v>
      </c>
      <c r="C85" s="94" t="s">
        <v>204</v>
      </c>
      <c r="D85" s="18" t="s">
        <v>205</v>
      </c>
      <c r="E85" s="18" t="s">
        <v>649</v>
      </c>
      <c r="H85" s="99"/>
      <c r="I85" s="99"/>
      <c r="J85" s="99"/>
      <c r="K85" s="99"/>
      <c r="L85" s="99"/>
      <c r="M85" s="99"/>
      <c r="N85" s="99"/>
      <c r="O85" s="99"/>
      <c r="P85" s="99"/>
      <c r="Q85" s="99"/>
      <c r="R85" s="99"/>
      <c r="S85" s="99"/>
      <c r="T85" s="99"/>
    </row>
    <row r="86" spans="1:1019 1033:3066 3080:5113 5127:7160 7174:9207 9221:11254 11268:13301 13315:14336 14350:15348 15362:16383" ht="13.5">
      <c r="B86" s="35" t="s">
        <v>572</v>
      </c>
      <c r="C86" s="94" t="s">
        <v>206</v>
      </c>
      <c r="D86" s="225" t="s">
        <v>207</v>
      </c>
      <c r="E86" s="18" t="s">
        <v>649</v>
      </c>
      <c r="H86" s="99"/>
      <c r="I86" s="99"/>
      <c r="J86" s="99"/>
      <c r="K86" s="99"/>
      <c r="L86" s="99"/>
      <c r="M86" s="99"/>
      <c r="N86" s="99"/>
      <c r="O86" s="99"/>
      <c r="P86" s="99"/>
      <c r="Q86" s="99"/>
      <c r="R86" s="99"/>
      <c r="S86" s="99"/>
      <c r="T86" s="99"/>
    </row>
    <row r="87" spans="1:1019 1033:3066 3080:5113 5127:7160 7174:9207 9221:11254 11268:13301 13315:14336 14350:15348 15362:16383" ht="13.5">
      <c r="B87" s="35" t="s">
        <v>572</v>
      </c>
      <c r="C87" s="94" t="s">
        <v>208</v>
      </c>
      <c r="D87" s="18" t="s">
        <v>209</v>
      </c>
      <c r="E87" s="18" t="s">
        <v>649</v>
      </c>
      <c r="H87" s="99"/>
      <c r="I87" s="99"/>
      <c r="J87" s="99"/>
      <c r="K87" s="99"/>
      <c r="L87" s="99"/>
      <c r="M87" s="99"/>
      <c r="N87" s="99"/>
      <c r="O87" s="99"/>
      <c r="P87" s="99"/>
      <c r="Q87" s="99"/>
      <c r="R87" s="99"/>
      <c r="S87" s="99"/>
      <c r="T87" s="99"/>
    </row>
    <row r="88" spans="1:1019 1033:3066 3080:5113 5127:7160 7174:9207 9221:11254 11268:13301 13315:14336 14350:15348 15362:16383" ht="13.5">
      <c r="B88" s="35" t="s">
        <v>572</v>
      </c>
      <c r="C88" s="94" t="s">
        <v>210</v>
      </c>
      <c r="D88" s="18" t="s">
        <v>211</v>
      </c>
      <c r="E88" s="18" t="s">
        <v>649</v>
      </c>
      <c r="H88" s="99"/>
      <c r="I88" s="99"/>
      <c r="J88" s="99"/>
      <c r="K88" s="99"/>
      <c r="L88" s="99"/>
      <c r="M88" s="99"/>
      <c r="N88" s="99"/>
      <c r="O88" s="99"/>
      <c r="P88" s="99"/>
      <c r="Q88" s="99"/>
      <c r="R88" s="99"/>
      <c r="S88" s="99"/>
      <c r="T88" s="99"/>
    </row>
    <row r="89" spans="1:1019 1033:3066 3080:5113 5127:7160 7174:9207 9221:11254 11268:13301 13315:14336 14350:15348 15362:16383" ht="13.5">
      <c r="B89" s="35" t="s">
        <v>572</v>
      </c>
      <c r="C89" s="94" t="s">
        <v>212</v>
      </c>
      <c r="D89" s="18" t="s">
        <v>213</v>
      </c>
      <c r="E89" s="18" t="s">
        <v>649</v>
      </c>
      <c r="H89" s="99"/>
      <c r="I89" s="99"/>
      <c r="J89" s="99"/>
      <c r="K89" s="99"/>
      <c r="L89" s="99"/>
      <c r="M89" s="99"/>
      <c r="N89" s="99"/>
      <c r="O89" s="99"/>
      <c r="P89" s="99"/>
      <c r="Q89" s="99"/>
      <c r="R89" s="99"/>
      <c r="S89" s="99"/>
      <c r="T89" s="99"/>
    </row>
    <row r="90" spans="1:1019 1033:3066 3080:5113 5127:7160 7174:9207 9221:11254 11268:13301 13315:14336 14350:15348 15362:16383" ht="13.5">
      <c r="B90" s="35" t="s">
        <v>572</v>
      </c>
      <c r="C90" s="94" t="s">
        <v>214</v>
      </c>
      <c r="D90" s="18" t="s">
        <v>215</v>
      </c>
      <c r="E90" s="18" t="s">
        <v>649</v>
      </c>
      <c r="H90" s="99"/>
      <c r="I90" s="99"/>
      <c r="J90" s="99"/>
      <c r="K90" s="99"/>
      <c r="L90" s="99"/>
      <c r="M90" s="99"/>
      <c r="N90" s="99"/>
      <c r="O90" s="99"/>
      <c r="P90" s="99"/>
      <c r="Q90" s="99"/>
      <c r="R90" s="99"/>
      <c r="S90" s="99"/>
      <c r="T90" s="99"/>
    </row>
    <row r="91" spans="1:1019 1033:3066 3080:5113 5127:7160 7174:9207 9221:11254 11268:13301 13315:14336 14350:15348 15362:16383" ht="13.5">
      <c r="B91" s="35" t="s">
        <v>572</v>
      </c>
      <c r="C91" s="94" t="s">
        <v>216</v>
      </c>
      <c r="D91" s="18" t="s">
        <v>217</v>
      </c>
      <c r="E91" s="18" t="s">
        <v>649</v>
      </c>
      <c r="H91" s="99"/>
      <c r="I91" s="99"/>
      <c r="J91" s="99"/>
      <c r="K91" s="99"/>
      <c r="L91" s="99"/>
      <c r="M91" s="99"/>
      <c r="N91" s="99"/>
      <c r="O91" s="99"/>
      <c r="P91" s="99"/>
      <c r="Q91" s="99"/>
      <c r="R91" s="99"/>
      <c r="S91" s="99"/>
      <c r="T91" s="99"/>
    </row>
    <row r="92" spans="1:1019 1033:3066 3080:5113 5127:7160 7174:9207 9221:11254 11268:13301 13315:14336 14350:15348 15362:16383" s="216" customFormat="1" ht="13.5">
      <c r="A92" s="214"/>
      <c r="B92" s="35" t="s">
        <v>572</v>
      </c>
      <c r="C92" s="94" t="s">
        <v>218</v>
      </c>
      <c r="D92" s="18" t="s">
        <v>219</v>
      </c>
      <c r="E92" s="18" t="s">
        <v>649</v>
      </c>
      <c r="F92" s="214"/>
      <c r="G92" s="214"/>
      <c r="U92" s="214"/>
      <c r="V92" s="214"/>
      <c r="W92" s="214"/>
      <c r="X92" s="214"/>
      <c r="Y92" s="214"/>
      <c r="Z92" s="212"/>
      <c r="AA92" s="213"/>
      <c r="AB92" s="213"/>
      <c r="AC92" s="214"/>
      <c r="AD92" s="214"/>
      <c r="AR92" s="214"/>
      <c r="AS92" s="214"/>
      <c r="AT92" s="214"/>
      <c r="AU92" s="214"/>
      <c r="AV92" s="214"/>
      <c r="AW92" s="212"/>
      <c r="AX92" s="213"/>
      <c r="AY92" s="213"/>
      <c r="AZ92" s="214"/>
      <c r="BA92" s="214"/>
      <c r="BO92" s="214"/>
      <c r="BP92" s="214"/>
      <c r="BQ92" s="214"/>
      <c r="BR92" s="214"/>
      <c r="BS92" s="214"/>
      <c r="BT92" s="212"/>
      <c r="BU92" s="213"/>
      <c r="BV92" s="213"/>
      <c r="BW92" s="214"/>
      <c r="BX92" s="214"/>
      <c r="CL92" s="214"/>
      <c r="CM92" s="214"/>
      <c r="CN92" s="214"/>
      <c r="CO92" s="214"/>
      <c r="CP92" s="214"/>
      <c r="CQ92" s="212"/>
      <c r="CR92" s="213"/>
      <c r="CS92" s="213"/>
      <c r="CT92" s="214"/>
      <c r="CU92" s="214"/>
      <c r="DI92" s="214"/>
      <c r="DJ92" s="214"/>
      <c r="DK92" s="214"/>
      <c r="DL92" s="214"/>
      <c r="DM92" s="214"/>
      <c r="DN92" s="212"/>
      <c r="DO92" s="213"/>
      <c r="DP92" s="213"/>
      <c r="DQ92" s="214"/>
      <c r="DR92" s="214"/>
      <c r="EF92" s="214"/>
      <c r="EG92" s="214"/>
      <c r="EH92" s="214"/>
      <c r="EI92" s="214"/>
      <c r="EJ92" s="214"/>
      <c r="EK92" s="212"/>
      <c r="EL92" s="213"/>
      <c r="EM92" s="213"/>
      <c r="EN92" s="214"/>
      <c r="EO92" s="214"/>
      <c r="FC92" s="214"/>
      <c r="FD92" s="214"/>
      <c r="FE92" s="214"/>
      <c r="FF92" s="214"/>
      <c r="FG92" s="214"/>
      <c r="FH92" s="212"/>
      <c r="FI92" s="213"/>
      <c r="FJ92" s="213"/>
      <c r="FK92" s="214"/>
      <c r="FL92" s="214"/>
      <c r="FZ92" s="214"/>
      <c r="GA92" s="214"/>
      <c r="GB92" s="214"/>
      <c r="GC92" s="214"/>
      <c r="GD92" s="214"/>
      <c r="GE92" s="212"/>
      <c r="GF92" s="213"/>
      <c r="GG92" s="213"/>
      <c r="GH92" s="214"/>
      <c r="GI92" s="214"/>
      <c r="GW92" s="214"/>
      <c r="GX92" s="214"/>
      <c r="GY92" s="214"/>
      <c r="GZ92" s="214"/>
      <c r="HA92" s="214"/>
      <c r="HB92" s="212"/>
      <c r="HC92" s="213"/>
      <c r="HD92" s="213"/>
      <c r="HE92" s="214"/>
      <c r="HF92" s="214"/>
      <c r="HT92" s="214"/>
      <c r="HU92" s="214"/>
      <c r="HV92" s="214"/>
      <c r="HW92" s="214"/>
      <c r="HX92" s="214"/>
      <c r="HY92" s="212"/>
      <c r="HZ92" s="213"/>
      <c r="IA92" s="213"/>
      <c r="IB92" s="214"/>
      <c r="IC92" s="214"/>
      <c r="IQ92" s="214"/>
      <c r="IR92" s="214"/>
      <c r="IS92" s="214"/>
      <c r="IT92" s="214"/>
      <c r="IU92" s="214"/>
      <c r="IV92" s="212"/>
      <c r="IW92" s="213"/>
      <c r="IX92" s="213"/>
      <c r="IY92" s="214"/>
      <c r="IZ92" s="214"/>
      <c r="JN92" s="214"/>
      <c r="JO92" s="214"/>
      <c r="JP92" s="214"/>
      <c r="JQ92" s="214"/>
      <c r="JR92" s="214"/>
      <c r="JS92" s="212"/>
      <c r="JT92" s="213"/>
      <c r="JU92" s="213"/>
      <c r="JV92" s="214"/>
      <c r="JW92" s="214"/>
      <c r="KK92" s="214"/>
      <c r="KL92" s="214"/>
      <c r="KM92" s="214"/>
      <c r="KN92" s="214"/>
      <c r="KO92" s="214"/>
      <c r="KP92" s="212"/>
      <c r="KQ92" s="213"/>
      <c r="KR92" s="213"/>
      <c r="KS92" s="214"/>
      <c r="KT92" s="214"/>
      <c r="LH92" s="214"/>
      <c r="LI92" s="214"/>
      <c r="LJ92" s="214"/>
      <c r="LK92" s="214"/>
      <c r="LL92" s="214"/>
      <c r="LM92" s="212"/>
      <c r="LN92" s="213"/>
      <c r="LO92" s="213"/>
      <c r="LP92" s="214"/>
      <c r="LQ92" s="214"/>
      <c r="ME92" s="214"/>
      <c r="MF92" s="214"/>
      <c r="MG92" s="214"/>
      <c r="MH92" s="214"/>
      <c r="MI92" s="214"/>
      <c r="MJ92" s="212"/>
      <c r="MK92" s="213"/>
      <c r="ML92" s="213"/>
      <c r="MM92" s="214"/>
      <c r="MN92" s="214"/>
      <c r="NB92" s="214"/>
      <c r="NC92" s="214"/>
      <c r="ND92" s="214"/>
      <c r="NE92" s="214"/>
      <c r="NF92" s="214"/>
      <c r="NG92" s="212"/>
      <c r="NH92" s="213"/>
      <c r="NI92" s="213"/>
      <c r="NJ92" s="214"/>
      <c r="NK92" s="214"/>
      <c r="NY92" s="214"/>
      <c r="NZ92" s="214"/>
      <c r="OA92" s="214"/>
      <c r="OB92" s="214"/>
      <c r="OC92" s="214"/>
      <c r="OD92" s="212"/>
      <c r="OE92" s="213"/>
      <c r="OF92" s="213"/>
      <c r="OG92" s="214"/>
      <c r="OH92" s="214"/>
      <c r="OV92" s="214"/>
      <c r="OW92" s="214"/>
      <c r="OX92" s="214"/>
      <c r="OY92" s="214"/>
      <c r="OZ92" s="214"/>
      <c r="PA92" s="212"/>
      <c r="PB92" s="213"/>
      <c r="PC92" s="213"/>
      <c r="PD92" s="214"/>
      <c r="PE92" s="214"/>
      <c r="PS92" s="214"/>
      <c r="PT92" s="214"/>
      <c r="PU92" s="214"/>
      <c r="PV92" s="214"/>
      <c r="PW92" s="214"/>
      <c r="PX92" s="212"/>
      <c r="PY92" s="213"/>
      <c r="PZ92" s="213"/>
      <c r="QA92" s="214"/>
      <c r="QB92" s="214"/>
      <c r="QP92" s="214"/>
      <c r="QQ92" s="214"/>
      <c r="QR92" s="214"/>
      <c r="QS92" s="214"/>
      <c r="QT92" s="214"/>
      <c r="QU92" s="212"/>
      <c r="QV92" s="213"/>
      <c r="QW92" s="213"/>
      <c r="QX92" s="214"/>
      <c r="QY92" s="214"/>
      <c r="RM92" s="214"/>
      <c r="RN92" s="214"/>
      <c r="RO92" s="214"/>
      <c r="RP92" s="214"/>
      <c r="RQ92" s="214"/>
      <c r="RR92" s="212"/>
      <c r="RS92" s="213"/>
      <c r="RT92" s="213"/>
      <c r="RU92" s="214"/>
      <c r="RV92" s="214"/>
      <c r="SJ92" s="214"/>
      <c r="SK92" s="214"/>
      <c r="SL92" s="214"/>
      <c r="SM92" s="214"/>
      <c r="SN92" s="214"/>
      <c r="SO92" s="212"/>
      <c r="SP92" s="213"/>
      <c r="SQ92" s="213"/>
      <c r="SR92" s="214"/>
      <c r="SS92" s="214"/>
      <c r="TG92" s="214"/>
      <c r="TH92" s="214"/>
      <c r="TI92" s="214"/>
      <c r="TJ92" s="214"/>
      <c r="TK92" s="214"/>
      <c r="TL92" s="212"/>
      <c r="TM92" s="213"/>
      <c r="TN92" s="213"/>
      <c r="TO92" s="214"/>
      <c r="TP92" s="214"/>
      <c r="UD92" s="214"/>
      <c r="UE92" s="214"/>
      <c r="UF92" s="214"/>
      <c r="UG92" s="214"/>
      <c r="UH92" s="214"/>
      <c r="UI92" s="212"/>
      <c r="UJ92" s="213"/>
      <c r="UK92" s="213"/>
      <c r="UL92" s="214"/>
      <c r="UM92" s="214"/>
      <c r="VA92" s="214"/>
      <c r="VB92" s="214"/>
      <c r="VC92" s="214"/>
      <c r="VD92" s="214"/>
      <c r="VE92" s="214"/>
      <c r="VF92" s="212"/>
      <c r="VG92" s="213"/>
      <c r="VH92" s="213"/>
      <c r="VI92" s="214"/>
      <c r="VJ92" s="214"/>
      <c r="VX92" s="214"/>
      <c r="VY92" s="214"/>
      <c r="VZ92" s="214"/>
      <c r="WA92" s="214"/>
      <c r="WB92" s="214"/>
      <c r="WC92" s="212"/>
      <c r="WD92" s="213"/>
      <c r="WE92" s="213"/>
      <c r="WF92" s="214"/>
      <c r="WG92" s="214"/>
      <c r="WU92" s="214"/>
      <c r="WV92" s="214"/>
      <c r="WW92" s="214"/>
      <c r="WX92" s="214"/>
      <c r="WY92" s="214"/>
      <c r="WZ92" s="212"/>
      <c r="XA92" s="213"/>
      <c r="XB92" s="213"/>
      <c r="XC92" s="214"/>
      <c r="XD92" s="214"/>
      <c r="XR92" s="214"/>
      <c r="XS92" s="214"/>
      <c r="XT92" s="214"/>
      <c r="XU92" s="214"/>
      <c r="XV92" s="214"/>
      <c r="XW92" s="212"/>
      <c r="XX92" s="213"/>
      <c r="XY92" s="213"/>
      <c r="XZ92" s="214"/>
      <c r="YA92" s="214"/>
      <c r="YO92" s="214"/>
      <c r="YP92" s="214"/>
      <c r="YQ92" s="214"/>
      <c r="YR92" s="214"/>
      <c r="YS92" s="214"/>
      <c r="YT92" s="212"/>
      <c r="YU92" s="213"/>
      <c r="YV92" s="213"/>
      <c r="YW92" s="214"/>
      <c r="YX92" s="214"/>
      <c r="ZL92" s="214"/>
      <c r="ZM92" s="214"/>
      <c r="ZN92" s="214"/>
      <c r="ZO92" s="214"/>
      <c r="ZP92" s="214"/>
      <c r="ZQ92" s="212"/>
      <c r="ZR92" s="213"/>
      <c r="ZS92" s="213"/>
      <c r="ZT92" s="214"/>
      <c r="ZU92" s="214"/>
      <c r="AAI92" s="214"/>
      <c r="AAJ92" s="214"/>
      <c r="AAK92" s="214"/>
      <c r="AAL92" s="214"/>
      <c r="AAM92" s="214"/>
      <c r="AAN92" s="212"/>
      <c r="AAO92" s="213"/>
      <c r="AAP92" s="213"/>
      <c r="AAQ92" s="214"/>
      <c r="AAR92" s="214"/>
      <c r="ABF92" s="214"/>
      <c r="ABG92" s="214"/>
      <c r="ABH92" s="214"/>
      <c r="ABI92" s="214"/>
      <c r="ABJ92" s="214"/>
      <c r="ABK92" s="212"/>
      <c r="ABL92" s="213"/>
      <c r="ABM92" s="213"/>
      <c r="ABN92" s="214"/>
      <c r="ABO92" s="214"/>
      <c r="ACC92" s="214"/>
      <c r="ACD92" s="214"/>
      <c r="ACE92" s="214"/>
      <c r="ACF92" s="214"/>
      <c r="ACG92" s="214"/>
      <c r="ACH92" s="212"/>
      <c r="ACI92" s="213"/>
      <c r="ACJ92" s="213"/>
      <c r="ACK92" s="214"/>
      <c r="ACL92" s="214"/>
      <c r="ACZ92" s="214"/>
      <c r="ADA92" s="214"/>
      <c r="ADB92" s="214"/>
      <c r="ADC92" s="214"/>
      <c r="ADD92" s="214"/>
      <c r="ADE92" s="212"/>
      <c r="ADF92" s="213"/>
      <c r="ADG92" s="213"/>
      <c r="ADH92" s="214"/>
      <c r="ADI92" s="214"/>
      <c r="ADW92" s="214"/>
      <c r="ADX92" s="214"/>
      <c r="ADY92" s="214"/>
      <c r="ADZ92" s="214"/>
      <c r="AEA92" s="214"/>
      <c r="AEB92" s="212"/>
      <c r="AEC92" s="213"/>
      <c r="AED92" s="213"/>
      <c r="AEE92" s="214"/>
      <c r="AEF92" s="214"/>
      <c r="AET92" s="214"/>
      <c r="AEU92" s="214"/>
      <c r="AEV92" s="214"/>
      <c r="AEW92" s="214"/>
      <c r="AEX92" s="214"/>
      <c r="AEY92" s="212"/>
      <c r="AEZ92" s="213"/>
      <c r="AFA92" s="213"/>
      <c r="AFB92" s="214"/>
      <c r="AFC92" s="214"/>
      <c r="AFQ92" s="214"/>
      <c r="AFR92" s="214"/>
      <c r="AFS92" s="214"/>
      <c r="AFT92" s="214"/>
      <c r="AFU92" s="214"/>
      <c r="AFV92" s="212"/>
      <c r="AFW92" s="213"/>
      <c r="AFX92" s="213"/>
      <c r="AFY92" s="214"/>
      <c r="AFZ92" s="214"/>
      <c r="AGN92" s="214"/>
      <c r="AGO92" s="214"/>
      <c r="AGP92" s="214"/>
      <c r="AGQ92" s="214"/>
      <c r="AGR92" s="214"/>
      <c r="AGS92" s="212"/>
      <c r="AGT92" s="213"/>
      <c r="AGU92" s="213"/>
      <c r="AGV92" s="214"/>
      <c r="AGW92" s="214"/>
      <c r="AHK92" s="214"/>
      <c r="AHL92" s="214"/>
      <c r="AHM92" s="214"/>
      <c r="AHN92" s="214"/>
      <c r="AHO92" s="214"/>
      <c r="AHP92" s="212"/>
      <c r="AHQ92" s="213"/>
      <c r="AHR92" s="213"/>
      <c r="AHS92" s="214"/>
      <c r="AHT92" s="214"/>
      <c r="AIH92" s="214"/>
      <c r="AII92" s="214"/>
      <c r="AIJ92" s="214"/>
      <c r="AIK92" s="214"/>
      <c r="AIL92" s="214"/>
      <c r="AIM92" s="212"/>
      <c r="AIN92" s="213"/>
      <c r="AIO92" s="213"/>
      <c r="AIP92" s="214"/>
      <c r="AIQ92" s="214"/>
      <c r="AJE92" s="214"/>
      <c r="AJF92" s="214"/>
      <c r="AJG92" s="214"/>
      <c r="AJH92" s="214"/>
      <c r="AJI92" s="214"/>
      <c r="AJJ92" s="212"/>
      <c r="AJK92" s="213"/>
      <c r="AJL92" s="213"/>
      <c r="AJM92" s="214"/>
      <c r="AJN92" s="214"/>
      <c r="AKB92" s="214"/>
      <c r="AKC92" s="214"/>
      <c r="AKD92" s="214"/>
      <c r="AKE92" s="214"/>
      <c r="AKF92" s="214"/>
      <c r="AKG92" s="212"/>
      <c r="AKH92" s="213"/>
      <c r="AKI92" s="213"/>
      <c r="AKJ92" s="214"/>
      <c r="AKK92" s="214"/>
      <c r="AKY92" s="214"/>
      <c r="AKZ92" s="214"/>
      <c r="ALA92" s="214"/>
      <c r="ALB92" s="214"/>
      <c r="ALC92" s="214"/>
      <c r="ALD92" s="212"/>
      <c r="ALE92" s="213"/>
      <c r="ALF92" s="213"/>
      <c r="ALG92" s="214"/>
      <c r="ALH92" s="214"/>
      <c r="ALV92" s="214"/>
      <c r="ALW92" s="214"/>
      <c r="ALX92" s="214"/>
      <c r="ALY92" s="214"/>
      <c r="ALZ92" s="214"/>
      <c r="AMA92" s="212"/>
      <c r="AMB92" s="213"/>
      <c r="AMC92" s="213"/>
      <c r="AMD92" s="214"/>
      <c r="AME92" s="214"/>
      <c r="AMS92" s="214"/>
      <c r="AMT92" s="214"/>
      <c r="AMU92" s="214"/>
      <c r="AMV92" s="214"/>
      <c r="AMW92" s="214"/>
      <c r="AMX92" s="212"/>
      <c r="AMY92" s="213"/>
      <c r="AMZ92" s="213"/>
      <c r="ANA92" s="214"/>
      <c r="ANB92" s="214"/>
      <c r="ANP92" s="214"/>
      <c r="ANQ92" s="214"/>
      <c r="ANR92" s="214"/>
      <c r="ANS92" s="214"/>
      <c r="ANT92" s="214"/>
      <c r="ANU92" s="212"/>
      <c r="ANV92" s="213"/>
      <c r="ANW92" s="213"/>
      <c r="ANX92" s="214"/>
      <c r="ANY92" s="214"/>
      <c r="AOM92" s="214"/>
      <c r="AON92" s="214"/>
      <c r="AOO92" s="214"/>
      <c r="AOP92" s="214"/>
      <c r="AOQ92" s="214"/>
      <c r="AOR92" s="212"/>
      <c r="AOS92" s="213"/>
      <c r="AOT92" s="213"/>
      <c r="AOU92" s="214"/>
      <c r="AOV92" s="214"/>
      <c r="APJ92" s="214"/>
      <c r="APK92" s="214"/>
      <c r="APL92" s="214"/>
      <c r="APM92" s="214"/>
      <c r="APN92" s="214"/>
      <c r="APO92" s="212"/>
      <c r="APP92" s="213"/>
      <c r="APQ92" s="213"/>
      <c r="APR92" s="214"/>
      <c r="APS92" s="214"/>
      <c r="AQG92" s="214"/>
      <c r="AQH92" s="214"/>
      <c r="AQI92" s="214"/>
      <c r="AQJ92" s="214"/>
      <c r="AQK92" s="214"/>
      <c r="AQL92" s="212"/>
      <c r="AQM92" s="213"/>
      <c r="AQN92" s="213"/>
      <c r="AQO92" s="214"/>
      <c r="AQP92" s="214"/>
      <c r="ARD92" s="214"/>
      <c r="ARE92" s="214"/>
      <c r="ARF92" s="214"/>
      <c r="ARG92" s="214"/>
      <c r="ARH92" s="214"/>
      <c r="ARI92" s="212"/>
      <c r="ARJ92" s="213"/>
      <c r="ARK92" s="213"/>
      <c r="ARL92" s="214"/>
      <c r="ARM92" s="214"/>
      <c r="ASA92" s="214"/>
      <c r="ASB92" s="214"/>
      <c r="ASC92" s="214"/>
      <c r="ASD92" s="214"/>
      <c r="ASE92" s="214"/>
      <c r="ASF92" s="212"/>
      <c r="ASG92" s="213"/>
      <c r="ASH92" s="213"/>
      <c r="ASI92" s="214"/>
      <c r="ASJ92" s="214"/>
      <c r="ASX92" s="214"/>
      <c r="ASY92" s="214"/>
      <c r="ASZ92" s="214"/>
      <c r="ATA92" s="214"/>
      <c r="ATB92" s="214"/>
      <c r="ATC92" s="212"/>
      <c r="ATD92" s="213"/>
      <c r="ATE92" s="213"/>
      <c r="ATF92" s="214"/>
      <c r="ATG92" s="214"/>
      <c r="ATU92" s="214"/>
      <c r="ATV92" s="214"/>
      <c r="ATW92" s="214"/>
      <c r="ATX92" s="214"/>
      <c r="ATY92" s="214"/>
      <c r="ATZ92" s="212"/>
      <c r="AUA92" s="213"/>
      <c r="AUB92" s="213"/>
      <c r="AUC92" s="214"/>
      <c r="AUD92" s="214"/>
      <c r="AUR92" s="214"/>
      <c r="AUS92" s="214"/>
      <c r="AUT92" s="214"/>
      <c r="AUU92" s="214"/>
      <c r="AUV92" s="214"/>
      <c r="AUW92" s="212"/>
      <c r="AUX92" s="213"/>
      <c r="AUY92" s="213"/>
      <c r="AUZ92" s="214"/>
      <c r="AVA92" s="214"/>
      <c r="AVO92" s="214"/>
      <c r="AVP92" s="214"/>
      <c r="AVQ92" s="214"/>
      <c r="AVR92" s="214"/>
      <c r="AVS92" s="214"/>
      <c r="AVT92" s="212"/>
      <c r="AVU92" s="213"/>
      <c r="AVV92" s="213"/>
      <c r="AVW92" s="214"/>
      <c r="AVX92" s="214"/>
      <c r="AWL92" s="214"/>
      <c r="AWM92" s="214"/>
      <c r="AWN92" s="214"/>
      <c r="AWO92" s="214"/>
      <c r="AWP92" s="214"/>
      <c r="AWQ92" s="212"/>
      <c r="AWR92" s="213"/>
      <c r="AWS92" s="213"/>
      <c r="AWT92" s="214"/>
      <c r="AWU92" s="214"/>
      <c r="AXI92" s="214"/>
      <c r="AXJ92" s="214"/>
      <c r="AXK92" s="214"/>
      <c r="AXL92" s="214"/>
      <c r="AXM92" s="214"/>
      <c r="AXN92" s="212"/>
      <c r="AXO92" s="213"/>
      <c r="AXP92" s="213"/>
      <c r="AXQ92" s="214"/>
      <c r="AXR92" s="214"/>
      <c r="AYF92" s="214"/>
      <c r="AYG92" s="214"/>
      <c r="AYH92" s="214"/>
      <c r="AYI92" s="214"/>
      <c r="AYJ92" s="214"/>
      <c r="AYK92" s="212"/>
      <c r="AYL92" s="213"/>
      <c r="AYM92" s="213"/>
      <c r="AYN92" s="214"/>
      <c r="AYO92" s="214"/>
      <c r="AZC92" s="214"/>
      <c r="AZD92" s="214"/>
      <c r="AZE92" s="214"/>
      <c r="AZF92" s="214"/>
      <c r="AZG92" s="214"/>
      <c r="AZH92" s="212"/>
      <c r="AZI92" s="213"/>
      <c r="AZJ92" s="213"/>
      <c r="AZK92" s="214"/>
      <c r="AZL92" s="214"/>
      <c r="AZZ92" s="214"/>
      <c r="BAA92" s="214"/>
      <c r="BAB92" s="214"/>
      <c r="BAC92" s="214"/>
      <c r="BAD92" s="214"/>
      <c r="BAE92" s="212"/>
      <c r="BAF92" s="213"/>
      <c r="BAG92" s="213"/>
      <c r="BAH92" s="214"/>
      <c r="BAI92" s="214"/>
      <c r="BAW92" s="214"/>
      <c r="BAX92" s="214"/>
      <c r="BAY92" s="214"/>
      <c r="BAZ92" s="214"/>
      <c r="BBA92" s="214"/>
      <c r="BBB92" s="212"/>
      <c r="BBC92" s="213"/>
      <c r="BBD92" s="213"/>
      <c r="BBE92" s="214"/>
      <c r="BBF92" s="214"/>
      <c r="BBT92" s="214"/>
      <c r="BBU92" s="214"/>
      <c r="BBV92" s="214"/>
      <c r="BBW92" s="214"/>
      <c r="BBX92" s="214"/>
      <c r="BBY92" s="212"/>
      <c r="BBZ92" s="213"/>
      <c r="BCA92" s="213"/>
      <c r="BCB92" s="214"/>
      <c r="BCC92" s="214"/>
      <c r="BCQ92" s="214"/>
      <c r="BCR92" s="214"/>
      <c r="BCS92" s="214"/>
      <c r="BCT92" s="214"/>
      <c r="BCU92" s="214"/>
      <c r="BCV92" s="212"/>
      <c r="BCW92" s="213"/>
      <c r="BCX92" s="213"/>
      <c r="BCY92" s="214"/>
      <c r="BCZ92" s="214"/>
      <c r="BDN92" s="214"/>
      <c r="BDO92" s="214"/>
      <c r="BDP92" s="214"/>
      <c r="BDQ92" s="214"/>
      <c r="BDR92" s="214"/>
      <c r="BDS92" s="212"/>
      <c r="BDT92" s="213"/>
      <c r="BDU92" s="213"/>
      <c r="BDV92" s="214"/>
      <c r="BDW92" s="214"/>
      <c r="BEK92" s="214"/>
      <c r="BEL92" s="214"/>
      <c r="BEM92" s="214"/>
      <c r="BEN92" s="214"/>
      <c r="BEO92" s="214"/>
      <c r="BEP92" s="212"/>
      <c r="BEQ92" s="213"/>
      <c r="BER92" s="213"/>
      <c r="BES92" s="214"/>
      <c r="BET92" s="214"/>
      <c r="BFH92" s="214"/>
      <c r="BFI92" s="214"/>
      <c r="BFJ92" s="214"/>
      <c r="BFK92" s="214"/>
      <c r="BFL92" s="214"/>
      <c r="BFM92" s="212"/>
      <c r="BFN92" s="213"/>
      <c r="BFO92" s="213"/>
      <c r="BFP92" s="214"/>
      <c r="BFQ92" s="214"/>
      <c r="BGE92" s="214"/>
      <c r="BGF92" s="214"/>
      <c r="BGG92" s="214"/>
      <c r="BGH92" s="214"/>
      <c r="BGI92" s="214"/>
      <c r="BGJ92" s="212"/>
      <c r="BGK92" s="213"/>
      <c r="BGL92" s="213"/>
      <c r="BGM92" s="214"/>
      <c r="BGN92" s="214"/>
      <c r="BHB92" s="214"/>
      <c r="BHC92" s="214"/>
      <c r="BHD92" s="214"/>
      <c r="BHE92" s="214"/>
      <c r="BHF92" s="214"/>
      <c r="BHG92" s="212"/>
      <c r="BHH92" s="213"/>
      <c r="BHI92" s="213"/>
      <c r="BHJ92" s="214"/>
      <c r="BHK92" s="214"/>
      <c r="BHY92" s="214"/>
      <c r="BHZ92" s="214"/>
      <c r="BIA92" s="214"/>
      <c r="BIB92" s="214"/>
      <c r="BIC92" s="214"/>
      <c r="BID92" s="212"/>
      <c r="BIE92" s="213"/>
      <c r="BIF92" s="213"/>
      <c r="BIG92" s="214"/>
      <c r="BIH92" s="214"/>
      <c r="BIV92" s="214"/>
      <c r="BIW92" s="214"/>
      <c r="BIX92" s="214"/>
      <c r="BIY92" s="214"/>
      <c r="BIZ92" s="214"/>
      <c r="BJA92" s="212"/>
      <c r="BJB92" s="213"/>
      <c r="BJC92" s="213"/>
      <c r="BJD92" s="214"/>
      <c r="BJE92" s="214"/>
      <c r="BJS92" s="214"/>
      <c r="BJT92" s="214"/>
      <c r="BJU92" s="214"/>
      <c r="BJV92" s="214"/>
      <c r="BJW92" s="214"/>
      <c r="BJX92" s="212"/>
      <c r="BJY92" s="213"/>
      <c r="BJZ92" s="213"/>
      <c r="BKA92" s="214"/>
      <c r="BKB92" s="214"/>
      <c r="BKP92" s="214"/>
      <c r="BKQ92" s="214"/>
      <c r="BKR92" s="214"/>
      <c r="BKS92" s="214"/>
      <c r="BKT92" s="214"/>
      <c r="BKU92" s="212"/>
      <c r="BKV92" s="213"/>
      <c r="BKW92" s="213"/>
      <c r="BKX92" s="214"/>
      <c r="BKY92" s="214"/>
      <c r="BLM92" s="214"/>
      <c r="BLN92" s="214"/>
      <c r="BLO92" s="214"/>
      <c r="BLP92" s="214"/>
      <c r="BLQ92" s="214"/>
      <c r="BLR92" s="212"/>
      <c r="BLS92" s="213"/>
      <c r="BLT92" s="213"/>
      <c r="BLU92" s="214"/>
      <c r="BLV92" s="214"/>
      <c r="BMJ92" s="214"/>
      <c r="BMK92" s="214"/>
      <c r="BML92" s="214"/>
      <c r="BMM92" s="214"/>
      <c r="BMN92" s="214"/>
      <c r="BMO92" s="212"/>
      <c r="BMP92" s="213"/>
      <c r="BMQ92" s="213"/>
      <c r="BMR92" s="214"/>
      <c r="BMS92" s="214"/>
      <c r="BNG92" s="214"/>
      <c r="BNH92" s="214"/>
      <c r="BNI92" s="214"/>
      <c r="BNJ92" s="214"/>
      <c r="BNK92" s="214"/>
      <c r="BNL92" s="212"/>
      <c r="BNM92" s="213"/>
      <c r="BNN92" s="213"/>
      <c r="BNO92" s="214"/>
      <c r="BNP92" s="214"/>
      <c r="BOD92" s="214"/>
      <c r="BOE92" s="214"/>
      <c r="BOF92" s="214"/>
      <c r="BOG92" s="214"/>
      <c r="BOH92" s="214"/>
      <c r="BOI92" s="212"/>
      <c r="BOJ92" s="213"/>
      <c r="BOK92" s="213"/>
      <c r="BOL92" s="214"/>
      <c r="BOM92" s="214"/>
      <c r="BPA92" s="214"/>
      <c r="BPB92" s="214"/>
      <c r="BPC92" s="214"/>
      <c r="BPD92" s="214"/>
      <c r="BPE92" s="214"/>
      <c r="BPF92" s="212"/>
      <c r="BPG92" s="213"/>
      <c r="BPH92" s="213"/>
      <c r="BPI92" s="214"/>
      <c r="BPJ92" s="214"/>
      <c r="BPX92" s="214"/>
      <c r="BPY92" s="214"/>
      <c r="BPZ92" s="214"/>
      <c r="BQA92" s="214"/>
      <c r="BQB92" s="214"/>
      <c r="BQC92" s="212"/>
      <c r="BQD92" s="213"/>
      <c r="BQE92" s="213"/>
      <c r="BQF92" s="214"/>
      <c r="BQG92" s="214"/>
      <c r="BQU92" s="214"/>
      <c r="BQV92" s="214"/>
      <c r="BQW92" s="214"/>
      <c r="BQX92" s="214"/>
      <c r="BQY92" s="214"/>
      <c r="BQZ92" s="212"/>
      <c r="BRA92" s="213"/>
      <c r="BRB92" s="213"/>
      <c r="BRC92" s="214"/>
      <c r="BRD92" s="214"/>
      <c r="BRR92" s="214"/>
      <c r="BRS92" s="214"/>
      <c r="BRT92" s="214"/>
      <c r="BRU92" s="214"/>
      <c r="BRV92" s="214"/>
      <c r="BRW92" s="212"/>
      <c r="BRX92" s="213"/>
      <c r="BRY92" s="213"/>
      <c r="BRZ92" s="214"/>
      <c r="BSA92" s="214"/>
      <c r="BSO92" s="214"/>
      <c r="BSP92" s="214"/>
      <c r="BSQ92" s="214"/>
      <c r="BSR92" s="214"/>
      <c r="BSS92" s="214"/>
      <c r="BST92" s="212"/>
      <c r="BSU92" s="213"/>
      <c r="BSV92" s="213"/>
      <c r="BSW92" s="214"/>
      <c r="BSX92" s="214"/>
      <c r="BTL92" s="214"/>
      <c r="BTM92" s="214"/>
      <c r="BTN92" s="214"/>
      <c r="BTO92" s="214"/>
      <c r="BTP92" s="214"/>
      <c r="BTQ92" s="212"/>
      <c r="BTR92" s="213"/>
      <c r="BTS92" s="213"/>
      <c r="BTT92" s="214"/>
      <c r="BTU92" s="214"/>
      <c r="BUI92" s="214"/>
      <c r="BUJ92" s="214"/>
      <c r="BUK92" s="214"/>
      <c r="BUL92" s="214"/>
      <c r="BUM92" s="214"/>
      <c r="BUN92" s="212"/>
      <c r="BUO92" s="213"/>
      <c r="BUP92" s="213"/>
      <c r="BUQ92" s="214"/>
      <c r="BUR92" s="214"/>
      <c r="BVF92" s="214"/>
      <c r="BVG92" s="214"/>
      <c r="BVH92" s="214"/>
      <c r="BVI92" s="214"/>
      <c r="BVJ92" s="214"/>
      <c r="BVK92" s="212"/>
      <c r="BVL92" s="213"/>
      <c r="BVM92" s="213"/>
      <c r="BVN92" s="214"/>
      <c r="BVO92" s="214"/>
      <c r="BWC92" s="214"/>
      <c r="BWD92" s="214"/>
      <c r="BWE92" s="214"/>
      <c r="BWF92" s="214"/>
      <c r="BWG92" s="214"/>
      <c r="BWH92" s="212"/>
      <c r="BWI92" s="213"/>
      <c r="BWJ92" s="213"/>
      <c r="BWK92" s="214"/>
      <c r="BWL92" s="214"/>
      <c r="BWZ92" s="214"/>
      <c r="BXA92" s="214"/>
      <c r="BXB92" s="214"/>
      <c r="BXC92" s="214"/>
      <c r="BXD92" s="214"/>
      <c r="BXE92" s="212"/>
      <c r="BXF92" s="213"/>
      <c r="BXG92" s="213"/>
      <c r="BXH92" s="214"/>
      <c r="BXI92" s="214"/>
      <c r="BXW92" s="214"/>
      <c r="BXX92" s="214"/>
      <c r="BXY92" s="214"/>
      <c r="BXZ92" s="214"/>
      <c r="BYA92" s="214"/>
      <c r="BYB92" s="212"/>
      <c r="BYC92" s="213"/>
      <c r="BYD92" s="213"/>
      <c r="BYE92" s="214"/>
      <c r="BYF92" s="214"/>
      <c r="BYT92" s="214"/>
      <c r="BYU92" s="214"/>
      <c r="BYV92" s="214"/>
      <c r="BYW92" s="214"/>
      <c r="BYX92" s="214"/>
      <c r="BYY92" s="212"/>
      <c r="BYZ92" s="213"/>
      <c r="BZA92" s="213"/>
      <c r="BZB92" s="214"/>
      <c r="BZC92" s="214"/>
      <c r="BZQ92" s="214"/>
      <c r="BZR92" s="214"/>
      <c r="BZS92" s="214"/>
      <c r="BZT92" s="214"/>
      <c r="BZU92" s="214"/>
      <c r="BZV92" s="212"/>
      <c r="BZW92" s="213"/>
      <c r="BZX92" s="213"/>
      <c r="BZY92" s="214"/>
      <c r="BZZ92" s="214"/>
      <c r="CAN92" s="214"/>
      <c r="CAO92" s="214"/>
      <c r="CAP92" s="214"/>
      <c r="CAQ92" s="214"/>
      <c r="CAR92" s="214"/>
      <c r="CAS92" s="212"/>
      <c r="CAT92" s="213"/>
      <c r="CAU92" s="213"/>
      <c r="CAV92" s="214"/>
      <c r="CAW92" s="214"/>
      <c r="CBK92" s="214"/>
      <c r="CBL92" s="214"/>
      <c r="CBM92" s="214"/>
      <c r="CBN92" s="214"/>
      <c r="CBO92" s="214"/>
      <c r="CBP92" s="212"/>
      <c r="CBQ92" s="213"/>
      <c r="CBR92" s="213"/>
      <c r="CBS92" s="214"/>
      <c r="CBT92" s="214"/>
      <c r="CCH92" s="214"/>
      <c r="CCI92" s="214"/>
      <c r="CCJ92" s="214"/>
      <c r="CCK92" s="214"/>
      <c r="CCL92" s="214"/>
      <c r="CCM92" s="212"/>
      <c r="CCN92" s="213"/>
      <c r="CCO92" s="213"/>
      <c r="CCP92" s="214"/>
      <c r="CCQ92" s="214"/>
      <c r="CDE92" s="214"/>
      <c r="CDF92" s="214"/>
      <c r="CDG92" s="214"/>
      <c r="CDH92" s="214"/>
      <c r="CDI92" s="214"/>
      <c r="CDJ92" s="212"/>
      <c r="CDK92" s="213"/>
      <c r="CDL92" s="213"/>
      <c r="CDM92" s="214"/>
      <c r="CDN92" s="214"/>
      <c r="CEB92" s="214"/>
      <c r="CEC92" s="214"/>
      <c r="CED92" s="214"/>
      <c r="CEE92" s="214"/>
      <c r="CEF92" s="214"/>
      <c r="CEG92" s="212"/>
      <c r="CEH92" s="213"/>
      <c r="CEI92" s="213"/>
      <c r="CEJ92" s="214"/>
      <c r="CEK92" s="214"/>
      <c r="CEY92" s="214"/>
      <c r="CEZ92" s="214"/>
      <c r="CFA92" s="214"/>
      <c r="CFB92" s="214"/>
      <c r="CFC92" s="214"/>
      <c r="CFD92" s="212"/>
      <c r="CFE92" s="213"/>
      <c r="CFF92" s="213"/>
      <c r="CFG92" s="214"/>
      <c r="CFH92" s="214"/>
      <c r="CFV92" s="214"/>
      <c r="CFW92" s="214"/>
      <c r="CFX92" s="214"/>
      <c r="CFY92" s="214"/>
      <c r="CFZ92" s="214"/>
      <c r="CGA92" s="212"/>
      <c r="CGB92" s="213"/>
      <c r="CGC92" s="213"/>
      <c r="CGD92" s="214"/>
      <c r="CGE92" s="214"/>
      <c r="CGS92" s="214"/>
      <c r="CGT92" s="214"/>
      <c r="CGU92" s="214"/>
      <c r="CGV92" s="214"/>
      <c r="CGW92" s="214"/>
      <c r="CGX92" s="212"/>
      <c r="CGY92" s="213"/>
      <c r="CGZ92" s="213"/>
      <c r="CHA92" s="214"/>
      <c r="CHB92" s="214"/>
      <c r="CHP92" s="214"/>
      <c r="CHQ92" s="214"/>
      <c r="CHR92" s="214"/>
      <c r="CHS92" s="214"/>
      <c r="CHT92" s="214"/>
      <c r="CHU92" s="212"/>
      <c r="CHV92" s="213"/>
      <c r="CHW92" s="213"/>
      <c r="CHX92" s="214"/>
      <c r="CHY92" s="214"/>
      <c r="CIM92" s="214"/>
      <c r="CIN92" s="214"/>
      <c r="CIO92" s="214"/>
      <c r="CIP92" s="214"/>
      <c r="CIQ92" s="214"/>
      <c r="CIR92" s="212"/>
      <c r="CIS92" s="213"/>
      <c r="CIT92" s="213"/>
      <c r="CIU92" s="214"/>
      <c r="CIV92" s="214"/>
      <c r="CJJ92" s="214"/>
      <c r="CJK92" s="214"/>
      <c r="CJL92" s="214"/>
      <c r="CJM92" s="214"/>
      <c r="CJN92" s="214"/>
      <c r="CJO92" s="212"/>
      <c r="CJP92" s="213"/>
      <c r="CJQ92" s="213"/>
      <c r="CJR92" s="214"/>
      <c r="CJS92" s="214"/>
      <c r="CKG92" s="214"/>
      <c r="CKH92" s="214"/>
      <c r="CKI92" s="214"/>
      <c r="CKJ92" s="214"/>
      <c r="CKK92" s="214"/>
      <c r="CKL92" s="212"/>
      <c r="CKM92" s="213"/>
      <c r="CKN92" s="213"/>
      <c r="CKO92" s="214"/>
      <c r="CKP92" s="214"/>
      <c r="CLD92" s="214"/>
      <c r="CLE92" s="214"/>
      <c r="CLF92" s="214"/>
      <c r="CLG92" s="214"/>
      <c r="CLH92" s="214"/>
      <c r="CLI92" s="212"/>
      <c r="CLJ92" s="213"/>
      <c r="CLK92" s="213"/>
      <c r="CLL92" s="214"/>
      <c r="CLM92" s="214"/>
      <c r="CMA92" s="214"/>
      <c r="CMB92" s="214"/>
      <c r="CMC92" s="214"/>
      <c r="CMD92" s="214"/>
      <c r="CME92" s="214"/>
      <c r="CMF92" s="212"/>
      <c r="CMG92" s="213"/>
      <c r="CMH92" s="213"/>
      <c r="CMI92" s="214"/>
      <c r="CMJ92" s="214"/>
      <c r="CMX92" s="214"/>
      <c r="CMY92" s="214"/>
      <c r="CMZ92" s="214"/>
      <c r="CNA92" s="214"/>
      <c r="CNB92" s="214"/>
      <c r="CNC92" s="212"/>
      <c r="CND92" s="213"/>
      <c r="CNE92" s="213"/>
      <c r="CNF92" s="214"/>
      <c r="CNG92" s="214"/>
      <c r="CNU92" s="214"/>
      <c r="CNV92" s="214"/>
      <c r="CNW92" s="214"/>
      <c r="CNX92" s="214"/>
      <c r="CNY92" s="214"/>
      <c r="CNZ92" s="212"/>
      <c r="COA92" s="213"/>
      <c r="COB92" s="213"/>
      <c r="COC92" s="214"/>
      <c r="COD92" s="214"/>
      <c r="COR92" s="214"/>
      <c r="COS92" s="214"/>
      <c r="COT92" s="214"/>
      <c r="COU92" s="214"/>
      <c r="COV92" s="214"/>
      <c r="COW92" s="212"/>
      <c r="COX92" s="213"/>
      <c r="COY92" s="213"/>
      <c r="COZ92" s="214"/>
      <c r="CPA92" s="214"/>
      <c r="CPO92" s="214"/>
      <c r="CPP92" s="214"/>
      <c r="CPQ92" s="214"/>
      <c r="CPR92" s="214"/>
      <c r="CPS92" s="214"/>
      <c r="CPT92" s="212"/>
      <c r="CPU92" s="213"/>
      <c r="CPV92" s="213"/>
      <c r="CPW92" s="214"/>
      <c r="CPX92" s="214"/>
      <c r="CQL92" s="214"/>
      <c r="CQM92" s="214"/>
      <c r="CQN92" s="214"/>
      <c r="CQO92" s="214"/>
      <c r="CQP92" s="214"/>
      <c r="CQQ92" s="212"/>
      <c r="CQR92" s="213"/>
      <c r="CQS92" s="213"/>
      <c r="CQT92" s="214"/>
      <c r="CQU92" s="214"/>
      <c r="CRI92" s="214"/>
      <c r="CRJ92" s="214"/>
      <c r="CRK92" s="214"/>
      <c r="CRL92" s="214"/>
      <c r="CRM92" s="214"/>
      <c r="CRN92" s="212"/>
      <c r="CRO92" s="213"/>
      <c r="CRP92" s="213"/>
      <c r="CRQ92" s="214"/>
      <c r="CRR92" s="214"/>
      <c r="CSF92" s="214"/>
      <c r="CSG92" s="214"/>
      <c r="CSH92" s="214"/>
      <c r="CSI92" s="214"/>
      <c r="CSJ92" s="214"/>
      <c r="CSK92" s="212"/>
      <c r="CSL92" s="213"/>
      <c r="CSM92" s="213"/>
      <c r="CSN92" s="214"/>
      <c r="CSO92" s="214"/>
      <c r="CTC92" s="214"/>
      <c r="CTD92" s="214"/>
      <c r="CTE92" s="214"/>
      <c r="CTF92" s="214"/>
      <c r="CTG92" s="214"/>
      <c r="CTH92" s="212"/>
      <c r="CTI92" s="213"/>
      <c r="CTJ92" s="213"/>
      <c r="CTK92" s="214"/>
      <c r="CTL92" s="214"/>
      <c r="CTZ92" s="214"/>
      <c r="CUA92" s="214"/>
      <c r="CUB92" s="214"/>
      <c r="CUC92" s="214"/>
      <c r="CUD92" s="214"/>
      <c r="CUE92" s="212"/>
      <c r="CUF92" s="213"/>
      <c r="CUG92" s="213"/>
      <c r="CUH92" s="214"/>
      <c r="CUI92" s="214"/>
      <c r="CUW92" s="214"/>
      <c r="CUX92" s="214"/>
      <c r="CUY92" s="214"/>
      <c r="CUZ92" s="214"/>
      <c r="CVA92" s="214"/>
      <c r="CVB92" s="212"/>
      <c r="CVC92" s="213"/>
      <c r="CVD92" s="213"/>
      <c r="CVE92" s="214"/>
      <c r="CVF92" s="214"/>
      <c r="CVT92" s="214"/>
      <c r="CVU92" s="214"/>
      <c r="CVV92" s="214"/>
      <c r="CVW92" s="214"/>
      <c r="CVX92" s="214"/>
      <c r="CVY92" s="212"/>
      <c r="CVZ92" s="213"/>
      <c r="CWA92" s="213"/>
      <c r="CWB92" s="214"/>
      <c r="CWC92" s="214"/>
      <c r="CWQ92" s="214"/>
      <c r="CWR92" s="214"/>
      <c r="CWS92" s="214"/>
      <c r="CWT92" s="214"/>
      <c r="CWU92" s="214"/>
      <c r="CWV92" s="212"/>
      <c r="CWW92" s="213"/>
      <c r="CWX92" s="213"/>
      <c r="CWY92" s="214"/>
      <c r="CWZ92" s="214"/>
      <c r="CXN92" s="214"/>
      <c r="CXO92" s="214"/>
      <c r="CXP92" s="214"/>
      <c r="CXQ92" s="214"/>
      <c r="CXR92" s="214"/>
      <c r="CXS92" s="212"/>
      <c r="CXT92" s="213"/>
      <c r="CXU92" s="213"/>
      <c r="CXV92" s="214"/>
      <c r="CXW92" s="214"/>
      <c r="CYK92" s="214"/>
      <c r="CYL92" s="214"/>
      <c r="CYM92" s="214"/>
      <c r="CYN92" s="214"/>
      <c r="CYO92" s="214"/>
      <c r="CYP92" s="212"/>
      <c r="CYQ92" s="213"/>
      <c r="CYR92" s="213"/>
      <c r="CYS92" s="214"/>
      <c r="CYT92" s="214"/>
      <c r="CZH92" s="214"/>
      <c r="CZI92" s="214"/>
      <c r="CZJ92" s="214"/>
      <c r="CZK92" s="214"/>
      <c r="CZL92" s="214"/>
      <c r="CZM92" s="212"/>
      <c r="CZN92" s="213"/>
      <c r="CZO92" s="213"/>
      <c r="CZP92" s="214"/>
      <c r="CZQ92" s="214"/>
      <c r="DAE92" s="214"/>
      <c r="DAF92" s="214"/>
      <c r="DAG92" s="214"/>
      <c r="DAH92" s="214"/>
      <c r="DAI92" s="214"/>
      <c r="DAJ92" s="212"/>
      <c r="DAK92" s="213"/>
      <c r="DAL92" s="213"/>
      <c r="DAM92" s="214"/>
      <c r="DAN92" s="214"/>
      <c r="DBB92" s="214"/>
      <c r="DBC92" s="214"/>
      <c r="DBD92" s="214"/>
      <c r="DBE92" s="214"/>
      <c r="DBF92" s="214"/>
      <c r="DBG92" s="212"/>
      <c r="DBH92" s="213"/>
      <c r="DBI92" s="213"/>
      <c r="DBJ92" s="214"/>
      <c r="DBK92" s="214"/>
      <c r="DBY92" s="214"/>
      <c r="DBZ92" s="214"/>
      <c r="DCA92" s="214"/>
      <c r="DCB92" s="214"/>
      <c r="DCC92" s="214"/>
      <c r="DCD92" s="212"/>
      <c r="DCE92" s="213"/>
      <c r="DCF92" s="213"/>
      <c r="DCG92" s="214"/>
      <c r="DCH92" s="214"/>
      <c r="DCV92" s="214"/>
      <c r="DCW92" s="214"/>
      <c r="DCX92" s="214"/>
      <c r="DCY92" s="214"/>
      <c r="DCZ92" s="214"/>
      <c r="DDA92" s="212"/>
      <c r="DDB92" s="213"/>
      <c r="DDC92" s="213"/>
      <c r="DDD92" s="214"/>
      <c r="DDE92" s="214"/>
      <c r="DDS92" s="214"/>
      <c r="DDT92" s="214"/>
      <c r="DDU92" s="214"/>
      <c r="DDV92" s="214"/>
      <c r="DDW92" s="214"/>
      <c r="DDX92" s="212"/>
      <c r="DDY92" s="213"/>
      <c r="DDZ92" s="213"/>
      <c r="DEA92" s="214"/>
      <c r="DEB92" s="214"/>
      <c r="DEP92" s="214"/>
      <c r="DEQ92" s="214"/>
      <c r="DER92" s="214"/>
      <c r="DES92" s="214"/>
      <c r="DET92" s="214"/>
      <c r="DEU92" s="212"/>
      <c r="DEV92" s="213"/>
      <c r="DEW92" s="213"/>
      <c r="DEX92" s="214"/>
      <c r="DEY92" s="214"/>
      <c r="DFM92" s="214"/>
      <c r="DFN92" s="214"/>
      <c r="DFO92" s="214"/>
      <c r="DFP92" s="214"/>
      <c r="DFQ92" s="214"/>
      <c r="DFR92" s="212"/>
      <c r="DFS92" s="213"/>
      <c r="DFT92" s="213"/>
      <c r="DFU92" s="214"/>
      <c r="DFV92" s="214"/>
      <c r="DGJ92" s="214"/>
      <c r="DGK92" s="214"/>
      <c r="DGL92" s="214"/>
      <c r="DGM92" s="214"/>
      <c r="DGN92" s="214"/>
      <c r="DGO92" s="212"/>
      <c r="DGP92" s="213"/>
      <c r="DGQ92" s="213"/>
      <c r="DGR92" s="214"/>
      <c r="DGS92" s="214"/>
      <c r="DHG92" s="214"/>
      <c r="DHH92" s="214"/>
      <c r="DHI92" s="214"/>
      <c r="DHJ92" s="214"/>
      <c r="DHK92" s="214"/>
      <c r="DHL92" s="212"/>
      <c r="DHM92" s="213"/>
      <c r="DHN92" s="213"/>
      <c r="DHO92" s="214"/>
      <c r="DHP92" s="214"/>
      <c r="DID92" s="214"/>
      <c r="DIE92" s="214"/>
      <c r="DIF92" s="214"/>
      <c r="DIG92" s="214"/>
      <c r="DIH92" s="214"/>
      <c r="DII92" s="212"/>
      <c r="DIJ92" s="213"/>
      <c r="DIK92" s="213"/>
      <c r="DIL92" s="214"/>
      <c r="DIM92" s="214"/>
      <c r="DJA92" s="214"/>
      <c r="DJB92" s="214"/>
      <c r="DJC92" s="214"/>
      <c r="DJD92" s="214"/>
      <c r="DJE92" s="214"/>
      <c r="DJF92" s="212"/>
      <c r="DJG92" s="213"/>
      <c r="DJH92" s="213"/>
      <c r="DJI92" s="214"/>
      <c r="DJJ92" s="214"/>
      <c r="DJX92" s="214"/>
      <c r="DJY92" s="214"/>
      <c r="DJZ92" s="214"/>
      <c r="DKA92" s="214"/>
      <c r="DKB92" s="214"/>
      <c r="DKC92" s="212"/>
      <c r="DKD92" s="213"/>
      <c r="DKE92" s="213"/>
      <c r="DKF92" s="214"/>
      <c r="DKG92" s="214"/>
      <c r="DKU92" s="214"/>
      <c r="DKV92" s="214"/>
      <c r="DKW92" s="214"/>
      <c r="DKX92" s="214"/>
      <c r="DKY92" s="214"/>
      <c r="DKZ92" s="212"/>
      <c r="DLA92" s="213"/>
      <c r="DLB92" s="213"/>
      <c r="DLC92" s="214"/>
      <c r="DLD92" s="214"/>
      <c r="DLR92" s="214"/>
      <c r="DLS92" s="214"/>
      <c r="DLT92" s="214"/>
      <c r="DLU92" s="214"/>
      <c r="DLV92" s="214"/>
      <c r="DLW92" s="212"/>
      <c r="DLX92" s="213"/>
      <c r="DLY92" s="213"/>
      <c r="DLZ92" s="214"/>
      <c r="DMA92" s="214"/>
      <c r="DMO92" s="214"/>
      <c r="DMP92" s="214"/>
      <c r="DMQ92" s="214"/>
      <c r="DMR92" s="214"/>
      <c r="DMS92" s="214"/>
      <c r="DMT92" s="212"/>
      <c r="DMU92" s="213"/>
      <c r="DMV92" s="213"/>
      <c r="DMW92" s="214"/>
      <c r="DMX92" s="214"/>
      <c r="DNL92" s="214"/>
      <c r="DNM92" s="214"/>
      <c r="DNN92" s="214"/>
      <c r="DNO92" s="214"/>
      <c r="DNP92" s="214"/>
      <c r="DNQ92" s="212"/>
      <c r="DNR92" s="213"/>
      <c r="DNS92" s="213"/>
      <c r="DNT92" s="214"/>
      <c r="DNU92" s="214"/>
      <c r="DOI92" s="214"/>
      <c r="DOJ92" s="214"/>
      <c r="DOK92" s="214"/>
      <c r="DOL92" s="214"/>
      <c r="DOM92" s="214"/>
      <c r="DON92" s="212"/>
      <c r="DOO92" s="213"/>
      <c r="DOP92" s="213"/>
      <c r="DOQ92" s="214"/>
      <c r="DOR92" s="214"/>
      <c r="DPF92" s="214"/>
      <c r="DPG92" s="214"/>
      <c r="DPH92" s="214"/>
      <c r="DPI92" s="214"/>
      <c r="DPJ92" s="214"/>
      <c r="DPK92" s="212"/>
      <c r="DPL92" s="213"/>
      <c r="DPM92" s="213"/>
      <c r="DPN92" s="214"/>
      <c r="DPO92" s="214"/>
      <c r="DQC92" s="214"/>
      <c r="DQD92" s="214"/>
      <c r="DQE92" s="214"/>
      <c r="DQF92" s="214"/>
      <c r="DQG92" s="214"/>
      <c r="DQH92" s="212"/>
      <c r="DQI92" s="213"/>
      <c r="DQJ92" s="213"/>
      <c r="DQK92" s="214"/>
      <c r="DQL92" s="214"/>
      <c r="DQZ92" s="214"/>
      <c r="DRA92" s="214"/>
      <c r="DRB92" s="214"/>
      <c r="DRC92" s="214"/>
      <c r="DRD92" s="214"/>
      <c r="DRE92" s="212"/>
      <c r="DRF92" s="213"/>
      <c r="DRG92" s="213"/>
      <c r="DRH92" s="214"/>
      <c r="DRI92" s="214"/>
      <c r="DRW92" s="214"/>
      <c r="DRX92" s="214"/>
      <c r="DRY92" s="214"/>
      <c r="DRZ92" s="214"/>
      <c r="DSA92" s="214"/>
      <c r="DSB92" s="212"/>
      <c r="DSC92" s="213"/>
      <c r="DSD92" s="213"/>
      <c r="DSE92" s="214"/>
      <c r="DSF92" s="214"/>
      <c r="DST92" s="214"/>
      <c r="DSU92" s="214"/>
      <c r="DSV92" s="214"/>
      <c r="DSW92" s="214"/>
      <c r="DSX92" s="214"/>
      <c r="DSY92" s="212"/>
      <c r="DSZ92" s="213"/>
      <c r="DTA92" s="213"/>
      <c r="DTB92" s="214"/>
      <c r="DTC92" s="214"/>
      <c r="DTQ92" s="214"/>
      <c r="DTR92" s="214"/>
      <c r="DTS92" s="214"/>
      <c r="DTT92" s="214"/>
      <c r="DTU92" s="214"/>
      <c r="DTV92" s="212"/>
      <c r="DTW92" s="213"/>
      <c r="DTX92" s="213"/>
      <c r="DTY92" s="214"/>
      <c r="DTZ92" s="214"/>
      <c r="DUN92" s="214"/>
      <c r="DUO92" s="214"/>
      <c r="DUP92" s="214"/>
      <c r="DUQ92" s="214"/>
      <c r="DUR92" s="214"/>
      <c r="DUS92" s="212"/>
      <c r="DUT92" s="213"/>
      <c r="DUU92" s="213"/>
      <c r="DUV92" s="214"/>
      <c r="DUW92" s="214"/>
      <c r="DVK92" s="214"/>
      <c r="DVL92" s="214"/>
      <c r="DVM92" s="214"/>
      <c r="DVN92" s="214"/>
      <c r="DVO92" s="214"/>
      <c r="DVP92" s="212"/>
      <c r="DVQ92" s="213"/>
      <c r="DVR92" s="213"/>
      <c r="DVS92" s="214"/>
      <c r="DVT92" s="214"/>
      <c r="DWH92" s="214"/>
      <c r="DWI92" s="214"/>
      <c r="DWJ92" s="214"/>
      <c r="DWK92" s="214"/>
      <c r="DWL92" s="214"/>
      <c r="DWM92" s="212"/>
      <c r="DWN92" s="213"/>
      <c r="DWO92" s="213"/>
      <c r="DWP92" s="214"/>
      <c r="DWQ92" s="214"/>
      <c r="DXE92" s="214"/>
      <c r="DXF92" s="214"/>
      <c r="DXG92" s="214"/>
      <c r="DXH92" s="214"/>
      <c r="DXI92" s="214"/>
      <c r="DXJ92" s="212"/>
      <c r="DXK92" s="213"/>
      <c r="DXL92" s="213"/>
      <c r="DXM92" s="214"/>
      <c r="DXN92" s="214"/>
      <c r="DYB92" s="214"/>
      <c r="DYC92" s="214"/>
      <c r="DYD92" s="214"/>
      <c r="DYE92" s="214"/>
      <c r="DYF92" s="214"/>
      <c r="DYG92" s="212"/>
      <c r="DYH92" s="213"/>
      <c r="DYI92" s="213"/>
      <c r="DYJ92" s="214"/>
      <c r="DYK92" s="214"/>
      <c r="DYY92" s="214"/>
      <c r="DYZ92" s="214"/>
      <c r="DZA92" s="214"/>
      <c r="DZB92" s="214"/>
      <c r="DZC92" s="214"/>
      <c r="DZD92" s="212"/>
      <c r="DZE92" s="213"/>
      <c r="DZF92" s="213"/>
      <c r="DZG92" s="214"/>
      <c r="DZH92" s="214"/>
      <c r="DZV92" s="214"/>
      <c r="DZW92" s="214"/>
      <c r="DZX92" s="214"/>
      <c r="DZY92" s="214"/>
      <c r="DZZ92" s="214"/>
      <c r="EAA92" s="212"/>
      <c r="EAB92" s="213"/>
      <c r="EAC92" s="213"/>
      <c r="EAD92" s="214"/>
      <c r="EAE92" s="214"/>
      <c r="EAS92" s="214"/>
      <c r="EAT92" s="214"/>
      <c r="EAU92" s="214"/>
      <c r="EAV92" s="214"/>
      <c r="EAW92" s="214"/>
      <c r="EAX92" s="212"/>
      <c r="EAY92" s="213"/>
      <c r="EAZ92" s="213"/>
      <c r="EBA92" s="214"/>
      <c r="EBB92" s="214"/>
      <c r="EBP92" s="214"/>
      <c r="EBQ92" s="214"/>
      <c r="EBR92" s="214"/>
      <c r="EBS92" s="214"/>
      <c r="EBT92" s="214"/>
      <c r="EBU92" s="212"/>
      <c r="EBV92" s="213"/>
      <c r="EBW92" s="213"/>
      <c r="EBX92" s="214"/>
      <c r="EBY92" s="214"/>
      <c r="ECM92" s="214"/>
      <c r="ECN92" s="214"/>
      <c r="ECO92" s="214"/>
      <c r="ECP92" s="214"/>
      <c r="ECQ92" s="214"/>
      <c r="ECR92" s="212"/>
      <c r="ECS92" s="213"/>
      <c r="ECT92" s="213"/>
      <c r="ECU92" s="214"/>
      <c r="ECV92" s="214"/>
      <c r="EDJ92" s="214"/>
      <c r="EDK92" s="214"/>
      <c r="EDL92" s="214"/>
      <c r="EDM92" s="214"/>
      <c r="EDN92" s="214"/>
      <c r="EDO92" s="212"/>
      <c r="EDP92" s="213"/>
      <c r="EDQ92" s="213"/>
      <c r="EDR92" s="214"/>
      <c r="EDS92" s="214"/>
      <c r="EEG92" s="214"/>
      <c r="EEH92" s="214"/>
      <c r="EEI92" s="214"/>
      <c r="EEJ92" s="214"/>
      <c r="EEK92" s="214"/>
      <c r="EEL92" s="212"/>
      <c r="EEM92" s="213"/>
      <c r="EEN92" s="213"/>
      <c r="EEO92" s="214"/>
      <c r="EEP92" s="214"/>
      <c r="EFD92" s="214"/>
      <c r="EFE92" s="214"/>
      <c r="EFF92" s="214"/>
      <c r="EFG92" s="214"/>
      <c r="EFH92" s="214"/>
      <c r="EFI92" s="212"/>
      <c r="EFJ92" s="213"/>
      <c r="EFK92" s="213"/>
      <c r="EFL92" s="214"/>
      <c r="EFM92" s="214"/>
      <c r="EGA92" s="214"/>
      <c r="EGB92" s="214"/>
      <c r="EGC92" s="214"/>
      <c r="EGD92" s="214"/>
      <c r="EGE92" s="214"/>
      <c r="EGF92" s="212"/>
      <c r="EGG92" s="213"/>
      <c r="EGH92" s="213"/>
      <c r="EGI92" s="214"/>
      <c r="EGJ92" s="214"/>
      <c r="EGX92" s="214"/>
      <c r="EGY92" s="214"/>
      <c r="EGZ92" s="214"/>
      <c r="EHA92" s="214"/>
      <c r="EHB92" s="214"/>
      <c r="EHC92" s="212"/>
      <c r="EHD92" s="213"/>
      <c r="EHE92" s="213"/>
      <c r="EHF92" s="214"/>
      <c r="EHG92" s="214"/>
      <c r="EHU92" s="214"/>
      <c r="EHV92" s="214"/>
      <c r="EHW92" s="214"/>
      <c r="EHX92" s="214"/>
      <c r="EHY92" s="214"/>
      <c r="EHZ92" s="212"/>
      <c r="EIA92" s="213"/>
      <c r="EIB92" s="213"/>
      <c r="EIC92" s="214"/>
      <c r="EID92" s="214"/>
      <c r="EIR92" s="214"/>
      <c r="EIS92" s="214"/>
      <c r="EIT92" s="214"/>
      <c r="EIU92" s="214"/>
      <c r="EIV92" s="214"/>
      <c r="EIW92" s="212"/>
      <c r="EIX92" s="213"/>
      <c r="EIY92" s="213"/>
      <c r="EIZ92" s="214"/>
      <c r="EJA92" s="214"/>
      <c r="EJO92" s="214"/>
      <c r="EJP92" s="214"/>
      <c r="EJQ92" s="214"/>
      <c r="EJR92" s="214"/>
      <c r="EJS92" s="214"/>
      <c r="EJT92" s="212"/>
      <c r="EJU92" s="213"/>
      <c r="EJV92" s="213"/>
      <c r="EJW92" s="214"/>
      <c r="EJX92" s="214"/>
      <c r="EKL92" s="214"/>
      <c r="EKM92" s="214"/>
      <c r="EKN92" s="214"/>
      <c r="EKO92" s="214"/>
      <c r="EKP92" s="214"/>
      <c r="EKQ92" s="212"/>
      <c r="EKR92" s="213"/>
      <c r="EKS92" s="213"/>
      <c r="EKT92" s="214"/>
      <c r="EKU92" s="214"/>
      <c r="ELI92" s="214"/>
      <c r="ELJ92" s="214"/>
      <c r="ELK92" s="214"/>
      <c r="ELL92" s="214"/>
      <c r="ELM92" s="214"/>
      <c r="ELN92" s="212"/>
      <c r="ELO92" s="213"/>
      <c r="ELP92" s="213"/>
      <c r="ELQ92" s="214"/>
      <c r="ELR92" s="214"/>
      <c r="EMF92" s="214"/>
      <c r="EMG92" s="214"/>
      <c r="EMH92" s="214"/>
      <c r="EMI92" s="214"/>
      <c r="EMJ92" s="214"/>
      <c r="EMK92" s="212"/>
      <c r="EML92" s="213"/>
      <c r="EMM92" s="213"/>
      <c r="EMN92" s="214"/>
      <c r="EMO92" s="214"/>
      <c r="ENC92" s="214"/>
      <c r="END92" s="214"/>
      <c r="ENE92" s="214"/>
      <c r="ENF92" s="214"/>
      <c r="ENG92" s="214"/>
      <c r="ENH92" s="212"/>
      <c r="ENI92" s="213"/>
      <c r="ENJ92" s="213"/>
      <c r="ENK92" s="214"/>
      <c r="ENL92" s="214"/>
      <c r="ENZ92" s="214"/>
      <c r="EOA92" s="214"/>
      <c r="EOB92" s="214"/>
      <c r="EOC92" s="214"/>
      <c r="EOD92" s="214"/>
      <c r="EOE92" s="212"/>
      <c r="EOF92" s="213"/>
      <c r="EOG92" s="213"/>
      <c r="EOH92" s="214"/>
      <c r="EOI92" s="214"/>
      <c r="EOW92" s="214"/>
      <c r="EOX92" s="214"/>
      <c r="EOY92" s="214"/>
      <c r="EOZ92" s="214"/>
      <c r="EPA92" s="214"/>
      <c r="EPB92" s="212"/>
      <c r="EPC92" s="213"/>
      <c r="EPD92" s="213"/>
      <c r="EPE92" s="214"/>
      <c r="EPF92" s="214"/>
      <c r="EPT92" s="214"/>
      <c r="EPU92" s="214"/>
      <c r="EPV92" s="214"/>
      <c r="EPW92" s="214"/>
      <c r="EPX92" s="214"/>
      <c r="EPY92" s="212"/>
      <c r="EPZ92" s="213"/>
      <c r="EQA92" s="213"/>
      <c r="EQB92" s="214"/>
      <c r="EQC92" s="214"/>
      <c r="EQQ92" s="214"/>
      <c r="EQR92" s="214"/>
      <c r="EQS92" s="214"/>
      <c r="EQT92" s="214"/>
      <c r="EQU92" s="214"/>
      <c r="EQV92" s="212"/>
      <c r="EQW92" s="213"/>
      <c r="EQX92" s="213"/>
      <c r="EQY92" s="214"/>
      <c r="EQZ92" s="214"/>
      <c r="ERN92" s="214"/>
      <c r="ERO92" s="214"/>
      <c r="ERP92" s="214"/>
      <c r="ERQ92" s="214"/>
      <c r="ERR92" s="214"/>
      <c r="ERS92" s="212"/>
      <c r="ERT92" s="213"/>
      <c r="ERU92" s="213"/>
      <c r="ERV92" s="214"/>
      <c r="ERW92" s="214"/>
      <c r="ESK92" s="214"/>
      <c r="ESL92" s="214"/>
      <c r="ESM92" s="214"/>
      <c r="ESN92" s="214"/>
      <c r="ESO92" s="214"/>
      <c r="ESP92" s="212"/>
      <c r="ESQ92" s="213"/>
      <c r="ESR92" s="213"/>
      <c r="ESS92" s="214"/>
      <c r="EST92" s="214"/>
      <c r="ETH92" s="214"/>
      <c r="ETI92" s="214"/>
      <c r="ETJ92" s="214"/>
      <c r="ETK92" s="214"/>
      <c r="ETL92" s="214"/>
      <c r="ETM92" s="212"/>
      <c r="ETN92" s="213"/>
      <c r="ETO92" s="213"/>
      <c r="ETP92" s="214"/>
      <c r="ETQ92" s="214"/>
      <c r="EUE92" s="214"/>
      <c r="EUF92" s="214"/>
      <c r="EUG92" s="214"/>
      <c r="EUH92" s="214"/>
      <c r="EUI92" s="214"/>
      <c r="EUJ92" s="212"/>
      <c r="EUK92" s="213"/>
      <c r="EUL92" s="213"/>
      <c r="EUM92" s="214"/>
      <c r="EUN92" s="214"/>
      <c r="EVB92" s="214"/>
      <c r="EVC92" s="214"/>
      <c r="EVD92" s="214"/>
      <c r="EVE92" s="214"/>
      <c r="EVF92" s="214"/>
      <c r="EVG92" s="212"/>
      <c r="EVH92" s="213"/>
      <c r="EVI92" s="213"/>
      <c r="EVJ92" s="214"/>
      <c r="EVK92" s="214"/>
      <c r="EVY92" s="214"/>
      <c r="EVZ92" s="214"/>
      <c r="EWA92" s="214"/>
      <c r="EWB92" s="214"/>
      <c r="EWC92" s="214"/>
      <c r="EWD92" s="212"/>
      <c r="EWE92" s="213"/>
      <c r="EWF92" s="213"/>
      <c r="EWG92" s="214"/>
      <c r="EWH92" s="214"/>
      <c r="EWV92" s="214"/>
      <c r="EWW92" s="214"/>
      <c r="EWX92" s="214"/>
      <c r="EWY92" s="214"/>
      <c r="EWZ92" s="214"/>
      <c r="EXA92" s="212"/>
      <c r="EXB92" s="213"/>
      <c r="EXC92" s="213"/>
      <c r="EXD92" s="214"/>
      <c r="EXE92" s="214"/>
      <c r="EXS92" s="214"/>
      <c r="EXT92" s="214"/>
      <c r="EXU92" s="214"/>
      <c r="EXV92" s="214"/>
      <c r="EXW92" s="214"/>
      <c r="EXX92" s="212"/>
      <c r="EXY92" s="213"/>
      <c r="EXZ92" s="213"/>
      <c r="EYA92" s="214"/>
      <c r="EYB92" s="214"/>
      <c r="EYP92" s="214"/>
      <c r="EYQ92" s="214"/>
      <c r="EYR92" s="214"/>
      <c r="EYS92" s="214"/>
      <c r="EYT92" s="214"/>
      <c r="EYU92" s="212"/>
      <c r="EYV92" s="213"/>
      <c r="EYW92" s="213"/>
      <c r="EYX92" s="214"/>
      <c r="EYY92" s="214"/>
      <c r="EZM92" s="214"/>
      <c r="EZN92" s="214"/>
      <c r="EZO92" s="214"/>
      <c r="EZP92" s="214"/>
      <c r="EZQ92" s="214"/>
      <c r="EZR92" s="212"/>
      <c r="EZS92" s="213"/>
      <c r="EZT92" s="213"/>
      <c r="EZU92" s="214"/>
      <c r="EZV92" s="214"/>
      <c r="FAJ92" s="214"/>
      <c r="FAK92" s="214"/>
      <c r="FAL92" s="214"/>
      <c r="FAM92" s="214"/>
      <c r="FAN92" s="214"/>
      <c r="FAO92" s="212"/>
      <c r="FAP92" s="213"/>
      <c r="FAQ92" s="213"/>
      <c r="FAR92" s="214"/>
      <c r="FAS92" s="214"/>
      <c r="FBG92" s="214"/>
      <c r="FBH92" s="214"/>
      <c r="FBI92" s="214"/>
      <c r="FBJ92" s="214"/>
      <c r="FBK92" s="214"/>
      <c r="FBL92" s="212"/>
      <c r="FBM92" s="213"/>
      <c r="FBN92" s="213"/>
      <c r="FBO92" s="214"/>
      <c r="FBP92" s="214"/>
      <c r="FCD92" s="214"/>
      <c r="FCE92" s="214"/>
      <c r="FCF92" s="214"/>
      <c r="FCG92" s="214"/>
      <c r="FCH92" s="214"/>
      <c r="FCI92" s="212"/>
      <c r="FCJ92" s="213"/>
      <c r="FCK92" s="213"/>
      <c r="FCL92" s="214"/>
      <c r="FCM92" s="214"/>
      <c r="FDA92" s="214"/>
      <c r="FDB92" s="214"/>
      <c r="FDC92" s="214"/>
      <c r="FDD92" s="214"/>
      <c r="FDE92" s="214"/>
      <c r="FDF92" s="212"/>
      <c r="FDG92" s="213"/>
      <c r="FDH92" s="213"/>
      <c r="FDI92" s="214"/>
      <c r="FDJ92" s="214"/>
      <c r="FDX92" s="214"/>
      <c r="FDY92" s="214"/>
      <c r="FDZ92" s="214"/>
      <c r="FEA92" s="214"/>
      <c r="FEB92" s="214"/>
      <c r="FEC92" s="212"/>
      <c r="FED92" s="213"/>
      <c r="FEE92" s="213"/>
      <c r="FEF92" s="214"/>
      <c r="FEG92" s="214"/>
      <c r="FEU92" s="214"/>
      <c r="FEV92" s="214"/>
      <c r="FEW92" s="214"/>
      <c r="FEX92" s="214"/>
      <c r="FEY92" s="214"/>
      <c r="FEZ92" s="212"/>
      <c r="FFA92" s="213"/>
      <c r="FFB92" s="213"/>
      <c r="FFC92" s="214"/>
      <c r="FFD92" s="214"/>
      <c r="FFR92" s="214"/>
      <c r="FFS92" s="214"/>
      <c r="FFT92" s="214"/>
      <c r="FFU92" s="214"/>
      <c r="FFV92" s="214"/>
      <c r="FFW92" s="212"/>
      <c r="FFX92" s="213"/>
      <c r="FFY92" s="213"/>
      <c r="FFZ92" s="214"/>
      <c r="FGA92" s="214"/>
      <c r="FGO92" s="214"/>
      <c r="FGP92" s="214"/>
      <c r="FGQ92" s="214"/>
      <c r="FGR92" s="214"/>
      <c r="FGS92" s="214"/>
      <c r="FGT92" s="212"/>
      <c r="FGU92" s="213"/>
      <c r="FGV92" s="213"/>
      <c r="FGW92" s="214"/>
      <c r="FGX92" s="214"/>
      <c r="FHL92" s="214"/>
      <c r="FHM92" s="214"/>
      <c r="FHN92" s="214"/>
      <c r="FHO92" s="214"/>
      <c r="FHP92" s="214"/>
      <c r="FHQ92" s="212"/>
      <c r="FHR92" s="213"/>
      <c r="FHS92" s="213"/>
      <c r="FHT92" s="214"/>
      <c r="FHU92" s="214"/>
      <c r="FII92" s="214"/>
      <c r="FIJ92" s="214"/>
      <c r="FIK92" s="214"/>
      <c r="FIL92" s="214"/>
      <c r="FIM92" s="214"/>
      <c r="FIN92" s="212"/>
      <c r="FIO92" s="213"/>
      <c r="FIP92" s="213"/>
      <c r="FIQ92" s="214"/>
      <c r="FIR92" s="214"/>
      <c r="FJF92" s="214"/>
      <c r="FJG92" s="214"/>
      <c r="FJH92" s="214"/>
      <c r="FJI92" s="214"/>
      <c r="FJJ92" s="214"/>
      <c r="FJK92" s="212"/>
      <c r="FJL92" s="213"/>
      <c r="FJM92" s="213"/>
      <c r="FJN92" s="214"/>
      <c r="FJO92" s="214"/>
      <c r="FKC92" s="214"/>
      <c r="FKD92" s="214"/>
      <c r="FKE92" s="214"/>
      <c r="FKF92" s="214"/>
      <c r="FKG92" s="214"/>
      <c r="FKH92" s="212"/>
      <c r="FKI92" s="213"/>
      <c r="FKJ92" s="213"/>
      <c r="FKK92" s="214"/>
      <c r="FKL92" s="214"/>
      <c r="FKZ92" s="214"/>
      <c r="FLA92" s="214"/>
      <c r="FLB92" s="214"/>
      <c r="FLC92" s="214"/>
      <c r="FLD92" s="214"/>
      <c r="FLE92" s="212"/>
      <c r="FLF92" s="213"/>
      <c r="FLG92" s="213"/>
      <c r="FLH92" s="214"/>
      <c r="FLI92" s="214"/>
      <c r="FLW92" s="214"/>
      <c r="FLX92" s="214"/>
      <c r="FLY92" s="214"/>
      <c r="FLZ92" s="214"/>
      <c r="FMA92" s="214"/>
      <c r="FMB92" s="212"/>
      <c r="FMC92" s="213"/>
      <c r="FMD92" s="213"/>
      <c r="FME92" s="214"/>
      <c r="FMF92" s="214"/>
      <c r="FMT92" s="214"/>
      <c r="FMU92" s="214"/>
      <c r="FMV92" s="214"/>
      <c r="FMW92" s="214"/>
      <c r="FMX92" s="214"/>
      <c r="FMY92" s="212"/>
      <c r="FMZ92" s="213"/>
      <c r="FNA92" s="213"/>
      <c r="FNB92" s="214"/>
      <c r="FNC92" s="214"/>
      <c r="FNQ92" s="214"/>
      <c r="FNR92" s="214"/>
      <c r="FNS92" s="214"/>
      <c r="FNT92" s="214"/>
      <c r="FNU92" s="214"/>
      <c r="FNV92" s="212"/>
      <c r="FNW92" s="213"/>
      <c r="FNX92" s="213"/>
      <c r="FNY92" s="214"/>
      <c r="FNZ92" s="214"/>
      <c r="FON92" s="214"/>
      <c r="FOO92" s="214"/>
      <c r="FOP92" s="214"/>
      <c r="FOQ92" s="214"/>
      <c r="FOR92" s="214"/>
      <c r="FOS92" s="212"/>
      <c r="FOT92" s="213"/>
      <c r="FOU92" s="213"/>
      <c r="FOV92" s="214"/>
      <c r="FOW92" s="214"/>
      <c r="FPK92" s="214"/>
      <c r="FPL92" s="214"/>
      <c r="FPM92" s="214"/>
      <c r="FPN92" s="214"/>
      <c r="FPO92" s="214"/>
      <c r="FPP92" s="212"/>
      <c r="FPQ92" s="213"/>
      <c r="FPR92" s="213"/>
      <c r="FPS92" s="214"/>
      <c r="FPT92" s="214"/>
      <c r="FQH92" s="214"/>
      <c r="FQI92" s="214"/>
      <c r="FQJ92" s="214"/>
      <c r="FQK92" s="214"/>
      <c r="FQL92" s="214"/>
      <c r="FQM92" s="212"/>
      <c r="FQN92" s="213"/>
      <c r="FQO92" s="213"/>
      <c r="FQP92" s="214"/>
      <c r="FQQ92" s="214"/>
      <c r="FRE92" s="214"/>
      <c r="FRF92" s="214"/>
      <c r="FRG92" s="214"/>
      <c r="FRH92" s="214"/>
      <c r="FRI92" s="214"/>
      <c r="FRJ92" s="212"/>
      <c r="FRK92" s="213"/>
      <c r="FRL92" s="213"/>
      <c r="FRM92" s="214"/>
      <c r="FRN92" s="214"/>
      <c r="FSB92" s="214"/>
      <c r="FSC92" s="214"/>
      <c r="FSD92" s="214"/>
      <c r="FSE92" s="214"/>
      <c r="FSF92" s="214"/>
      <c r="FSG92" s="212"/>
      <c r="FSH92" s="213"/>
      <c r="FSI92" s="213"/>
      <c r="FSJ92" s="214"/>
      <c r="FSK92" s="214"/>
      <c r="FSY92" s="214"/>
      <c r="FSZ92" s="214"/>
      <c r="FTA92" s="214"/>
      <c r="FTB92" s="214"/>
      <c r="FTC92" s="214"/>
      <c r="FTD92" s="212"/>
      <c r="FTE92" s="213"/>
      <c r="FTF92" s="213"/>
      <c r="FTG92" s="214"/>
      <c r="FTH92" s="214"/>
      <c r="FTV92" s="214"/>
      <c r="FTW92" s="214"/>
      <c r="FTX92" s="214"/>
      <c r="FTY92" s="214"/>
      <c r="FTZ92" s="214"/>
      <c r="FUA92" s="212"/>
      <c r="FUB92" s="213"/>
      <c r="FUC92" s="213"/>
      <c r="FUD92" s="214"/>
      <c r="FUE92" s="214"/>
      <c r="FUS92" s="214"/>
      <c r="FUT92" s="214"/>
      <c r="FUU92" s="214"/>
      <c r="FUV92" s="214"/>
      <c r="FUW92" s="214"/>
      <c r="FUX92" s="212"/>
      <c r="FUY92" s="213"/>
      <c r="FUZ92" s="213"/>
      <c r="FVA92" s="214"/>
      <c r="FVB92" s="214"/>
      <c r="FVP92" s="214"/>
      <c r="FVQ92" s="214"/>
      <c r="FVR92" s="214"/>
      <c r="FVS92" s="214"/>
      <c r="FVT92" s="214"/>
      <c r="FVU92" s="212"/>
      <c r="FVV92" s="213"/>
      <c r="FVW92" s="213"/>
      <c r="FVX92" s="214"/>
      <c r="FVY92" s="214"/>
      <c r="FWM92" s="214"/>
      <c r="FWN92" s="214"/>
      <c r="FWO92" s="214"/>
      <c r="FWP92" s="214"/>
      <c r="FWQ92" s="214"/>
      <c r="FWR92" s="212"/>
      <c r="FWS92" s="213"/>
      <c r="FWT92" s="213"/>
      <c r="FWU92" s="214"/>
      <c r="FWV92" s="214"/>
      <c r="FXJ92" s="214"/>
      <c r="FXK92" s="214"/>
      <c r="FXL92" s="214"/>
      <c r="FXM92" s="214"/>
      <c r="FXN92" s="214"/>
      <c r="FXO92" s="212"/>
      <c r="FXP92" s="213"/>
      <c r="FXQ92" s="213"/>
      <c r="FXR92" s="214"/>
      <c r="FXS92" s="214"/>
      <c r="FYG92" s="214"/>
      <c r="FYH92" s="214"/>
      <c r="FYI92" s="214"/>
      <c r="FYJ92" s="214"/>
      <c r="FYK92" s="214"/>
      <c r="FYL92" s="212"/>
      <c r="FYM92" s="213"/>
      <c r="FYN92" s="213"/>
      <c r="FYO92" s="214"/>
      <c r="FYP92" s="214"/>
      <c r="FZD92" s="214"/>
      <c r="FZE92" s="214"/>
      <c r="FZF92" s="214"/>
      <c r="FZG92" s="214"/>
      <c r="FZH92" s="214"/>
      <c r="FZI92" s="212"/>
      <c r="FZJ92" s="213"/>
      <c r="FZK92" s="213"/>
      <c r="FZL92" s="214"/>
      <c r="FZM92" s="214"/>
      <c r="GAA92" s="214"/>
      <c r="GAB92" s="214"/>
      <c r="GAC92" s="214"/>
      <c r="GAD92" s="214"/>
      <c r="GAE92" s="214"/>
      <c r="GAF92" s="212"/>
      <c r="GAG92" s="213"/>
      <c r="GAH92" s="213"/>
      <c r="GAI92" s="214"/>
      <c r="GAJ92" s="214"/>
      <c r="GAX92" s="214"/>
      <c r="GAY92" s="214"/>
      <c r="GAZ92" s="214"/>
      <c r="GBA92" s="214"/>
      <c r="GBB92" s="214"/>
      <c r="GBC92" s="212"/>
      <c r="GBD92" s="213"/>
      <c r="GBE92" s="213"/>
      <c r="GBF92" s="214"/>
      <c r="GBG92" s="214"/>
      <c r="GBU92" s="214"/>
      <c r="GBV92" s="214"/>
      <c r="GBW92" s="214"/>
      <c r="GBX92" s="214"/>
      <c r="GBY92" s="214"/>
      <c r="GBZ92" s="212"/>
      <c r="GCA92" s="213"/>
      <c r="GCB92" s="213"/>
      <c r="GCC92" s="214"/>
      <c r="GCD92" s="214"/>
      <c r="GCR92" s="214"/>
      <c r="GCS92" s="214"/>
      <c r="GCT92" s="214"/>
      <c r="GCU92" s="214"/>
      <c r="GCV92" s="214"/>
      <c r="GCW92" s="212"/>
      <c r="GCX92" s="213"/>
      <c r="GCY92" s="213"/>
      <c r="GCZ92" s="214"/>
      <c r="GDA92" s="214"/>
      <c r="GDO92" s="214"/>
      <c r="GDP92" s="214"/>
      <c r="GDQ92" s="214"/>
      <c r="GDR92" s="214"/>
      <c r="GDS92" s="214"/>
      <c r="GDT92" s="212"/>
      <c r="GDU92" s="213"/>
      <c r="GDV92" s="213"/>
      <c r="GDW92" s="214"/>
      <c r="GDX92" s="214"/>
      <c r="GEL92" s="214"/>
      <c r="GEM92" s="214"/>
      <c r="GEN92" s="214"/>
      <c r="GEO92" s="214"/>
      <c r="GEP92" s="214"/>
      <c r="GEQ92" s="212"/>
      <c r="GER92" s="213"/>
      <c r="GES92" s="213"/>
      <c r="GET92" s="214"/>
      <c r="GEU92" s="214"/>
      <c r="GFI92" s="214"/>
      <c r="GFJ92" s="214"/>
      <c r="GFK92" s="214"/>
      <c r="GFL92" s="214"/>
      <c r="GFM92" s="214"/>
      <c r="GFN92" s="212"/>
      <c r="GFO92" s="213"/>
      <c r="GFP92" s="213"/>
      <c r="GFQ92" s="214"/>
      <c r="GFR92" s="214"/>
      <c r="GGF92" s="214"/>
      <c r="GGG92" s="214"/>
      <c r="GGH92" s="214"/>
      <c r="GGI92" s="214"/>
      <c r="GGJ92" s="214"/>
      <c r="GGK92" s="212"/>
      <c r="GGL92" s="213"/>
      <c r="GGM92" s="213"/>
      <c r="GGN92" s="214"/>
      <c r="GGO92" s="214"/>
      <c r="GHC92" s="214"/>
      <c r="GHD92" s="214"/>
      <c r="GHE92" s="214"/>
      <c r="GHF92" s="214"/>
      <c r="GHG92" s="214"/>
      <c r="GHH92" s="212"/>
      <c r="GHI92" s="213"/>
      <c r="GHJ92" s="213"/>
      <c r="GHK92" s="214"/>
      <c r="GHL92" s="214"/>
      <c r="GHZ92" s="214"/>
      <c r="GIA92" s="214"/>
      <c r="GIB92" s="214"/>
      <c r="GIC92" s="214"/>
      <c r="GID92" s="214"/>
      <c r="GIE92" s="212"/>
      <c r="GIF92" s="213"/>
      <c r="GIG92" s="213"/>
      <c r="GIH92" s="214"/>
      <c r="GII92" s="214"/>
      <c r="GIW92" s="214"/>
      <c r="GIX92" s="214"/>
      <c r="GIY92" s="214"/>
      <c r="GIZ92" s="214"/>
      <c r="GJA92" s="214"/>
      <c r="GJB92" s="212"/>
      <c r="GJC92" s="213"/>
      <c r="GJD92" s="213"/>
      <c r="GJE92" s="214"/>
      <c r="GJF92" s="214"/>
      <c r="GJT92" s="214"/>
      <c r="GJU92" s="214"/>
      <c r="GJV92" s="214"/>
      <c r="GJW92" s="214"/>
      <c r="GJX92" s="214"/>
      <c r="GJY92" s="212"/>
      <c r="GJZ92" s="213"/>
      <c r="GKA92" s="213"/>
      <c r="GKB92" s="214"/>
      <c r="GKC92" s="214"/>
      <c r="GKQ92" s="214"/>
      <c r="GKR92" s="214"/>
      <c r="GKS92" s="214"/>
      <c r="GKT92" s="214"/>
      <c r="GKU92" s="214"/>
      <c r="GKV92" s="212"/>
      <c r="GKW92" s="213"/>
      <c r="GKX92" s="213"/>
      <c r="GKY92" s="214"/>
      <c r="GKZ92" s="214"/>
      <c r="GLN92" s="214"/>
      <c r="GLO92" s="214"/>
      <c r="GLP92" s="214"/>
      <c r="GLQ92" s="214"/>
      <c r="GLR92" s="214"/>
      <c r="GLS92" s="212"/>
      <c r="GLT92" s="213"/>
      <c r="GLU92" s="213"/>
      <c r="GLV92" s="214"/>
      <c r="GLW92" s="214"/>
      <c r="GMK92" s="214"/>
      <c r="GML92" s="214"/>
      <c r="GMM92" s="214"/>
      <c r="GMN92" s="214"/>
      <c r="GMO92" s="214"/>
      <c r="GMP92" s="212"/>
      <c r="GMQ92" s="213"/>
      <c r="GMR92" s="213"/>
      <c r="GMS92" s="214"/>
      <c r="GMT92" s="214"/>
      <c r="GNH92" s="214"/>
      <c r="GNI92" s="214"/>
      <c r="GNJ92" s="214"/>
      <c r="GNK92" s="214"/>
      <c r="GNL92" s="214"/>
      <c r="GNM92" s="212"/>
      <c r="GNN92" s="213"/>
      <c r="GNO92" s="213"/>
      <c r="GNP92" s="214"/>
      <c r="GNQ92" s="214"/>
      <c r="GOE92" s="214"/>
      <c r="GOF92" s="214"/>
      <c r="GOG92" s="214"/>
      <c r="GOH92" s="214"/>
      <c r="GOI92" s="214"/>
      <c r="GOJ92" s="212"/>
      <c r="GOK92" s="213"/>
      <c r="GOL92" s="213"/>
      <c r="GOM92" s="214"/>
      <c r="GON92" s="214"/>
      <c r="GPB92" s="214"/>
      <c r="GPC92" s="214"/>
      <c r="GPD92" s="214"/>
      <c r="GPE92" s="214"/>
      <c r="GPF92" s="214"/>
      <c r="GPG92" s="212"/>
      <c r="GPH92" s="213"/>
      <c r="GPI92" s="213"/>
      <c r="GPJ92" s="214"/>
      <c r="GPK92" s="214"/>
      <c r="GPY92" s="214"/>
      <c r="GPZ92" s="214"/>
      <c r="GQA92" s="214"/>
      <c r="GQB92" s="214"/>
      <c r="GQC92" s="214"/>
      <c r="GQD92" s="212"/>
      <c r="GQE92" s="213"/>
      <c r="GQF92" s="213"/>
      <c r="GQG92" s="214"/>
      <c r="GQH92" s="214"/>
      <c r="GQV92" s="214"/>
      <c r="GQW92" s="214"/>
      <c r="GQX92" s="214"/>
      <c r="GQY92" s="214"/>
      <c r="GQZ92" s="214"/>
      <c r="GRA92" s="212"/>
      <c r="GRB92" s="213"/>
      <c r="GRC92" s="213"/>
      <c r="GRD92" s="214"/>
      <c r="GRE92" s="214"/>
      <c r="GRS92" s="214"/>
      <c r="GRT92" s="214"/>
      <c r="GRU92" s="214"/>
      <c r="GRV92" s="214"/>
      <c r="GRW92" s="214"/>
      <c r="GRX92" s="212"/>
      <c r="GRY92" s="213"/>
      <c r="GRZ92" s="213"/>
      <c r="GSA92" s="214"/>
      <c r="GSB92" s="214"/>
      <c r="GSP92" s="214"/>
      <c r="GSQ92" s="214"/>
      <c r="GSR92" s="214"/>
      <c r="GSS92" s="214"/>
      <c r="GST92" s="214"/>
      <c r="GSU92" s="212"/>
      <c r="GSV92" s="213"/>
      <c r="GSW92" s="213"/>
      <c r="GSX92" s="214"/>
      <c r="GSY92" s="214"/>
      <c r="GTM92" s="214"/>
      <c r="GTN92" s="214"/>
      <c r="GTO92" s="214"/>
      <c r="GTP92" s="214"/>
      <c r="GTQ92" s="214"/>
      <c r="GTR92" s="212"/>
      <c r="GTS92" s="213"/>
      <c r="GTT92" s="213"/>
      <c r="GTU92" s="214"/>
      <c r="GTV92" s="214"/>
      <c r="GUJ92" s="214"/>
      <c r="GUK92" s="214"/>
      <c r="GUL92" s="214"/>
      <c r="GUM92" s="214"/>
      <c r="GUN92" s="214"/>
      <c r="GUO92" s="212"/>
      <c r="GUP92" s="213"/>
      <c r="GUQ92" s="213"/>
      <c r="GUR92" s="214"/>
      <c r="GUS92" s="214"/>
      <c r="GVG92" s="214"/>
      <c r="GVH92" s="214"/>
      <c r="GVI92" s="214"/>
      <c r="GVJ92" s="214"/>
      <c r="GVK92" s="214"/>
      <c r="GVL92" s="212"/>
      <c r="GVM92" s="213"/>
      <c r="GVN92" s="213"/>
      <c r="GVO92" s="214"/>
      <c r="GVP92" s="214"/>
      <c r="GWD92" s="214"/>
      <c r="GWE92" s="214"/>
      <c r="GWF92" s="214"/>
      <c r="GWG92" s="214"/>
      <c r="GWH92" s="214"/>
      <c r="GWI92" s="212"/>
      <c r="GWJ92" s="213"/>
      <c r="GWK92" s="213"/>
      <c r="GWL92" s="214"/>
      <c r="GWM92" s="214"/>
      <c r="GXA92" s="214"/>
      <c r="GXB92" s="214"/>
      <c r="GXC92" s="214"/>
      <c r="GXD92" s="214"/>
      <c r="GXE92" s="214"/>
      <c r="GXF92" s="212"/>
      <c r="GXG92" s="213"/>
      <c r="GXH92" s="213"/>
      <c r="GXI92" s="214"/>
      <c r="GXJ92" s="214"/>
      <c r="GXX92" s="214"/>
      <c r="GXY92" s="214"/>
      <c r="GXZ92" s="214"/>
      <c r="GYA92" s="214"/>
      <c r="GYB92" s="214"/>
      <c r="GYC92" s="212"/>
      <c r="GYD92" s="213"/>
      <c r="GYE92" s="213"/>
      <c r="GYF92" s="214"/>
      <c r="GYG92" s="214"/>
      <c r="GYU92" s="214"/>
      <c r="GYV92" s="214"/>
      <c r="GYW92" s="214"/>
      <c r="GYX92" s="214"/>
      <c r="GYY92" s="214"/>
      <c r="GYZ92" s="212"/>
      <c r="GZA92" s="213"/>
      <c r="GZB92" s="213"/>
      <c r="GZC92" s="214"/>
      <c r="GZD92" s="214"/>
      <c r="GZR92" s="214"/>
      <c r="GZS92" s="214"/>
      <c r="GZT92" s="214"/>
      <c r="GZU92" s="214"/>
      <c r="GZV92" s="214"/>
      <c r="GZW92" s="212"/>
      <c r="GZX92" s="213"/>
      <c r="GZY92" s="213"/>
      <c r="GZZ92" s="214"/>
      <c r="HAA92" s="214"/>
      <c r="HAO92" s="214"/>
      <c r="HAP92" s="214"/>
      <c r="HAQ92" s="214"/>
      <c r="HAR92" s="214"/>
      <c r="HAS92" s="214"/>
      <c r="HAT92" s="212"/>
      <c r="HAU92" s="213"/>
      <c r="HAV92" s="213"/>
      <c r="HAW92" s="214"/>
      <c r="HAX92" s="214"/>
      <c r="HBL92" s="214"/>
      <c r="HBM92" s="214"/>
      <c r="HBN92" s="214"/>
      <c r="HBO92" s="214"/>
      <c r="HBP92" s="214"/>
      <c r="HBQ92" s="212"/>
      <c r="HBR92" s="213"/>
      <c r="HBS92" s="213"/>
      <c r="HBT92" s="214"/>
      <c r="HBU92" s="214"/>
      <c r="HCI92" s="214"/>
      <c r="HCJ92" s="214"/>
      <c r="HCK92" s="214"/>
      <c r="HCL92" s="214"/>
      <c r="HCM92" s="214"/>
      <c r="HCN92" s="212"/>
      <c r="HCO92" s="213"/>
      <c r="HCP92" s="213"/>
      <c r="HCQ92" s="214"/>
      <c r="HCR92" s="214"/>
      <c r="HDF92" s="214"/>
      <c r="HDG92" s="214"/>
      <c r="HDH92" s="214"/>
      <c r="HDI92" s="214"/>
      <c r="HDJ92" s="214"/>
      <c r="HDK92" s="212"/>
      <c r="HDL92" s="213"/>
      <c r="HDM92" s="213"/>
      <c r="HDN92" s="214"/>
      <c r="HDO92" s="214"/>
      <c r="HEC92" s="214"/>
      <c r="HED92" s="214"/>
      <c r="HEE92" s="214"/>
      <c r="HEF92" s="214"/>
      <c r="HEG92" s="214"/>
      <c r="HEH92" s="212"/>
      <c r="HEI92" s="213"/>
      <c r="HEJ92" s="213"/>
      <c r="HEK92" s="214"/>
      <c r="HEL92" s="214"/>
      <c r="HEZ92" s="214"/>
      <c r="HFA92" s="214"/>
      <c r="HFB92" s="214"/>
      <c r="HFC92" s="214"/>
      <c r="HFD92" s="214"/>
      <c r="HFE92" s="212"/>
      <c r="HFF92" s="213"/>
      <c r="HFG92" s="213"/>
      <c r="HFH92" s="214"/>
      <c r="HFI92" s="214"/>
      <c r="HFW92" s="214"/>
      <c r="HFX92" s="214"/>
      <c r="HFY92" s="214"/>
      <c r="HFZ92" s="214"/>
      <c r="HGA92" s="214"/>
      <c r="HGB92" s="212"/>
      <c r="HGC92" s="213"/>
      <c r="HGD92" s="213"/>
      <c r="HGE92" s="214"/>
      <c r="HGF92" s="214"/>
      <c r="HGT92" s="214"/>
      <c r="HGU92" s="214"/>
      <c r="HGV92" s="214"/>
      <c r="HGW92" s="214"/>
      <c r="HGX92" s="214"/>
      <c r="HGY92" s="212"/>
      <c r="HGZ92" s="213"/>
      <c r="HHA92" s="213"/>
      <c r="HHB92" s="214"/>
      <c r="HHC92" s="214"/>
      <c r="HHQ92" s="214"/>
      <c r="HHR92" s="214"/>
      <c r="HHS92" s="214"/>
      <c r="HHT92" s="214"/>
      <c r="HHU92" s="214"/>
      <c r="HHV92" s="212"/>
      <c r="HHW92" s="213"/>
      <c r="HHX92" s="213"/>
      <c r="HHY92" s="214"/>
      <c r="HHZ92" s="214"/>
      <c r="HIN92" s="214"/>
      <c r="HIO92" s="214"/>
      <c r="HIP92" s="214"/>
      <c r="HIQ92" s="214"/>
      <c r="HIR92" s="214"/>
      <c r="HIS92" s="212"/>
      <c r="HIT92" s="213"/>
      <c r="HIU92" s="213"/>
      <c r="HIV92" s="214"/>
      <c r="HIW92" s="214"/>
      <c r="HJK92" s="214"/>
      <c r="HJL92" s="214"/>
      <c r="HJM92" s="214"/>
      <c r="HJN92" s="214"/>
      <c r="HJO92" s="214"/>
      <c r="HJP92" s="212"/>
      <c r="HJQ92" s="213"/>
      <c r="HJR92" s="213"/>
      <c r="HJS92" s="214"/>
      <c r="HJT92" s="214"/>
      <c r="HKH92" s="214"/>
      <c r="HKI92" s="214"/>
      <c r="HKJ92" s="214"/>
      <c r="HKK92" s="214"/>
      <c r="HKL92" s="214"/>
      <c r="HKM92" s="212"/>
      <c r="HKN92" s="213"/>
      <c r="HKO92" s="213"/>
      <c r="HKP92" s="214"/>
      <c r="HKQ92" s="214"/>
      <c r="HLE92" s="214"/>
      <c r="HLF92" s="214"/>
      <c r="HLG92" s="214"/>
      <c r="HLH92" s="214"/>
      <c r="HLI92" s="214"/>
      <c r="HLJ92" s="212"/>
      <c r="HLK92" s="213"/>
      <c r="HLL92" s="213"/>
      <c r="HLM92" s="214"/>
      <c r="HLN92" s="214"/>
      <c r="HMB92" s="214"/>
      <c r="HMC92" s="214"/>
      <c r="HMD92" s="214"/>
      <c r="HME92" s="214"/>
      <c r="HMF92" s="214"/>
      <c r="HMG92" s="212"/>
      <c r="HMH92" s="213"/>
      <c r="HMI92" s="213"/>
      <c r="HMJ92" s="214"/>
      <c r="HMK92" s="214"/>
      <c r="HMY92" s="214"/>
      <c r="HMZ92" s="214"/>
      <c r="HNA92" s="214"/>
      <c r="HNB92" s="214"/>
      <c r="HNC92" s="214"/>
      <c r="HND92" s="212"/>
      <c r="HNE92" s="213"/>
      <c r="HNF92" s="213"/>
      <c r="HNG92" s="214"/>
      <c r="HNH92" s="214"/>
      <c r="HNV92" s="214"/>
      <c r="HNW92" s="214"/>
      <c r="HNX92" s="214"/>
      <c r="HNY92" s="214"/>
      <c r="HNZ92" s="214"/>
      <c r="HOA92" s="212"/>
      <c r="HOB92" s="213"/>
      <c r="HOC92" s="213"/>
      <c r="HOD92" s="214"/>
      <c r="HOE92" s="214"/>
      <c r="HOS92" s="214"/>
      <c r="HOT92" s="214"/>
      <c r="HOU92" s="214"/>
      <c r="HOV92" s="214"/>
      <c r="HOW92" s="214"/>
      <c r="HOX92" s="212"/>
      <c r="HOY92" s="213"/>
      <c r="HOZ92" s="213"/>
      <c r="HPA92" s="214"/>
      <c r="HPB92" s="214"/>
      <c r="HPP92" s="214"/>
      <c r="HPQ92" s="214"/>
      <c r="HPR92" s="214"/>
      <c r="HPS92" s="214"/>
      <c r="HPT92" s="214"/>
      <c r="HPU92" s="212"/>
      <c r="HPV92" s="213"/>
      <c r="HPW92" s="213"/>
      <c r="HPX92" s="214"/>
      <c r="HPY92" s="214"/>
      <c r="HQM92" s="214"/>
      <c r="HQN92" s="214"/>
      <c r="HQO92" s="214"/>
      <c r="HQP92" s="214"/>
      <c r="HQQ92" s="214"/>
      <c r="HQR92" s="212"/>
      <c r="HQS92" s="213"/>
      <c r="HQT92" s="213"/>
      <c r="HQU92" s="214"/>
      <c r="HQV92" s="214"/>
      <c r="HRJ92" s="214"/>
      <c r="HRK92" s="214"/>
      <c r="HRL92" s="214"/>
      <c r="HRM92" s="214"/>
      <c r="HRN92" s="214"/>
      <c r="HRO92" s="212"/>
      <c r="HRP92" s="213"/>
      <c r="HRQ92" s="213"/>
      <c r="HRR92" s="214"/>
      <c r="HRS92" s="214"/>
      <c r="HSG92" s="214"/>
      <c r="HSH92" s="214"/>
      <c r="HSI92" s="214"/>
      <c r="HSJ92" s="214"/>
      <c r="HSK92" s="214"/>
      <c r="HSL92" s="212"/>
      <c r="HSM92" s="213"/>
      <c r="HSN92" s="213"/>
      <c r="HSO92" s="214"/>
      <c r="HSP92" s="214"/>
      <c r="HTD92" s="214"/>
      <c r="HTE92" s="214"/>
      <c r="HTF92" s="214"/>
      <c r="HTG92" s="214"/>
      <c r="HTH92" s="214"/>
      <c r="HTI92" s="212"/>
      <c r="HTJ92" s="213"/>
      <c r="HTK92" s="213"/>
      <c r="HTL92" s="214"/>
      <c r="HTM92" s="214"/>
      <c r="HUA92" s="214"/>
      <c r="HUB92" s="214"/>
      <c r="HUC92" s="214"/>
      <c r="HUD92" s="214"/>
      <c r="HUE92" s="214"/>
      <c r="HUF92" s="212"/>
      <c r="HUG92" s="213"/>
      <c r="HUH92" s="213"/>
      <c r="HUI92" s="214"/>
      <c r="HUJ92" s="214"/>
      <c r="HUX92" s="214"/>
      <c r="HUY92" s="214"/>
      <c r="HUZ92" s="214"/>
      <c r="HVA92" s="214"/>
      <c r="HVB92" s="214"/>
      <c r="HVC92" s="212"/>
      <c r="HVD92" s="213"/>
      <c r="HVE92" s="213"/>
      <c r="HVF92" s="214"/>
      <c r="HVG92" s="214"/>
      <c r="HVU92" s="214"/>
      <c r="HVV92" s="214"/>
      <c r="HVW92" s="214"/>
      <c r="HVX92" s="214"/>
      <c r="HVY92" s="214"/>
      <c r="HVZ92" s="212"/>
      <c r="HWA92" s="213"/>
      <c r="HWB92" s="213"/>
      <c r="HWC92" s="214"/>
      <c r="HWD92" s="214"/>
      <c r="HWR92" s="214"/>
      <c r="HWS92" s="214"/>
      <c r="HWT92" s="214"/>
      <c r="HWU92" s="214"/>
      <c r="HWV92" s="214"/>
      <c r="HWW92" s="212"/>
      <c r="HWX92" s="213"/>
      <c r="HWY92" s="213"/>
      <c r="HWZ92" s="214"/>
      <c r="HXA92" s="214"/>
      <c r="HXO92" s="214"/>
      <c r="HXP92" s="214"/>
      <c r="HXQ92" s="214"/>
      <c r="HXR92" s="214"/>
      <c r="HXS92" s="214"/>
      <c r="HXT92" s="212"/>
      <c r="HXU92" s="213"/>
      <c r="HXV92" s="213"/>
      <c r="HXW92" s="214"/>
      <c r="HXX92" s="214"/>
      <c r="HYL92" s="214"/>
      <c r="HYM92" s="214"/>
      <c r="HYN92" s="214"/>
      <c r="HYO92" s="214"/>
      <c r="HYP92" s="214"/>
      <c r="HYQ92" s="212"/>
      <c r="HYR92" s="213"/>
      <c r="HYS92" s="213"/>
      <c r="HYT92" s="214"/>
      <c r="HYU92" s="214"/>
      <c r="HZI92" s="214"/>
      <c r="HZJ92" s="214"/>
      <c r="HZK92" s="214"/>
      <c r="HZL92" s="214"/>
      <c r="HZM92" s="214"/>
      <c r="HZN92" s="212"/>
      <c r="HZO92" s="213"/>
      <c r="HZP92" s="213"/>
      <c r="HZQ92" s="214"/>
      <c r="HZR92" s="214"/>
      <c r="IAF92" s="214"/>
      <c r="IAG92" s="214"/>
      <c r="IAH92" s="214"/>
      <c r="IAI92" s="214"/>
      <c r="IAJ92" s="214"/>
      <c r="IAK92" s="212"/>
      <c r="IAL92" s="213"/>
      <c r="IAM92" s="213"/>
      <c r="IAN92" s="214"/>
      <c r="IAO92" s="214"/>
      <c r="IBC92" s="214"/>
      <c r="IBD92" s="214"/>
      <c r="IBE92" s="214"/>
      <c r="IBF92" s="214"/>
      <c r="IBG92" s="214"/>
      <c r="IBH92" s="212"/>
      <c r="IBI92" s="213"/>
      <c r="IBJ92" s="213"/>
      <c r="IBK92" s="214"/>
      <c r="IBL92" s="214"/>
      <c r="IBZ92" s="214"/>
      <c r="ICA92" s="214"/>
      <c r="ICB92" s="214"/>
      <c r="ICC92" s="214"/>
      <c r="ICD92" s="214"/>
      <c r="ICE92" s="212"/>
      <c r="ICF92" s="213"/>
      <c r="ICG92" s="213"/>
      <c r="ICH92" s="214"/>
      <c r="ICI92" s="214"/>
      <c r="ICW92" s="214"/>
      <c r="ICX92" s="214"/>
      <c r="ICY92" s="214"/>
      <c r="ICZ92" s="214"/>
      <c r="IDA92" s="214"/>
      <c r="IDB92" s="212"/>
      <c r="IDC92" s="213"/>
      <c r="IDD92" s="213"/>
      <c r="IDE92" s="214"/>
      <c r="IDF92" s="214"/>
      <c r="IDT92" s="214"/>
      <c r="IDU92" s="214"/>
      <c r="IDV92" s="214"/>
      <c r="IDW92" s="214"/>
      <c r="IDX92" s="214"/>
      <c r="IDY92" s="212"/>
      <c r="IDZ92" s="213"/>
      <c r="IEA92" s="213"/>
      <c r="IEB92" s="214"/>
      <c r="IEC92" s="214"/>
      <c r="IEQ92" s="214"/>
      <c r="IER92" s="214"/>
      <c r="IES92" s="214"/>
      <c r="IET92" s="214"/>
      <c r="IEU92" s="214"/>
      <c r="IEV92" s="212"/>
      <c r="IEW92" s="213"/>
      <c r="IEX92" s="213"/>
      <c r="IEY92" s="214"/>
      <c r="IEZ92" s="214"/>
      <c r="IFN92" s="214"/>
      <c r="IFO92" s="214"/>
      <c r="IFP92" s="214"/>
      <c r="IFQ92" s="214"/>
      <c r="IFR92" s="214"/>
      <c r="IFS92" s="212"/>
      <c r="IFT92" s="213"/>
      <c r="IFU92" s="213"/>
      <c r="IFV92" s="214"/>
      <c r="IFW92" s="214"/>
      <c r="IGK92" s="214"/>
      <c r="IGL92" s="214"/>
      <c r="IGM92" s="214"/>
      <c r="IGN92" s="214"/>
      <c r="IGO92" s="214"/>
      <c r="IGP92" s="212"/>
      <c r="IGQ92" s="213"/>
      <c r="IGR92" s="213"/>
      <c r="IGS92" s="214"/>
      <c r="IGT92" s="214"/>
      <c r="IHH92" s="214"/>
      <c r="IHI92" s="214"/>
      <c r="IHJ92" s="214"/>
      <c r="IHK92" s="214"/>
      <c r="IHL92" s="214"/>
      <c r="IHM92" s="212"/>
      <c r="IHN92" s="213"/>
      <c r="IHO92" s="213"/>
      <c r="IHP92" s="214"/>
      <c r="IHQ92" s="214"/>
      <c r="IIE92" s="214"/>
      <c r="IIF92" s="214"/>
      <c r="IIG92" s="214"/>
      <c r="IIH92" s="214"/>
      <c r="III92" s="214"/>
      <c r="IIJ92" s="212"/>
      <c r="IIK92" s="213"/>
      <c r="IIL92" s="213"/>
      <c r="IIM92" s="214"/>
      <c r="IIN92" s="214"/>
      <c r="IJB92" s="214"/>
      <c r="IJC92" s="214"/>
      <c r="IJD92" s="214"/>
      <c r="IJE92" s="214"/>
      <c r="IJF92" s="214"/>
      <c r="IJG92" s="212"/>
      <c r="IJH92" s="213"/>
      <c r="IJI92" s="213"/>
      <c r="IJJ92" s="214"/>
      <c r="IJK92" s="214"/>
      <c r="IJY92" s="214"/>
      <c r="IJZ92" s="214"/>
      <c r="IKA92" s="214"/>
      <c r="IKB92" s="214"/>
      <c r="IKC92" s="214"/>
      <c r="IKD92" s="212"/>
      <c r="IKE92" s="213"/>
      <c r="IKF92" s="213"/>
      <c r="IKG92" s="214"/>
      <c r="IKH92" s="214"/>
      <c r="IKV92" s="214"/>
      <c r="IKW92" s="214"/>
      <c r="IKX92" s="214"/>
      <c r="IKY92" s="214"/>
      <c r="IKZ92" s="214"/>
      <c r="ILA92" s="212"/>
      <c r="ILB92" s="213"/>
      <c r="ILC92" s="213"/>
      <c r="ILD92" s="214"/>
      <c r="ILE92" s="214"/>
      <c r="ILS92" s="214"/>
      <c r="ILT92" s="214"/>
      <c r="ILU92" s="214"/>
      <c r="ILV92" s="214"/>
      <c r="ILW92" s="214"/>
      <c r="ILX92" s="212"/>
      <c r="ILY92" s="213"/>
      <c r="ILZ92" s="213"/>
      <c r="IMA92" s="214"/>
      <c r="IMB92" s="214"/>
      <c r="IMP92" s="214"/>
      <c r="IMQ92" s="214"/>
      <c r="IMR92" s="214"/>
      <c r="IMS92" s="214"/>
      <c r="IMT92" s="214"/>
      <c r="IMU92" s="212"/>
      <c r="IMV92" s="213"/>
      <c r="IMW92" s="213"/>
      <c r="IMX92" s="214"/>
      <c r="IMY92" s="214"/>
      <c r="INM92" s="214"/>
      <c r="INN92" s="214"/>
      <c r="INO92" s="214"/>
      <c r="INP92" s="214"/>
      <c r="INQ92" s="214"/>
      <c r="INR92" s="212"/>
      <c r="INS92" s="213"/>
      <c r="INT92" s="213"/>
      <c r="INU92" s="214"/>
      <c r="INV92" s="214"/>
      <c r="IOJ92" s="214"/>
      <c r="IOK92" s="214"/>
      <c r="IOL92" s="214"/>
      <c r="IOM92" s="214"/>
      <c r="ION92" s="214"/>
      <c r="IOO92" s="212"/>
      <c r="IOP92" s="213"/>
      <c r="IOQ92" s="213"/>
      <c r="IOR92" s="214"/>
      <c r="IOS92" s="214"/>
      <c r="IPG92" s="214"/>
      <c r="IPH92" s="214"/>
      <c r="IPI92" s="214"/>
      <c r="IPJ92" s="214"/>
      <c r="IPK92" s="214"/>
      <c r="IPL92" s="212"/>
      <c r="IPM92" s="213"/>
      <c r="IPN92" s="213"/>
      <c r="IPO92" s="214"/>
      <c r="IPP92" s="214"/>
      <c r="IQD92" s="214"/>
      <c r="IQE92" s="214"/>
      <c r="IQF92" s="214"/>
      <c r="IQG92" s="214"/>
      <c r="IQH92" s="214"/>
      <c r="IQI92" s="212"/>
      <c r="IQJ92" s="213"/>
      <c r="IQK92" s="213"/>
      <c r="IQL92" s="214"/>
      <c r="IQM92" s="214"/>
      <c r="IRA92" s="214"/>
      <c r="IRB92" s="214"/>
      <c r="IRC92" s="214"/>
      <c r="IRD92" s="214"/>
      <c r="IRE92" s="214"/>
      <c r="IRF92" s="212"/>
      <c r="IRG92" s="213"/>
      <c r="IRH92" s="213"/>
      <c r="IRI92" s="214"/>
      <c r="IRJ92" s="214"/>
      <c r="IRX92" s="214"/>
      <c r="IRY92" s="214"/>
      <c r="IRZ92" s="214"/>
      <c r="ISA92" s="214"/>
      <c r="ISB92" s="214"/>
      <c r="ISC92" s="212"/>
      <c r="ISD92" s="213"/>
      <c r="ISE92" s="213"/>
      <c r="ISF92" s="214"/>
      <c r="ISG92" s="214"/>
      <c r="ISU92" s="214"/>
      <c r="ISV92" s="214"/>
      <c r="ISW92" s="214"/>
      <c r="ISX92" s="214"/>
      <c r="ISY92" s="214"/>
      <c r="ISZ92" s="212"/>
      <c r="ITA92" s="213"/>
      <c r="ITB92" s="213"/>
      <c r="ITC92" s="214"/>
      <c r="ITD92" s="214"/>
      <c r="ITR92" s="214"/>
      <c r="ITS92" s="214"/>
      <c r="ITT92" s="214"/>
      <c r="ITU92" s="214"/>
      <c r="ITV92" s="214"/>
      <c r="ITW92" s="212"/>
      <c r="ITX92" s="213"/>
      <c r="ITY92" s="213"/>
      <c r="ITZ92" s="214"/>
      <c r="IUA92" s="214"/>
      <c r="IUO92" s="214"/>
      <c r="IUP92" s="214"/>
      <c r="IUQ92" s="214"/>
      <c r="IUR92" s="214"/>
      <c r="IUS92" s="214"/>
      <c r="IUT92" s="212"/>
      <c r="IUU92" s="213"/>
      <c r="IUV92" s="213"/>
      <c r="IUW92" s="214"/>
      <c r="IUX92" s="214"/>
      <c r="IVL92" s="214"/>
      <c r="IVM92" s="214"/>
      <c r="IVN92" s="214"/>
      <c r="IVO92" s="214"/>
      <c r="IVP92" s="214"/>
      <c r="IVQ92" s="212"/>
      <c r="IVR92" s="213"/>
      <c r="IVS92" s="213"/>
      <c r="IVT92" s="214"/>
      <c r="IVU92" s="214"/>
      <c r="IWI92" s="214"/>
      <c r="IWJ92" s="214"/>
      <c r="IWK92" s="214"/>
      <c r="IWL92" s="214"/>
      <c r="IWM92" s="214"/>
      <c r="IWN92" s="212"/>
      <c r="IWO92" s="213"/>
      <c r="IWP92" s="213"/>
      <c r="IWQ92" s="214"/>
      <c r="IWR92" s="214"/>
      <c r="IXF92" s="214"/>
      <c r="IXG92" s="214"/>
      <c r="IXH92" s="214"/>
      <c r="IXI92" s="214"/>
      <c r="IXJ92" s="214"/>
      <c r="IXK92" s="212"/>
      <c r="IXL92" s="213"/>
      <c r="IXM92" s="213"/>
      <c r="IXN92" s="214"/>
      <c r="IXO92" s="214"/>
      <c r="IYC92" s="214"/>
      <c r="IYD92" s="214"/>
      <c r="IYE92" s="214"/>
      <c r="IYF92" s="214"/>
      <c r="IYG92" s="214"/>
      <c r="IYH92" s="212"/>
      <c r="IYI92" s="213"/>
      <c r="IYJ92" s="213"/>
      <c r="IYK92" s="214"/>
      <c r="IYL92" s="214"/>
      <c r="IYZ92" s="214"/>
      <c r="IZA92" s="214"/>
      <c r="IZB92" s="214"/>
      <c r="IZC92" s="214"/>
      <c r="IZD92" s="214"/>
      <c r="IZE92" s="212"/>
      <c r="IZF92" s="213"/>
      <c r="IZG92" s="213"/>
      <c r="IZH92" s="214"/>
      <c r="IZI92" s="214"/>
      <c r="IZW92" s="214"/>
      <c r="IZX92" s="214"/>
      <c r="IZY92" s="214"/>
      <c r="IZZ92" s="214"/>
      <c r="JAA92" s="214"/>
      <c r="JAB92" s="212"/>
      <c r="JAC92" s="213"/>
      <c r="JAD92" s="213"/>
      <c r="JAE92" s="214"/>
      <c r="JAF92" s="214"/>
      <c r="JAT92" s="214"/>
      <c r="JAU92" s="214"/>
      <c r="JAV92" s="214"/>
      <c r="JAW92" s="214"/>
      <c r="JAX92" s="214"/>
      <c r="JAY92" s="212"/>
      <c r="JAZ92" s="213"/>
      <c r="JBA92" s="213"/>
      <c r="JBB92" s="214"/>
      <c r="JBC92" s="214"/>
      <c r="JBQ92" s="214"/>
      <c r="JBR92" s="214"/>
      <c r="JBS92" s="214"/>
      <c r="JBT92" s="214"/>
      <c r="JBU92" s="214"/>
      <c r="JBV92" s="212"/>
      <c r="JBW92" s="213"/>
      <c r="JBX92" s="213"/>
      <c r="JBY92" s="214"/>
      <c r="JBZ92" s="214"/>
      <c r="JCN92" s="214"/>
      <c r="JCO92" s="214"/>
      <c r="JCP92" s="214"/>
      <c r="JCQ92" s="214"/>
      <c r="JCR92" s="214"/>
      <c r="JCS92" s="212"/>
      <c r="JCT92" s="213"/>
      <c r="JCU92" s="213"/>
      <c r="JCV92" s="214"/>
      <c r="JCW92" s="214"/>
      <c r="JDK92" s="214"/>
      <c r="JDL92" s="214"/>
      <c r="JDM92" s="214"/>
      <c r="JDN92" s="214"/>
      <c r="JDO92" s="214"/>
      <c r="JDP92" s="212"/>
      <c r="JDQ92" s="213"/>
      <c r="JDR92" s="213"/>
      <c r="JDS92" s="214"/>
      <c r="JDT92" s="214"/>
      <c r="JEH92" s="214"/>
      <c r="JEI92" s="214"/>
      <c r="JEJ92" s="214"/>
      <c r="JEK92" s="214"/>
      <c r="JEL92" s="214"/>
      <c r="JEM92" s="212"/>
      <c r="JEN92" s="213"/>
      <c r="JEO92" s="213"/>
      <c r="JEP92" s="214"/>
      <c r="JEQ92" s="214"/>
      <c r="JFE92" s="214"/>
      <c r="JFF92" s="214"/>
      <c r="JFG92" s="214"/>
      <c r="JFH92" s="214"/>
      <c r="JFI92" s="214"/>
      <c r="JFJ92" s="212"/>
      <c r="JFK92" s="213"/>
      <c r="JFL92" s="213"/>
      <c r="JFM92" s="214"/>
      <c r="JFN92" s="214"/>
      <c r="JGB92" s="214"/>
      <c r="JGC92" s="214"/>
      <c r="JGD92" s="214"/>
      <c r="JGE92" s="214"/>
      <c r="JGF92" s="214"/>
      <c r="JGG92" s="212"/>
      <c r="JGH92" s="213"/>
      <c r="JGI92" s="213"/>
      <c r="JGJ92" s="214"/>
      <c r="JGK92" s="214"/>
      <c r="JGY92" s="214"/>
      <c r="JGZ92" s="214"/>
      <c r="JHA92" s="214"/>
      <c r="JHB92" s="214"/>
      <c r="JHC92" s="214"/>
      <c r="JHD92" s="212"/>
      <c r="JHE92" s="213"/>
      <c r="JHF92" s="213"/>
      <c r="JHG92" s="214"/>
      <c r="JHH92" s="214"/>
      <c r="JHV92" s="214"/>
      <c r="JHW92" s="214"/>
      <c r="JHX92" s="214"/>
      <c r="JHY92" s="214"/>
      <c r="JHZ92" s="214"/>
      <c r="JIA92" s="212"/>
      <c r="JIB92" s="213"/>
      <c r="JIC92" s="213"/>
      <c r="JID92" s="214"/>
      <c r="JIE92" s="214"/>
      <c r="JIS92" s="214"/>
      <c r="JIT92" s="214"/>
      <c r="JIU92" s="214"/>
      <c r="JIV92" s="214"/>
      <c r="JIW92" s="214"/>
      <c r="JIX92" s="212"/>
      <c r="JIY92" s="213"/>
      <c r="JIZ92" s="213"/>
      <c r="JJA92" s="214"/>
      <c r="JJB92" s="214"/>
      <c r="JJP92" s="214"/>
      <c r="JJQ92" s="214"/>
      <c r="JJR92" s="214"/>
      <c r="JJS92" s="214"/>
      <c r="JJT92" s="214"/>
      <c r="JJU92" s="212"/>
      <c r="JJV92" s="213"/>
      <c r="JJW92" s="213"/>
      <c r="JJX92" s="214"/>
      <c r="JJY92" s="214"/>
      <c r="JKM92" s="214"/>
      <c r="JKN92" s="214"/>
      <c r="JKO92" s="214"/>
      <c r="JKP92" s="214"/>
      <c r="JKQ92" s="214"/>
      <c r="JKR92" s="212"/>
      <c r="JKS92" s="213"/>
      <c r="JKT92" s="213"/>
      <c r="JKU92" s="214"/>
      <c r="JKV92" s="214"/>
      <c r="JLJ92" s="214"/>
      <c r="JLK92" s="214"/>
      <c r="JLL92" s="214"/>
      <c r="JLM92" s="214"/>
      <c r="JLN92" s="214"/>
      <c r="JLO92" s="212"/>
      <c r="JLP92" s="213"/>
      <c r="JLQ92" s="213"/>
      <c r="JLR92" s="214"/>
      <c r="JLS92" s="214"/>
      <c r="JMG92" s="214"/>
      <c r="JMH92" s="214"/>
      <c r="JMI92" s="214"/>
      <c r="JMJ92" s="214"/>
      <c r="JMK92" s="214"/>
      <c r="JML92" s="212"/>
      <c r="JMM92" s="213"/>
      <c r="JMN92" s="213"/>
      <c r="JMO92" s="214"/>
      <c r="JMP92" s="214"/>
      <c r="JND92" s="214"/>
      <c r="JNE92" s="214"/>
      <c r="JNF92" s="214"/>
      <c r="JNG92" s="214"/>
      <c r="JNH92" s="214"/>
      <c r="JNI92" s="212"/>
      <c r="JNJ92" s="213"/>
      <c r="JNK92" s="213"/>
      <c r="JNL92" s="214"/>
      <c r="JNM92" s="214"/>
      <c r="JOA92" s="214"/>
      <c r="JOB92" s="214"/>
      <c r="JOC92" s="214"/>
      <c r="JOD92" s="214"/>
      <c r="JOE92" s="214"/>
      <c r="JOF92" s="212"/>
      <c r="JOG92" s="213"/>
      <c r="JOH92" s="213"/>
      <c r="JOI92" s="214"/>
      <c r="JOJ92" s="214"/>
      <c r="JOX92" s="214"/>
      <c r="JOY92" s="214"/>
      <c r="JOZ92" s="214"/>
      <c r="JPA92" s="214"/>
      <c r="JPB92" s="214"/>
      <c r="JPC92" s="212"/>
      <c r="JPD92" s="213"/>
      <c r="JPE92" s="213"/>
      <c r="JPF92" s="214"/>
      <c r="JPG92" s="214"/>
      <c r="JPU92" s="214"/>
      <c r="JPV92" s="214"/>
      <c r="JPW92" s="214"/>
      <c r="JPX92" s="214"/>
      <c r="JPY92" s="214"/>
      <c r="JPZ92" s="212"/>
      <c r="JQA92" s="213"/>
      <c r="JQB92" s="213"/>
      <c r="JQC92" s="214"/>
      <c r="JQD92" s="214"/>
      <c r="JQR92" s="214"/>
      <c r="JQS92" s="214"/>
      <c r="JQT92" s="214"/>
      <c r="JQU92" s="214"/>
      <c r="JQV92" s="214"/>
      <c r="JQW92" s="212"/>
      <c r="JQX92" s="213"/>
      <c r="JQY92" s="213"/>
      <c r="JQZ92" s="214"/>
      <c r="JRA92" s="214"/>
      <c r="JRO92" s="214"/>
      <c r="JRP92" s="214"/>
      <c r="JRQ92" s="214"/>
      <c r="JRR92" s="214"/>
      <c r="JRS92" s="214"/>
      <c r="JRT92" s="212"/>
      <c r="JRU92" s="213"/>
      <c r="JRV92" s="213"/>
      <c r="JRW92" s="214"/>
      <c r="JRX92" s="214"/>
      <c r="JSL92" s="214"/>
      <c r="JSM92" s="214"/>
      <c r="JSN92" s="214"/>
      <c r="JSO92" s="214"/>
      <c r="JSP92" s="214"/>
      <c r="JSQ92" s="212"/>
      <c r="JSR92" s="213"/>
      <c r="JSS92" s="213"/>
      <c r="JST92" s="214"/>
      <c r="JSU92" s="214"/>
      <c r="JTI92" s="214"/>
      <c r="JTJ92" s="214"/>
      <c r="JTK92" s="214"/>
      <c r="JTL92" s="214"/>
      <c r="JTM92" s="214"/>
      <c r="JTN92" s="212"/>
      <c r="JTO92" s="213"/>
      <c r="JTP92" s="213"/>
      <c r="JTQ92" s="214"/>
      <c r="JTR92" s="214"/>
      <c r="JUF92" s="214"/>
      <c r="JUG92" s="214"/>
      <c r="JUH92" s="214"/>
      <c r="JUI92" s="214"/>
      <c r="JUJ92" s="214"/>
      <c r="JUK92" s="212"/>
      <c r="JUL92" s="213"/>
      <c r="JUM92" s="213"/>
      <c r="JUN92" s="214"/>
      <c r="JUO92" s="214"/>
      <c r="JVC92" s="214"/>
      <c r="JVD92" s="214"/>
      <c r="JVE92" s="214"/>
      <c r="JVF92" s="214"/>
      <c r="JVG92" s="214"/>
      <c r="JVH92" s="212"/>
      <c r="JVI92" s="213"/>
      <c r="JVJ92" s="213"/>
      <c r="JVK92" s="214"/>
      <c r="JVL92" s="214"/>
      <c r="JVZ92" s="214"/>
      <c r="JWA92" s="214"/>
      <c r="JWB92" s="214"/>
      <c r="JWC92" s="214"/>
      <c r="JWD92" s="214"/>
      <c r="JWE92" s="212"/>
      <c r="JWF92" s="213"/>
      <c r="JWG92" s="213"/>
      <c r="JWH92" s="214"/>
      <c r="JWI92" s="214"/>
      <c r="JWW92" s="214"/>
      <c r="JWX92" s="214"/>
      <c r="JWY92" s="214"/>
      <c r="JWZ92" s="214"/>
      <c r="JXA92" s="214"/>
      <c r="JXB92" s="212"/>
      <c r="JXC92" s="213"/>
      <c r="JXD92" s="213"/>
      <c r="JXE92" s="214"/>
      <c r="JXF92" s="214"/>
      <c r="JXT92" s="214"/>
      <c r="JXU92" s="214"/>
      <c r="JXV92" s="214"/>
      <c r="JXW92" s="214"/>
      <c r="JXX92" s="214"/>
      <c r="JXY92" s="212"/>
      <c r="JXZ92" s="213"/>
      <c r="JYA92" s="213"/>
      <c r="JYB92" s="214"/>
      <c r="JYC92" s="214"/>
      <c r="JYQ92" s="214"/>
      <c r="JYR92" s="214"/>
      <c r="JYS92" s="214"/>
      <c r="JYT92" s="214"/>
      <c r="JYU92" s="214"/>
      <c r="JYV92" s="212"/>
      <c r="JYW92" s="213"/>
      <c r="JYX92" s="213"/>
      <c r="JYY92" s="214"/>
      <c r="JYZ92" s="214"/>
      <c r="JZN92" s="214"/>
      <c r="JZO92" s="214"/>
      <c r="JZP92" s="214"/>
      <c r="JZQ92" s="214"/>
      <c r="JZR92" s="214"/>
      <c r="JZS92" s="212"/>
      <c r="JZT92" s="213"/>
      <c r="JZU92" s="213"/>
      <c r="JZV92" s="214"/>
      <c r="JZW92" s="214"/>
      <c r="KAK92" s="214"/>
      <c r="KAL92" s="214"/>
      <c r="KAM92" s="214"/>
      <c r="KAN92" s="214"/>
      <c r="KAO92" s="214"/>
      <c r="KAP92" s="212"/>
      <c r="KAQ92" s="213"/>
      <c r="KAR92" s="213"/>
      <c r="KAS92" s="214"/>
      <c r="KAT92" s="214"/>
      <c r="KBH92" s="214"/>
      <c r="KBI92" s="214"/>
      <c r="KBJ92" s="214"/>
      <c r="KBK92" s="214"/>
      <c r="KBL92" s="214"/>
      <c r="KBM92" s="212"/>
      <c r="KBN92" s="213"/>
      <c r="KBO92" s="213"/>
      <c r="KBP92" s="214"/>
      <c r="KBQ92" s="214"/>
      <c r="KCE92" s="214"/>
      <c r="KCF92" s="214"/>
      <c r="KCG92" s="214"/>
      <c r="KCH92" s="214"/>
      <c r="KCI92" s="214"/>
      <c r="KCJ92" s="212"/>
      <c r="KCK92" s="213"/>
      <c r="KCL92" s="213"/>
      <c r="KCM92" s="214"/>
      <c r="KCN92" s="214"/>
      <c r="KDB92" s="214"/>
      <c r="KDC92" s="214"/>
      <c r="KDD92" s="214"/>
      <c r="KDE92" s="214"/>
      <c r="KDF92" s="214"/>
      <c r="KDG92" s="212"/>
      <c r="KDH92" s="213"/>
      <c r="KDI92" s="213"/>
      <c r="KDJ92" s="214"/>
      <c r="KDK92" s="214"/>
      <c r="KDY92" s="214"/>
      <c r="KDZ92" s="214"/>
      <c r="KEA92" s="214"/>
      <c r="KEB92" s="214"/>
      <c r="KEC92" s="214"/>
      <c r="KED92" s="212"/>
      <c r="KEE92" s="213"/>
      <c r="KEF92" s="213"/>
      <c r="KEG92" s="214"/>
      <c r="KEH92" s="214"/>
      <c r="KEV92" s="214"/>
      <c r="KEW92" s="214"/>
      <c r="KEX92" s="214"/>
      <c r="KEY92" s="214"/>
      <c r="KEZ92" s="214"/>
      <c r="KFA92" s="212"/>
      <c r="KFB92" s="213"/>
      <c r="KFC92" s="213"/>
      <c r="KFD92" s="214"/>
      <c r="KFE92" s="214"/>
      <c r="KFS92" s="214"/>
      <c r="KFT92" s="214"/>
      <c r="KFU92" s="214"/>
      <c r="KFV92" s="214"/>
      <c r="KFW92" s="214"/>
      <c r="KFX92" s="212"/>
      <c r="KFY92" s="213"/>
      <c r="KFZ92" s="213"/>
      <c r="KGA92" s="214"/>
      <c r="KGB92" s="214"/>
      <c r="KGP92" s="214"/>
      <c r="KGQ92" s="214"/>
      <c r="KGR92" s="214"/>
      <c r="KGS92" s="214"/>
      <c r="KGT92" s="214"/>
      <c r="KGU92" s="212"/>
      <c r="KGV92" s="213"/>
      <c r="KGW92" s="213"/>
      <c r="KGX92" s="214"/>
      <c r="KGY92" s="214"/>
      <c r="KHM92" s="214"/>
      <c r="KHN92" s="214"/>
      <c r="KHO92" s="214"/>
      <c r="KHP92" s="214"/>
      <c r="KHQ92" s="214"/>
      <c r="KHR92" s="212"/>
      <c r="KHS92" s="213"/>
      <c r="KHT92" s="213"/>
      <c r="KHU92" s="214"/>
      <c r="KHV92" s="214"/>
      <c r="KIJ92" s="214"/>
      <c r="KIK92" s="214"/>
      <c r="KIL92" s="214"/>
      <c r="KIM92" s="214"/>
      <c r="KIN92" s="214"/>
      <c r="KIO92" s="212"/>
      <c r="KIP92" s="213"/>
      <c r="KIQ92" s="213"/>
      <c r="KIR92" s="214"/>
      <c r="KIS92" s="214"/>
      <c r="KJG92" s="214"/>
      <c r="KJH92" s="214"/>
      <c r="KJI92" s="214"/>
      <c r="KJJ92" s="214"/>
      <c r="KJK92" s="214"/>
      <c r="KJL92" s="212"/>
      <c r="KJM92" s="213"/>
      <c r="KJN92" s="213"/>
      <c r="KJO92" s="214"/>
      <c r="KJP92" s="214"/>
      <c r="KKD92" s="214"/>
      <c r="KKE92" s="214"/>
      <c r="KKF92" s="214"/>
      <c r="KKG92" s="214"/>
      <c r="KKH92" s="214"/>
      <c r="KKI92" s="212"/>
      <c r="KKJ92" s="213"/>
      <c r="KKK92" s="213"/>
      <c r="KKL92" s="214"/>
      <c r="KKM92" s="214"/>
      <c r="KLA92" s="214"/>
      <c r="KLB92" s="214"/>
      <c r="KLC92" s="214"/>
      <c r="KLD92" s="214"/>
      <c r="KLE92" s="214"/>
      <c r="KLF92" s="212"/>
      <c r="KLG92" s="213"/>
      <c r="KLH92" s="213"/>
      <c r="KLI92" s="214"/>
      <c r="KLJ92" s="214"/>
      <c r="KLX92" s="214"/>
      <c r="KLY92" s="214"/>
      <c r="KLZ92" s="214"/>
      <c r="KMA92" s="214"/>
      <c r="KMB92" s="214"/>
      <c r="KMC92" s="212"/>
      <c r="KMD92" s="213"/>
      <c r="KME92" s="213"/>
      <c r="KMF92" s="214"/>
      <c r="KMG92" s="214"/>
      <c r="KMU92" s="214"/>
      <c r="KMV92" s="214"/>
      <c r="KMW92" s="214"/>
      <c r="KMX92" s="214"/>
      <c r="KMY92" s="214"/>
      <c r="KMZ92" s="212"/>
      <c r="KNA92" s="213"/>
      <c r="KNB92" s="213"/>
      <c r="KNC92" s="214"/>
      <c r="KND92" s="214"/>
      <c r="KNR92" s="214"/>
      <c r="KNS92" s="214"/>
      <c r="KNT92" s="214"/>
      <c r="KNU92" s="214"/>
      <c r="KNV92" s="214"/>
      <c r="KNW92" s="212"/>
      <c r="KNX92" s="213"/>
      <c r="KNY92" s="213"/>
      <c r="KNZ92" s="214"/>
      <c r="KOA92" s="214"/>
      <c r="KOO92" s="214"/>
      <c r="KOP92" s="214"/>
      <c r="KOQ92" s="214"/>
      <c r="KOR92" s="214"/>
      <c r="KOS92" s="214"/>
      <c r="KOT92" s="212"/>
      <c r="KOU92" s="213"/>
      <c r="KOV92" s="213"/>
      <c r="KOW92" s="214"/>
      <c r="KOX92" s="214"/>
      <c r="KPL92" s="214"/>
      <c r="KPM92" s="214"/>
      <c r="KPN92" s="214"/>
      <c r="KPO92" s="214"/>
      <c r="KPP92" s="214"/>
      <c r="KPQ92" s="212"/>
      <c r="KPR92" s="213"/>
      <c r="KPS92" s="213"/>
      <c r="KPT92" s="214"/>
      <c r="KPU92" s="214"/>
      <c r="KQI92" s="214"/>
      <c r="KQJ92" s="214"/>
      <c r="KQK92" s="214"/>
      <c r="KQL92" s="214"/>
      <c r="KQM92" s="214"/>
      <c r="KQN92" s="212"/>
      <c r="KQO92" s="213"/>
      <c r="KQP92" s="213"/>
      <c r="KQQ92" s="214"/>
      <c r="KQR92" s="214"/>
      <c r="KRF92" s="214"/>
      <c r="KRG92" s="214"/>
      <c r="KRH92" s="214"/>
      <c r="KRI92" s="214"/>
      <c r="KRJ92" s="214"/>
      <c r="KRK92" s="212"/>
      <c r="KRL92" s="213"/>
      <c r="KRM92" s="213"/>
      <c r="KRN92" s="214"/>
      <c r="KRO92" s="214"/>
      <c r="KSC92" s="214"/>
      <c r="KSD92" s="214"/>
      <c r="KSE92" s="214"/>
      <c r="KSF92" s="214"/>
      <c r="KSG92" s="214"/>
      <c r="KSH92" s="212"/>
      <c r="KSI92" s="213"/>
      <c r="KSJ92" s="213"/>
      <c r="KSK92" s="214"/>
      <c r="KSL92" s="214"/>
      <c r="KSZ92" s="214"/>
      <c r="KTA92" s="214"/>
      <c r="KTB92" s="214"/>
      <c r="KTC92" s="214"/>
      <c r="KTD92" s="214"/>
      <c r="KTE92" s="212"/>
      <c r="KTF92" s="213"/>
      <c r="KTG92" s="213"/>
      <c r="KTH92" s="214"/>
      <c r="KTI92" s="214"/>
      <c r="KTW92" s="214"/>
      <c r="KTX92" s="214"/>
      <c r="KTY92" s="214"/>
      <c r="KTZ92" s="214"/>
      <c r="KUA92" s="214"/>
      <c r="KUB92" s="212"/>
      <c r="KUC92" s="213"/>
      <c r="KUD92" s="213"/>
      <c r="KUE92" s="214"/>
      <c r="KUF92" s="214"/>
      <c r="KUT92" s="214"/>
      <c r="KUU92" s="214"/>
      <c r="KUV92" s="214"/>
      <c r="KUW92" s="214"/>
      <c r="KUX92" s="214"/>
      <c r="KUY92" s="212"/>
      <c r="KUZ92" s="213"/>
      <c r="KVA92" s="213"/>
      <c r="KVB92" s="214"/>
      <c r="KVC92" s="214"/>
      <c r="KVQ92" s="214"/>
      <c r="KVR92" s="214"/>
      <c r="KVS92" s="214"/>
      <c r="KVT92" s="214"/>
      <c r="KVU92" s="214"/>
      <c r="KVV92" s="212"/>
      <c r="KVW92" s="213"/>
      <c r="KVX92" s="213"/>
      <c r="KVY92" s="214"/>
      <c r="KVZ92" s="214"/>
      <c r="KWN92" s="214"/>
      <c r="KWO92" s="214"/>
      <c r="KWP92" s="214"/>
      <c r="KWQ92" s="214"/>
      <c r="KWR92" s="214"/>
      <c r="KWS92" s="212"/>
      <c r="KWT92" s="213"/>
      <c r="KWU92" s="213"/>
      <c r="KWV92" s="214"/>
      <c r="KWW92" s="214"/>
      <c r="KXK92" s="214"/>
      <c r="KXL92" s="214"/>
      <c r="KXM92" s="214"/>
      <c r="KXN92" s="214"/>
      <c r="KXO92" s="214"/>
      <c r="KXP92" s="212"/>
      <c r="KXQ92" s="213"/>
      <c r="KXR92" s="213"/>
      <c r="KXS92" s="214"/>
      <c r="KXT92" s="214"/>
      <c r="KYH92" s="214"/>
      <c r="KYI92" s="214"/>
      <c r="KYJ92" s="214"/>
      <c r="KYK92" s="214"/>
      <c r="KYL92" s="214"/>
      <c r="KYM92" s="212"/>
      <c r="KYN92" s="213"/>
      <c r="KYO92" s="213"/>
      <c r="KYP92" s="214"/>
      <c r="KYQ92" s="214"/>
      <c r="KZE92" s="214"/>
      <c r="KZF92" s="214"/>
      <c r="KZG92" s="214"/>
      <c r="KZH92" s="214"/>
      <c r="KZI92" s="214"/>
      <c r="KZJ92" s="212"/>
      <c r="KZK92" s="213"/>
      <c r="KZL92" s="213"/>
      <c r="KZM92" s="214"/>
      <c r="KZN92" s="214"/>
      <c r="LAB92" s="214"/>
      <c r="LAC92" s="214"/>
      <c r="LAD92" s="214"/>
      <c r="LAE92" s="214"/>
      <c r="LAF92" s="214"/>
      <c r="LAG92" s="212"/>
      <c r="LAH92" s="213"/>
      <c r="LAI92" s="213"/>
      <c r="LAJ92" s="214"/>
      <c r="LAK92" s="214"/>
      <c r="LAY92" s="214"/>
      <c r="LAZ92" s="214"/>
      <c r="LBA92" s="214"/>
      <c r="LBB92" s="214"/>
      <c r="LBC92" s="214"/>
      <c r="LBD92" s="212"/>
      <c r="LBE92" s="213"/>
      <c r="LBF92" s="213"/>
      <c r="LBG92" s="214"/>
      <c r="LBH92" s="214"/>
      <c r="LBV92" s="214"/>
      <c r="LBW92" s="214"/>
      <c r="LBX92" s="214"/>
      <c r="LBY92" s="214"/>
      <c r="LBZ92" s="214"/>
      <c r="LCA92" s="212"/>
      <c r="LCB92" s="213"/>
      <c r="LCC92" s="213"/>
      <c r="LCD92" s="214"/>
      <c r="LCE92" s="214"/>
      <c r="LCS92" s="214"/>
      <c r="LCT92" s="214"/>
      <c r="LCU92" s="214"/>
      <c r="LCV92" s="214"/>
      <c r="LCW92" s="214"/>
      <c r="LCX92" s="212"/>
      <c r="LCY92" s="213"/>
      <c r="LCZ92" s="213"/>
      <c r="LDA92" s="214"/>
      <c r="LDB92" s="214"/>
      <c r="LDP92" s="214"/>
      <c r="LDQ92" s="214"/>
      <c r="LDR92" s="214"/>
      <c r="LDS92" s="214"/>
      <c r="LDT92" s="214"/>
      <c r="LDU92" s="212"/>
      <c r="LDV92" s="213"/>
      <c r="LDW92" s="213"/>
      <c r="LDX92" s="214"/>
      <c r="LDY92" s="214"/>
      <c r="LEM92" s="214"/>
      <c r="LEN92" s="214"/>
      <c r="LEO92" s="214"/>
      <c r="LEP92" s="214"/>
      <c r="LEQ92" s="214"/>
      <c r="LER92" s="212"/>
      <c r="LES92" s="213"/>
      <c r="LET92" s="213"/>
      <c r="LEU92" s="214"/>
      <c r="LEV92" s="214"/>
      <c r="LFJ92" s="214"/>
      <c r="LFK92" s="214"/>
      <c r="LFL92" s="214"/>
      <c r="LFM92" s="214"/>
      <c r="LFN92" s="214"/>
      <c r="LFO92" s="212"/>
      <c r="LFP92" s="213"/>
      <c r="LFQ92" s="213"/>
      <c r="LFR92" s="214"/>
      <c r="LFS92" s="214"/>
      <c r="LGG92" s="214"/>
      <c r="LGH92" s="214"/>
      <c r="LGI92" s="214"/>
      <c r="LGJ92" s="214"/>
      <c r="LGK92" s="214"/>
      <c r="LGL92" s="212"/>
      <c r="LGM92" s="213"/>
      <c r="LGN92" s="213"/>
      <c r="LGO92" s="214"/>
      <c r="LGP92" s="214"/>
      <c r="LHD92" s="214"/>
      <c r="LHE92" s="214"/>
      <c r="LHF92" s="214"/>
      <c r="LHG92" s="214"/>
      <c r="LHH92" s="214"/>
      <c r="LHI92" s="212"/>
      <c r="LHJ92" s="213"/>
      <c r="LHK92" s="213"/>
      <c r="LHL92" s="214"/>
      <c r="LHM92" s="214"/>
      <c r="LIA92" s="214"/>
      <c r="LIB92" s="214"/>
      <c r="LIC92" s="214"/>
      <c r="LID92" s="214"/>
      <c r="LIE92" s="214"/>
      <c r="LIF92" s="212"/>
      <c r="LIG92" s="213"/>
      <c r="LIH92" s="213"/>
      <c r="LII92" s="214"/>
      <c r="LIJ92" s="214"/>
      <c r="LIX92" s="214"/>
      <c r="LIY92" s="214"/>
      <c r="LIZ92" s="214"/>
      <c r="LJA92" s="214"/>
      <c r="LJB92" s="214"/>
      <c r="LJC92" s="212"/>
      <c r="LJD92" s="213"/>
      <c r="LJE92" s="213"/>
      <c r="LJF92" s="214"/>
      <c r="LJG92" s="214"/>
      <c r="LJU92" s="214"/>
      <c r="LJV92" s="214"/>
      <c r="LJW92" s="214"/>
      <c r="LJX92" s="214"/>
      <c r="LJY92" s="214"/>
      <c r="LJZ92" s="212"/>
      <c r="LKA92" s="213"/>
      <c r="LKB92" s="213"/>
      <c r="LKC92" s="214"/>
      <c r="LKD92" s="214"/>
      <c r="LKR92" s="214"/>
      <c r="LKS92" s="214"/>
      <c r="LKT92" s="214"/>
      <c r="LKU92" s="214"/>
      <c r="LKV92" s="214"/>
      <c r="LKW92" s="212"/>
      <c r="LKX92" s="213"/>
      <c r="LKY92" s="213"/>
      <c r="LKZ92" s="214"/>
      <c r="LLA92" s="214"/>
      <c r="LLO92" s="214"/>
      <c r="LLP92" s="214"/>
      <c r="LLQ92" s="214"/>
      <c r="LLR92" s="214"/>
      <c r="LLS92" s="214"/>
      <c r="LLT92" s="212"/>
      <c r="LLU92" s="213"/>
      <c r="LLV92" s="213"/>
      <c r="LLW92" s="214"/>
      <c r="LLX92" s="214"/>
      <c r="LML92" s="214"/>
      <c r="LMM92" s="214"/>
      <c r="LMN92" s="214"/>
      <c r="LMO92" s="214"/>
      <c r="LMP92" s="214"/>
      <c r="LMQ92" s="212"/>
      <c r="LMR92" s="213"/>
      <c r="LMS92" s="213"/>
      <c r="LMT92" s="214"/>
      <c r="LMU92" s="214"/>
      <c r="LNI92" s="214"/>
      <c r="LNJ92" s="214"/>
      <c r="LNK92" s="214"/>
      <c r="LNL92" s="214"/>
      <c r="LNM92" s="214"/>
      <c r="LNN92" s="212"/>
      <c r="LNO92" s="213"/>
      <c r="LNP92" s="213"/>
      <c r="LNQ92" s="214"/>
      <c r="LNR92" s="214"/>
      <c r="LOF92" s="214"/>
      <c r="LOG92" s="214"/>
      <c r="LOH92" s="214"/>
      <c r="LOI92" s="214"/>
      <c r="LOJ92" s="214"/>
      <c r="LOK92" s="212"/>
      <c r="LOL92" s="213"/>
      <c r="LOM92" s="213"/>
      <c r="LON92" s="214"/>
      <c r="LOO92" s="214"/>
      <c r="LPC92" s="214"/>
      <c r="LPD92" s="214"/>
      <c r="LPE92" s="214"/>
      <c r="LPF92" s="214"/>
      <c r="LPG92" s="214"/>
      <c r="LPH92" s="212"/>
      <c r="LPI92" s="213"/>
      <c r="LPJ92" s="213"/>
      <c r="LPK92" s="214"/>
      <c r="LPL92" s="214"/>
      <c r="LPZ92" s="214"/>
      <c r="LQA92" s="214"/>
      <c r="LQB92" s="214"/>
      <c r="LQC92" s="214"/>
      <c r="LQD92" s="214"/>
      <c r="LQE92" s="212"/>
      <c r="LQF92" s="213"/>
      <c r="LQG92" s="213"/>
      <c r="LQH92" s="214"/>
      <c r="LQI92" s="214"/>
      <c r="LQW92" s="214"/>
      <c r="LQX92" s="214"/>
      <c r="LQY92" s="214"/>
      <c r="LQZ92" s="214"/>
      <c r="LRA92" s="214"/>
      <c r="LRB92" s="212"/>
      <c r="LRC92" s="213"/>
      <c r="LRD92" s="213"/>
      <c r="LRE92" s="214"/>
      <c r="LRF92" s="214"/>
      <c r="LRT92" s="214"/>
      <c r="LRU92" s="214"/>
      <c r="LRV92" s="214"/>
      <c r="LRW92" s="214"/>
      <c r="LRX92" s="214"/>
      <c r="LRY92" s="212"/>
      <c r="LRZ92" s="213"/>
      <c r="LSA92" s="213"/>
      <c r="LSB92" s="214"/>
      <c r="LSC92" s="214"/>
      <c r="LSQ92" s="214"/>
      <c r="LSR92" s="214"/>
      <c r="LSS92" s="214"/>
      <c r="LST92" s="214"/>
      <c r="LSU92" s="214"/>
      <c r="LSV92" s="212"/>
      <c r="LSW92" s="213"/>
      <c r="LSX92" s="213"/>
      <c r="LSY92" s="214"/>
      <c r="LSZ92" s="214"/>
      <c r="LTN92" s="214"/>
      <c r="LTO92" s="214"/>
      <c r="LTP92" s="214"/>
      <c r="LTQ92" s="214"/>
      <c r="LTR92" s="214"/>
      <c r="LTS92" s="212"/>
      <c r="LTT92" s="213"/>
      <c r="LTU92" s="213"/>
      <c r="LTV92" s="214"/>
      <c r="LTW92" s="214"/>
      <c r="LUK92" s="214"/>
      <c r="LUL92" s="214"/>
      <c r="LUM92" s="214"/>
      <c r="LUN92" s="214"/>
      <c r="LUO92" s="214"/>
      <c r="LUP92" s="212"/>
      <c r="LUQ92" s="213"/>
      <c r="LUR92" s="213"/>
      <c r="LUS92" s="214"/>
      <c r="LUT92" s="214"/>
      <c r="LVH92" s="214"/>
      <c r="LVI92" s="214"/>
      <c r="LVJ92" s="214"/>
      <c r="LVK92" s="214"/>
      <c r="LVL92" s="214"/>
      <c r="LVM92" s="212"/>
      <c r="LVN92" s="213"/>
      <c r="LVO92" s="213"/>
      <c r="LVP92" s="214"/>
      <c r="LVQ92" s="214"/>
      <c r="LWE92" s="214"/>
      <c r="LWF92" s="214"/>
      <c r="LWG92" s="214"/>
      <c r="LWH92" s="214"/>
      <c r="LWI92" s="214"/>
      <c r="LWJ92" s="212"/>
      <c r="LWK92" s="213"/>
      <c r="LWL92" s="213"/>
      <c r="LWM92" s="214"/>
      <c r="LWN92" s="214"/>
      <c r="LXB92" s="214"/>
      <c r="LXC92" s="214"/>
      <c r="LXD92" s="214"/>
      <c r="LXE92" s="214"/>
      <c r="LXF92" s="214"/>
      <c r="LXG92" s="212"/>
      <c r="LXH92" s="213"/>
      <c r="LXI92" s="213"/>
      <c r="LXJ92" s="214"/>
      <c r="LXK92" s="214"/>
      <c r="LXY92" s="214"/>
      <c r="LXZ92" s="214"/>
      <c r="LYA92" s="214"/>
      <c r="LYB92" s="214"/>
      <c r="LYC92" s="214"/>
      <c r="LYD92" s="212"/>
      <c r="LYE92" s="213"/>
      <c r="LYF92" s="213"/>
      <c r="LYG92" s="214"/>
      <c r="LYH92" s="214"/>
      <c r="LYV92" s="214"/>
      <c r="LYW92" s="214"/>
      <c r="LYX92" s="214"/>
      <c r="LYY92" s="214"/>
      <c r="LYZ92" s="214"/>
      <c r="LZA92" s="212"/>
      <c r="LZB92" s="213"/>
      <c r="LZC92" s="213"/>
      <c r="LZD92" s="214"/>
      <c r="LZE92" s="214"/>
      <c r="LZS92" s="214"/>
      <c r="LZT92" s="214"/>
      <c r="LZU92" s="214"/>
      <c r="LZV92" s="214"/>
      <c r="LZW92" s="214"/>
      <c r="LZX92" s="212"/>
      <c r="LZY92" s="213"/>
      <c r="LZZ92" s="213"/>
      <c r="MAA92" s="214"/>
      <c r="MAB92" s="214"/>
      <c r="MAP92" s="214"/>
      <c r="MAQ92" s="214"/>
      <c r="MAR92" s="214"/>
      <c r="MAS92" s="214"/>
      <c r="MAT92" s="214"/>
      <c r="MAU92" s="212"/>
      <c r="MAV92" s="213"/>
      <c r="MAW92" s="213"/>
      <c r="MAX92" s="214"/>
      <c r="MAY92" s="214"/>
      <c r="MBM92" s="214"/>
      <c r="MBN92" s="214"/>
      <c r="MBO92" s="214"/>
      <c r="MBP92" s="214"/>
      <c r="MBQ92" s="214"/>
      <c r="MBR92" s="212"/>
      <c r="MBS92" s="213"/>
      <c r="MBT92" s="213"/>
      <c r="MBU92" s="214"/>
      <c r="MBV92" s="214"/>
      <c r="MCJ92" s="214"/>
      <c r="MCK92" s="214"/>
      <c r="MCL92" s="214"/>
      <c r="MCM92" s="214"/>
      <c r="MCN92" s="214"/>
      <c r="MCO92" s="212"/>
      <c r="MCP92" s="213"/>
      <c r="MCQ92" s="213"/>
      <c r="MCR92" s="214"/>
      <c r="MCS92" s="214"/>
      <c r="MDG92" s="214"/>
      <c r="MDH92" s="214"/>
      <c r="MDI92" s="214"/>
      <c r="MDJ92" s="214"/>
      <c r="MDK92" s="214"/>
      <c r="MDL92" s="212"/>
      <c r="MDM92" s="213"/>
      <c r="MDN92" s="213"/>
      <c r="MDO92" s="214"/>
      <c r="MDP92" s="214"/>
      <c r="MED92" s="214"/>
      <c r="MEE92" s="214"/>
      <c r="MEF92" s="214"/>
      <c r="MEG92" s="214"/>
      <c r="MEH92" s="214"/>
      <c r="MEI92" s="212"/>
      <c r="MEJ92" s="213"/>
      <c r="MEK92" s="213"/>
      <c r="MEL92" s="214"/>
      <c r="MEM92" s="214"/>
      <c r="MFA92" s="214"/>
      <c r="MFB92" s="214"/>
      <c r="MFC92" s="214"/>
      <c r="MFD92" s="214"/>
      <c r="MFE92" s="214"/>
      <c r="MFF92" s="212"/>
      <c r="MFG92" s="213"/>
      <c r="MFH92" s="213"/>
      <c r="MFI92" s="214"/>
      <c r="MFJ92" s="214"/>
      <c r="MFX92" s="214"/>
      <c r="MFY92" s="214"/>
      <c r="MFZ92" s="214"/>
      <c r="MGA92" s="214"/>
      <c r="MGB92" s="214"/>
      <c r="MGC92" s="212"/>
      <c r="MGD92" s="213"/>
      <c r="MGE92" s="213"/>
      <c r="MGF92" s="214"/>
      <c r="MGG92" s="214"/>
      <c r="MGU92" s="214"/>
      <c r="MGV92" s="214"/>
      <c r="MGW92" s="214"/>
      <c r="MGX92" s="214"/>
      <c r="MGY92" s="214"/>
      <c r="MGZ92" s="212"/>
      <c r="MHA92" s="213"/>
      <c r="MHB92" s="213"/>
      <c r="MHC92" s="214"/>
      <c r="MHD92" s="214"/>
      <c r="MHR92" s="214"/>
      <c r="MHS92" s="214"/>
      <c r="MHT92" s="214"/>
      <c r="MHU92" s="214"/>
      <c r="MHV92" s="214"/>
      <c r="MHW92" s="212"/>
      <c r="MHX92" s="213"/>
      <c r="MHY92" s="213"/>
      <c r="MHZ92" s="214"/>
      <c r="MIA92" s="214"/>
      <c r="MIO92" s="214"/>
      <c r="MIP92" s="214"/>
      <c r="MIQ92" s="214"/>
      <c r="MIR92" s="214"/>
      <c r="MIS92" s="214"/>
      <c r="MIT92" s="212"/>
      <c r="MIU92" s="213"/>
      <c r="MIV92" s="213"/>
      <c r="MIW92" s="214"/>
      <c r="MIX92" s="214"/>
      <c r="MJL92" s="214"/>
      <c r="MJM92" s="214"/>
      <c r="MJN92" s="214"/>
      <c r="MJO92" s="214"/>
      <c r="MJP92" s="214"/>
      <c r="MJQ92" s="212"/>
      <c r="MJR92" s="213"/>
      <c r="MJS92" s="213"/>
      <c r="MJT92" s="214"/>
      <c r="MJU92" s="214"/>
      <c r="MKI92" s="214"/>
      <c r="MKJ92" s="214"/>
      <c r="MKK92" s="214"/>
      <c r="MKL92" s="214"/>
      <c r="MKM92" s="214"/>
      <c r="MKN92" s="212"/>
      <c r="MKO92" s="213"/>
      <c r="MKP92" s="213"/>
      <c r="MKQ92" s="214"/>
      <c r="MKR92" s="214"/>
      <c r="MLF92" s="214"/>
      <c r="MLG92" s="214"/>
      <c r="MLH92" s="214"/>
      <c r="MLI92" s="214"/>
      <c r="MLJ92" s="214"/>
      <c r="MLK92" s="212"/>
      <c r="MLL92" s="213"/>
      <c r="MLM92" s="213"/>
      <c r="MLN92" s="214"/>
      <c r="MLO92" s="214"/>
      <c r="MMC92" s="214"/>
      <c r="MMD92" s="214"/>
      <c r="MME92" s="214"/>
      <c r="MMF92" s="214"/>
      <c r="MMG92" s="214"/>
      <c r="MMH92" s="212"/>
      <c r="MMI92" s="213"/>
      <c r="MMJ92" s="213"/>
      <c r="MMK92" s="214"/>
      <c r="MML92" s="214"/>
      <c r="MMZ92" s="214"/>
      <c r="MNA92" s="214"/>
      <c r="MNB92" s="214"/>
      <c r="MNC92" s="214"/>
      <c r="MND92" s="214"/>
      <c r="MNE92" s="212"/>
      <c r="MNF92" s="213"/>
      <c r="MNG92" s="213"/>
      <c r="MNH92" s="214"/>
      <c r="MNI92" s="214"/>
      <c r="MNW92" s="214"/>
      <c r="MNX92" s="214"/>
      <c r="MNY92" s="214"/>
      <c r="MNZ92" s="214"/>
      <c r="MOA92" s="214"/>
      <c r="MOB92" s="212"/>
      <c r="MOC92" s="213"/>
      <c r="MOD92" s="213"/>
      <c r="MOE92" s="214"/>
      <c r="MOF92" s="214"/>
      <c r="MOT92" s="214"/>
      <c r="MOU92" s="214"/>
      <c r="MOV92" s="214"/>
      <c r="MOW92" s="214"/>
      <c r="MOX92" s="214"/>
      <c r="MOY92" s="212"/>
      <c r="MOZ92" s="213"/>
      <c r="MPA92" s="213"/>
      <c r="MPB92" s="214"/>
      <c r="MPC92" s="214"/>
      <c r="MPQ92" s="214"/>
      <c r="MPR92" s="214"/>
      <c r="MPS92" s="214"/>
      <c r="MPT92" s="214"/>
      <c r="MPU92" s="214"/>
      <c r="MPV92" s="212"/>
      <c r="MPW92" s="213"/>
      <c r="MPX92" s="213"/>
      <c r="MPY92" s="214"/>
      <c r="MPZ92" s="214"/>
      <c r="MQN92" s="214"/>
      <c r="MQO92" s="214"/>
      <c r="MQP92" s="214"/>
      <c r="MQQ92" s="214"/>
      <c r="MQR92" s="214"/>
      <c r="MQS92" s="212"/>
      <c r="MQT92" s="213"/>
      <c r="MQU92" s="213"/>
      <c r="MQV92" s="214"/>
      <c r="MQW92" s="214"/>
      <c r="MRK92" s="214"/>
      <c r="MRL92" s="214"/>
      <c r="MRM92" s="214"/>
      <c r="MRN92" s="214"/>
      <c r="MRO92" s="214"/>
      <c r="MRP92" s="212"/>
      <c r="MRQ92" s="213"/>
      <c r="MRR92" s="213"/>
      <c r="MRS92" s="214"/>
      <c r="MRT92" s="214"/>
      <c r="MSH92" s="214"/>
      <c r="MSI92" s="214"/>
      <c r="MSJ92" s="214"/>
      <c r="MSK92" s="214"/>
      <c r="MSL92" s="214"/>
      <c r="MSM92" s="212"/>
      <c r="MSN92" s="213"/>
      <c r="MSO92" s="213"/>
      <c r="MSP92" s="214"/>
      <c r="MSQ92" s="214"/>
      <c r="MTE92" s="214"/>
      <c r="MTF92" s="214"/>
      <c r="MTG92" s="214"/>
      <c r="MTH92" s="214"/>
      <c r="MTI92" s="214"/>
      <c r="MTJ92" s="212"/>
      <c r="MTK92" s="213"/>
      <c r="MTL92" s="213"/>
      <c r="MTM92" s="214"/>
      <c r="MTN92" s="214"/>
      <c r="MUB92" s="214"/>
      <c r="MUC92" s="214"/>
      <c r="MUD92" s="214"/>
      <c r="MUE92" s="214"/>
      <c r="MUF92" s="214"/>
      <c r="MUG92" s="212"/>
      <c r="MUH92" s="213"/>
      <c r="MUI92" s="213"/>
      <c r="MUJ92" s="214"/>
      <c r="MUK92" s="214"/>
      <c r="MUY92" s="214"/>
      <c r="MUZ92" s="214"/>
      <c r="MVA92" s="214"/>
      <c r="MVB92" s="214"/>
      <c r="MVC92" s="214"/>
      <c r="MVD92" s="212"/>
      <c r="MVE92" s="213"/>
      <c r="MVF92" s="213"/>
      <c r="MVG92" s="214"/>
      <c r="MVH92" s="214"/>
      <c r="MVV92" s="214"/>
      <c r="MVW92" s="214"/>
      <c r="MVX92" s="214"/>
      <c r="MVY92" s="214"/>
      <c r="MVZ92" s="214"/>
      <c r="MWA92" s="212"/>
      <c r="MWB92" s="213"/>
      <c r="MWC92" s="213"/>
      <c r="MWD92" s="214"/>
      <c r="MWE92" s="214"/>
      <c r="MWS92" s="214"/>
      <c r="MWT92" s="214"/>
      <c r="MWU92" s="214"/>
      <c r="MWV92" s="214"/>
      <c r="MWW92" s="214"/>
      <c r="MWX92" s="212"/>
      <c r="MWY92" s="213"/>
      <c r="MWZ92" s="213"/>
      <c r="MXA92" s="214"/>
      <c r="MXB92" s="214"/>
      <c r="MXP92" s="214"/>
      <c r="MXQ92" s="214"/>
      <c r="MXR92" s="214"/>
      <c r="MXS92" s="214"/>
      <c r="MXT92" s="214"/>
      <c r="MXU92" s="212"/>
      <c r="MXV92" s="213"/>
      <c r="MXW92" s="213"/>
      <c r="MXX92" s="214"/>
      <c r="MXY92" s="214"/>
      <c r="MYM92" s="214"/>
      <c r="MYN92" s="214"/>
      <c r="MYO92" s="214"/>
      <c r="MYP92" s="214"/>
      <c r="MYQ92" s="214"/>
      <c r="MYR92" s="212"/>
      <c r="MYS92" s="213"/>
      <c r="MYT92" s="213"/>
      <c r="MYU92" s="214"/>
      <c r="MYV92" s="214"/>
      <c r="MZJ92" s="214"/>
      <c r="MZK92" s="214"/>
      <c r="MZL92" s="214"/>
      <c r="MZM92" s="214"/>
      <c r="MZN92" s="214"/>
      <c r="MZO92" s="212"/>
      <c r="MZP92" s="213"/>
      <c r="MZQ92" s="213"/>
      <c r="MZR92" s="214"/>
      <c r="MZS92" s="214"/>
      <c r="NAG92" s="214"/>
      <c r="NAH92" s="214"/>
      <c r="NAI92" s="214"/>
      <c r="NAJ92" s="214"/>
      <c r="NAK92" s="214"/>
      <c r="NAL92" s="212"/>
      <c r="NAM92" s="213"/>
      <c r="NAN92" s="213"/>
      <c r="NAO92" s="214"/>
      <c r="NAP92" s="214"/>
      <c r="NBD92" s="214"/>
      <c r="NBE92" s="214"/>
      <c r="NBF92" s="214"/>
      <c r="NBG92" s="214"/>
      <c r="NBH92" s="214"/>
      <c r="NBI92" s="212"/>
      <c r="NBJ92" s="213"/>
      <c r="NBK92" s="213"/>
      <c r="NBL92" s="214"/>
      <c r="NBM92" s="214"/>
      <c r="NCA92" s="214"/>
      <c r="NCB92" s="214"/>
      <c r="NCC92" s="214"/>
      <c r="NCD92" s="214"/>
      <c r="NCE92" s="214"/>
      <c r="NCF92" s="212"/>
      <c r="NCG92" s="213"/>
      <c r="NCH92" s="213"/>
      <c r="NCI92" s="214"/>
      <c r="NCJ92" s="214"/>
      <c r="NCX92" s="214"/>
      <c r="NCY92" s="214"/>
      <c r="NCZ92" s="214"/>
      <c r="NDA92" s="214"/>
      <c r="NDB92" s="214"/>
      <c r="NDC92" s="212"/>
      <c r="NDD92" s="213"/>
      <c r="NDE92" s="213"/>
      <c r="NDF92" s="214"/>
      <c r="NDG92" s="214"/>
      <c r="NDU92" s="214"/>
      <c r="NDV92" s="214"/>
      <c r="NDW92" s="214"/>
      <c r="NDX92" s="214"/>
      <c r="NDY92" s="214"/>
      <c r="NDZ92" s="212"/>
      <c r="NEA92" s="213"/>
      <c r="NEB92" s="213"/>
      <c r="NEC92" s="214"/>
      <c r="NED92" s="214"/>
      <c r="NER92" s="214"/>
      <c r="NES92" s="214"/>
      <c r="NET92" s="214"/>
      <c r="NEU92" s="214"/>
      <c r="NEV92" s="214"/>
      <c r="NEW92" s="212"/>
      <c r="NEX92" s="213"/>
      <c r="NEY92" s="213"/>
      <c r="NEZ92" s="214"/>
      <c r="NFA92" s="214"/>
      <c r="NFO92" s="214"/>
      <c r="NFP92" s="214"/>
      <c r="NFQ92" s="214"/>
      <c r="NFR92" s="214"/>
      <c r="NFS92" s="214"/>
      <c r="NFT92" s="212"/>
      <c r="NFU92" s="213"/>
      <c r="NFV92" s="213"/>
      <c r="NFW92" s="214"/>
      <c r="NFX92" s="214"/>
      <c r="NGL92" s="214"/>
      <c r="NGM92" s="214"/>
      <c r="NGN92" s="214"/>
      <c r="NGO92" s="214"/>
      <c r="NGP92" s="214"/>
      <c r="NGQ92" s="212"/>
      <c r="NGR92" s="213"/>
      <c r="NGS92" s="213"/>
      <c r="NGT92" s="214"/>
      <c r="NGU92" s="214"/>
      <c r="NHI92" s="214"/>
      <c r="NHJ92" s="214"/>
      <c r="NHK92" s="214"/>
      <c r="NHL92" s="214"/>
      <c r="NHM92" s="214"/>
      <c r="NHN92" s="212"/>
      <c r="NHO92" s="213"/>
      <c r="NHP92" s="213"/>
      <c r="NHQ92" s="214"/>
      <c r="NHR92" s="214"/>
      <c r="NIF92" s="214"/>
      <c r="NIG92" s="214"/>
      <c r="NIH92" s="214"/>
      <c r="NII92" s="214"/>
      <c r="NIJ92" s="214"/>
      <c r="NIK92" s="212"/>
      <c r="NIL92" s="213"/>
      <c r="NIM92" s="213"/>
      <c r="NIN92" s="214"/>
      <c r="NIO92" s="214"/>
      <c r="NJC92" s="214"/>
      <c r="NJD92" s="214"/>
      <c r="NJE92" s="214"/>
      <c r="NJF92" s="214"/>
      <c r="NJG92" s="214"/>
      <c r="NJH92" s="212"/>
      <c r="NJI92" s="213"/>
      <c r="NJJ92" s="213"/>
      <c r="NJK92" s="214"/>
      <c r="NJL92" s="214"/>
      <c r="NJZ92" s="214"/>
      <c r="NKA92" s="214"/>
      <c r="NKB92" s="214"/>
      <c r="NKC92" s="214"/>
      <c r="NKD92" s="214"/>
      <c r="NKE92" s="212"/>
      <c r="NKF92" s="213"/>
      <c r="NKG92" s="213"/>
      <c r="NKH92" s="214"/>
      <c r="NKI92" s="214"/>
      <c r="NKW92" s="214"/>
      <c r="NKX92" s="214"/>
      <c r="NKY92" s="214"/>
      <c r="NKZ92" s="214"/>
      <c r="NLA92" s="214"/>
      <c r="NLB92" s="212"/>
      <c r="NLC92" s="213"/>
      <c r="NLD92" s="213"/>
      <c r="NLE92" s="214"/>
      <c r="NLF92" s="214"/>
      <c r="NLT92" s="214"/>
      <c r="NLU92" s="214"/>
      <c r="NLV92" s="214"/>
      <c r="NLW92" s="214"/>
      <c r="NLX92" s="214"/>
      <c r="NLY92" s="212"/>
      <c r="NLZ92" s="213"/>
      <c r="NMA92" s="213"/>
      <c r="NMB92" s="214"/>
      <c r="NMC92" s="214"/>
      <c r="NMQ92" s="214"/>
      <c r="NMR92" s="214"/>
      <c r="NMS92" s="214"/>
      <c r="NMT92" s="214"/>
      <c r="NMU92" s="214"/>
      <c r="NMV92" s="212"/>
      <c r="NMW92" s="213"/>
      <c r="NMX92" s="213"/>
      <c r="NMY92" s="214"/>
      <c r="NMZ92" s="214"/>
      <c r="NNN92" s="214"/>
      <c r="NNO92" s="214"/>
      <c r="NNP92" s="214"/>
      <c r="NNQ92" s="214"/>
      <c r="NNR92" s="214"/>
      <c r="NNS92" s="212"/>
      <c r="NNT92" s="213"/>
      <c r="NNU92" s="213"/>
      <c r="NNV92" s="214"/>
      <c r="NNW92" s="214"/>
      <c r="NOK92" s="214"/>
      <c r="NOL92" s="214"/>
      <c r="NOM92" s="214"/>
      <c r="NON92" s="214"/>
      <c r="NOO92" s="214"/>
      <c r="NOP92" s="212"/>
      <c r="NOQ92" s="213"/>
      <c r="NOR92" s="213"/>
      <c r="NOS92" s="214"/>
      <c r="NOT92" s="214"/>
      <c r="NPH92" s="214"/>
      <c r="NPI92" s="214"/>
      <c r="NPJ92" s="214"/>
      <c r="NPK92" s="214"/>
      <c r="NPL92" s="214"/>
      <c r="NPM92" s="212"/>
      <c r="NPN92" s="213"/>
      <c r="NPO92" s="213"/>
      <c r="NPP92" s="214"/>
      <c r="NPQ92" s="214"/>
      <c r="NQE92" s="214"/>
      <c r="NQF92" s="214"/>
      <c r="NQG92" s="214"/>
      <c r="NQH92" s="214"/>
      <c r="NQI92" s="214"/>
      <c r="NQJ92" s="212"/>
      <c r="NQK92" s="213"/>
      <c r="NQL92" s="213"/>
      <c r="NQM92" s="214"/>
      <c r="NQN92" s="214"/>
      <c r="NRB92" s="214"/>
      <c r="NRC92" s="214"/>
      <c r="NRD92" s="214"/>
      <c r="NRE92" s="214"/>
      <c r="NRF92" s="214"/>
      <c r="NRG92" s="212"/>
      <c r="NRH92" s="213"/>
      <c r="NRI92" s="213"/>
      <c r="NRJ92" s="214"/>
      <c r="NRK92" s="214"/>
      <c r="NRY92" s="214"/>
      <c r="NRZ92" s="214"/>
      <c r="NSA92" s="214"/>
      <c r="NSB92" s="214"/>
      <c r="NSC92" s="214"/>
      <c r="NSD92" s="212"/>
      <c r="NSE92" s="213"/>
      <c r="NSF92" s="213"/>
      <c r="NSG92" s="214"/>
      <c r="NSH92" s="214"/>
      <c r="NSV92" s="214"/>
      <c r="NSW92" s="214"/>
      <c r="NSX92" s="214"/>
      <c r="NSY92" s="214"/>
      <c r="NSZ92" s="214"/>
      <c r="NTA92" s="212"/>
      <c r="NTB92" s="213"/>
      <c r="NTC92" s="213"/>
      <c r="NTD92" s="214"/>
      <c r="NTE92" s="214"/>
      <c r="NTS92" s="214"/>
      <c r="NTT92" s="214"/>
      <c r="NTU92" s="214"/>
      <c r="NTV92" s="214"/>
      <c r="NTW92" s="214"/>
      <c r="NTX92" s="212"/>
      <c r="NTY92" s="213"/>
      <c r="NTZ92" s="213"/>
      <c r="NUA92" s="214"/>
      <c r="NUB92" s="214"/>
      <c r="NUP92" s="214"/>
      <c r="NUQ92" s="214"/>
      <c r="NUR92" s="214"/>
      <c r="NUS92" s="214"/>
      <c r="NUT92" s="214"/>
      <c r="NUU92" s="212"/>
      <c r="NUV92" s="213"/>
      <c r="NUW92" s="213"/>
      <c r="NUX92" s="214"/>
      <c r="NUY92" s="214"/>
      <c r="NVM92" s="214"/>
      <c r="NVN92" s="214"/>
      <c r="NVO92" s="214"/>
      <c r="NVP92" s="214"/>
      <c r="NVQ92" s="214"/>
      <c r="NVR92" s="212"/>
      <c r="NVS92" s="213"/>
      <c r="NVT92" s="213"/>
      <c r="NVU92" s="214"/>
      <c r="NVV92" s="214"/>
      <c r="NWJ92" s="214"/>
      <c r="NWK92" s="214"/>
      <c r="NWL92" s="214"/>
      <c r="NWM92" s="214"/>
      <c r="NWN92" s="214"/>
      <c r="NWO92" s="212"/>
      <c r="NWP92" s="213"/>
      <c r="NWQ92" s="213"/>
      <c r="NWR92" s="214"/>
      <c r="NWS92" s="214"/>
      <c r="NXG92" s="214"/>
      <c r="NXH92" s="214"/>
      <c r="NXI92" s="214"/>
      <c r="NXJ92" s="214"/>
      <c r="NXK92" s="214"/>
      <c r="NXL92" s="212"/>
      <c r="NXM92" s="213"/>
      <c r="NXN92" s="213"/>
      <c r="NXO92" s="214"/>
      <c r="NXP92" s="214"/>
      <c r="NYD92" s="214"/>
      <c r="NYE92" s="214"/>
      <c r="NYF92" s="214"/>
      <c r="NYG92" s="214"/>
      <c r="NYH92" s="214"/>
      <c r="NYI92" s="212"/>
      <c r="NYJ92" s="213"/>
      <c r="NYK92" s="213"/>
      <c r="NYL92" s="214"/>
      <c r="NYM92" s="214"/>
      <c r="NZA92" s="214"/>
      <c r="NZB92" s="214"/>
      <c r="NZC92" s="214"/>
      <c r="NZD92" s="214"/>
      <c r="NZE92" s="214"/>
      <c r="NZF92" s="212"/>
      <c r="NZG92" s="213"/>
      <c r="NZH92" s="213"/>
      <c r="NZI92" s="214"/>
      <c r="NZJ92" s="214"/>
      <c r="NZX92" s="214"/>
      <c r="NZY92" s="214"/>
      <c r="NZZ92" s="214"/>
      <c r="OAA92" s="214"/>
      <c r="OAB92" s="214"/>
      <c r="OAC92" s="212"/>
      <c r="OAD92" s="213"/>
      <c r="OAE92" s="213"/>
      <c r="OAF92" s="214"/>
      <c r="OAG92" s="214"/>
      <c r="OAU92" s="214"/>
      <c r="OAV92" s="214"/>
      <c r="OAW92" s="214"/>
      <c r="OAX92" s="214"/>
      <c r="OAY92" s="214"/>
      <c r="OAZ92" s="212"/>
      <c r="OBA92" s="213"/>
      <c r="OBB92" s="213"/>
      <c r="OBC92" s="214"/>
      <c r="OBD92" s="214"/>
      <c r="OBR92" s="214"/>
      <c r="OBS92" s="214"/>
      <c r="OBT92" s="214"/>
      <c r="OBU92" s="214"/>
      <c r="OBV92" s="214"/>
      <c r="OBW92" s="212"/>
      <c r="OBX92" s="213"/>
      <c r="OBY92" s="213"/>
      <c r="OBZ92" s="214"/>
      <c r="OCA92" s="214"/>
      <c r="OCO92" s="214"/>
      <c r="OCP92" s="214"/>
      <c r="OCQ92" s="214"/>
      <c r="OCR92" s="214"/>
      <c r="OCS92" s="214"/>
      <c r="OCT92" s="212"/>
      <c r="OCU92" s="213"/>
      <c r="OCV92" s="213"/>
      <c r="OCW92" s="214"/>
      <c r="OCX92" s="214"/>
      <c r="ODL92" s="214"/>
      <c r="ODM92" s="214"/>
      <c r="ODN92" s="214"/>
      <c r="ODO92" s="214"/>
      <c r="ODP92" s="214"/>
      <c r="ODQ92" s="212"/>
      <c r="ODR92" s="213"/>
      <c r="ODS92" s="213"/>
      <c r="ODT92" s="214"/>
      <c r="ODU92" s="214"/>
      <c r="OEI92" s="214"/>
      <c r="OEJ92" s="214"/>
      <c r="OEK92" s="214"/>
      <c r="OEL92" s="214"/>
      <c r="OEM92" s="214"/>
      <c r="OEN92" s="212"/>
      <c r="OEO92" s="213"/>
      <c r="OEP92" s="213"/>
      <c r="OEQ92" s="214"/>
      <c r="OER92" s="214"/>
      <c r="OFF92" s="214"/>
      <c r="OFG92" s="214"/>
      <c r="OFH92" s="214"/>
      <c r="OFI92" s="214"/>
      <c r="OFJ92" s="214"/>
      <c r="OFK92" s="212"/>
      <c r="OFL92" s="213"/>
      <c r="OFM92" s="213"/>
      <c r="OFN92" s="214"/>
      <c r="OFO92" s="214"/>
      <c r="OGC92" s="214"/>
      <c r="OGD92" s="214"/>
      <c r="OGE92" s="214"/>
      <c r="OGF92" s="214"/>
      <c r="OGG92" s="214"/>
      <c r="OGH92" s="212"/>
      <c r="OGI92" s="213"/>
      <c r="OGJ92" s="213"/>
      <c r="OGK92" s="214"/>
      <c r="OGL92" s="214"/>
      <c r="OGZ92" s="214"/>
      <c r="OHA92" s="214"/>
      <c r="OHB92" s="214"/>
      <c r="OHC92" s="214"/>
      <c r="OHD92" s="214"/>
      <c r="OHE92" s="212"/>
      <c r="OHF92" s="213"/>
      <c r="OHG92" s="213"/>
      <c r="OHH92" s="214"/>
      <c r="OHI92" s="214"/>
      <c r="OHW92" s="214"/>
      <c r="OHX92" s="214"/>
      <c r="OHY92" s="214"/>
      <c r="OHZ92" s="214"/>
      <c r="OIA92" s="214"/>
      <c r="OIB92" s="212"/>
      <c r="OIC92" s="213"/>
      <c r="OID92" s="213"/>
      <c r="OIE92" s="214"/>
      <c r="OIF92" s="214"/>
      <c r="OIT92" s="214"/>
      <c r="OIU92" s="214"/>
      <c r="OIV92" s="214"/>
      <c r="OIW92" s="214"/>
      <c r="OIX92" s="214"/>
      <c r="OIY92" s="212"/>
      <c r="OIZ92" s="213"/>
      <c r="OJA92" s="213"/>
      <c r="OJB92" s="214"/>
      <c r="OJC92" s="214"/>
      <c r="OJQ92" s="214"/>
      <c r="OJR92" s="214"/>
      <c r="OJS92" s="214"/>
      <c r="OJT92" s="214"/>
      <c r="OJU92" s="214"/>
      <c r="OJV92" s="212"/>
      <c r="OJW92" s="213"/>
      <c r="OJX92" s="213"/>
      <c r="OJY92" s="214"/>
      <c r="OJZ92" s="214"/>
      <c r="OKN92" s="214"/>
      <c r="OKO92" s="214"/>
      <c r="OKP92" s="214"/>
      <c r="OKQ92" s="214"/>
      <c r="OKR92" s="214"/>
      <c r="OKS92" s="212"/>
      <c r="OKT92" s="213"/>
      <c r="OKU92" s="213"/>
      <c r="OKV92" s="214"/>
      <c r="OKW92" s="214"/>
      <c r="OLK92" s="214"/>
      <c r="OLL92" s="214"/>
      <c r="OLM92" s="214"/>
      <c r="OLN92" s="214"/>
      <c r="OLO92" s="214"/>
      <c r="OLP92" s="212"/>
      <c r="OLQ92" s="213"/>
      <c r="OLR92" s="213"/>
      <c r="OLS92" s="214"/>
      <c r="OLT92" s="214"/>
      <c r="OMH92" s="214"/>
      <c r="OMI92" s="214"/>
      <c r="OMJ92" s="214"/>
      <c r="OMK92" s="214"/>
      <c r="OML92" s="214"/>
      <c r="OMM92" s="212"/>
      <c r="OMN92" s="213"/>
      <c r="OMO92" s="213"/>
      <c r="OMP92" s="214"/>
      <c r="OMQ92" s="214"/>
      <c r="ONE92" s="214"/>
      <c r="ONF92" s="214"/>
      <c r="ONG92" s="214"/>
      <c r="ONH92" s="214"/>
      <c r="ONI92" s="214"/>
      <c r="ONJ92" s="212"/>
      <c r="ONK92" s="213"/>
      <c r="ONL92" s="213"/>
      <c r="ONM92" s="214"/>
      <c r="ONN92" s="214"/>
      <c r="OOB92" s="214"/>
      <c r="OOC92" s="214"/>
      <c r="OOD92" s="214"/>
      <c r="OOE92" s="214"/>
      <c r="OOF92" s="214"/>
      <c r="OOG92" s="212"/>
      <c r="OOH92" s="213"/>
      <c r="OOI92" s="213"/>
      <c r="OOJ92" s="214"/>
      <c r="OOK92" s="214"/>
      <c r="OOY92" s="214"/>
      <c r="OOZ92" s="214"/>
      <c r="OPA92" s="214"/>
      <c r="OPB92" s="214"/>
      <c r="OPC92" s="214"/>
      <c r="OPD92" s="212"/>
      <c r="OPE92" s="213"/>
      <c r="OPF92" s="213"/>
      <c r="OPG92" s="214"/>
      <c r="OPH92" s="214"/>
      <c r="OPV92" s="214"/>
      <c r="OPW92" s="214"/>
      <c r="OPX92" s="214"/>
      <c r="OPY92" s="214"/>
      <c r="OPZ92" s="214"/>
      <c r="OQA92" s="212"/>
      <c r="OQB92" s="213"/>
      <c r="OQC92" s="213"/>
      <c r="OQD92" s="214"/>
      <c r="OQE92" s="214"/>
      <c r="OQS92" s="214"/>
      <c r="OQT92" s="214"/>
      <c r="OQU92" s="214"/>
      <c r="OQV92" s="214"/>
      <c r="OQW92" s="214"/>
      <c r="OQX92" s="212"/>
      <c r="OQY92" s="213"/>
      <c r="OQZ92" s="213"/>
      <c r="ORA92" s="214"/>
      <c r="ORB92" s="214"/>
      <c r="ORP92" s="214"/>
      <c r="ORQ92" s="214"/>
      <c r="ORR92" s="214"/>
      <c r="ORS92" s="214"/>
      <c r="ORT92" s="214"/>
      <c r="ORU92" s="212"/>
      <c r="ORV92" s="213"/>
      <c r="ORW92" s="213"/>
      <c r="ORX92" s="214"/>
      <c r="ORY92" s="214"/>
      <c r="OSM92" s="214"/>
      <c r="OSN92" s="214"/>
      <c r="OSO92" s="214"/>
      <c r="OSP92" s="214"/>
      <c r="OSQ92" s="214"/>
      <c r="OSR92" s="212"/>
      <c r="OSS92" s="213"/>
      <c r="OST92" s="213"/>
      <c r="OSU92" s="214"/>
      <c r="OSV92" s="214"/>
      <c r="OTJ92" s="214"/>
      <c r="OTK92" s="214"/>
      <c r="OTL92" s="214"/>
      <c r="OTM92" s="214"/>
      <c r="OTN92" s="214"/>
      <c r="OTO92" s="212"/>
      <c r="OTP92" s="213"/>
      <c r="OTQ92" s="213"/>
      <c r="OTR92" s="214"/>
      <c r="OTS92" s="214"/>
      <c r="OUG92" s="214"/>
      <c r="OUH92" s="214"/>
      <c r="OUI92" s="214"/>
      <c r="OUJ92" s="214"/>
      <c r="OUK92" s="214"/>
      <c r="OUL92" s="212"/>
      <c r="OUM92" s="213"/>
      <c r="OUN92" s="213"/>
      <c r="OUO92" s="214"/>
      <c r="OUP92" s="214"/>
      <c r="OVD92" s="214"/>
      <c r="OVE92" s="214"/>
      <c r="OVF92" s="214"/>
      <c r="OVG92" s="214"/>
      <c r="OVH92" s="214"/>
      <c r="OVI92" s="212"/>
      <c r="OVJ92" s="213"/>
      <c r="OVK92" s="213"/>
      <c r="OVL92" s="214"/>
      <c r="OVM92" s="214"/>
      <c r="OWA92" s="214"/>
      <c r="OWB92" s="214"/>
      <c r="OWC92" s="214"/>
      <c r="OWD92" s="214"/>
      <c r="OWE92" s="214"/>
      <c r="OWF92" s="212"/>
      <c r="OWG92" s="213"/>
      <c r="OWH92" s="213"/>
      <c r="OWI92" s="214"/>
      <c r="OWJ92" s="214"/>
      <c r="OWX92" s="214"/>
      <c r="OWY92" s="214"/>
      <c r="OWZ92" s="214"/>
      <c r="OXA92" s="214"/>
      <c r="OXB92" s="214"/>
      <c r="OXC92" s="212"/>
      <c r="OXD92" s="213"/>
      <c r="OXE92" s="213"/>
      <c r="OXF92" s="214"/>
      <c r="OXG92" s="214"/>
      <c r="OXU92" s="214"/>
      <c r="OXV92" s="214"/>
      <c r="OXW92" s="214"/>
      <c r="OXX92" s="214"/>
      <c r="OXY92" s="214"/>
      <c r="OXZ92" s="212"/>
      <c r="OYA92" s="213"/>
      <c r="OYB92" s="213"/>
      <c r="OYC92" s="214"/>
      <c r="OYD92" s="214"/>
      <c r="OYR92" s="214"/>
      <c r="OYS92" s="214"/>
      <c r="OYT92" s="214"/>
      <c r="OYU92" s="214"/>
      <c r="OYV92" s="214"/>
      <c r="OYW92" s="212"/>
      <c r="OYX92" s="213"/>
      <c r="OYY92" s="213"/>
      <c r="OYZ92" s="214"/>
      <c r="OZA92" s="214"/>
      <c r="OZO92" s="214"/>
      <c r="OZP92" s="214"/>
      <c r="OZQ92" s="214"/>
      <c r="OZR92" s="214"/>
      <c r="OZS92" s="214"/>
      <c r="OZT92" s="212"/>
      <c r="OZU92" s="213"/>
      <c r="OZV92" s="213"/>
      <c r="OZW92" s="214"/>
      <c r="OZX92" s="214"/>
      <c r="PAL92" s="214"/>
      <c r="PAM92" s="214"/>
      <c r="PAN92" s="214"/>
      <c r="PAO92" s="214"/>
      <c r="PAP92" s="214"/>
      <c r="PAQ92" s="212"/>
      <c r="PAR92" s="213"/>
      <c r="PAS92" s="213"/>
      <c r="PAT92" s="214"/>
      <c r="PAU92" s="214"/>
      <c r="PBI92" s="214"/>
      <c r="PBJ92" s="214"/>
      <c r="PBK92" s="214"/>
      <c r="PBL92" s="214"/>
      <c r="PBM92" s="214"/>
      <c r="PBN92" s="212"/>
      <c r="PBO92" s="213"/>
      <c r="PBP92" s="213"/>
      <c r="PBQ92" s="214"/>
      <c r="PBR92" s="214"/>
      <c r="PCF92" s="214"/>
      <c r="PCG92" s="214"/>
      <c r="PCH92" s="214"/>
      <c r="PCI92" s="214"/>
      <c r="PCJ92" s="214"/>
      <c r="PCK92" s="212"/>
      <c r="PCL92" s="213"/>
      <c r="PCM92" s="213"/>
      <c r="PCN92" s="214"/>
      <c r="PCO92" s="214"/>
      <c r="PDC92" s="214"/>
      <c r="PDD92" s="214"/>
      <c r="PDE92" s="214"/>
      <c r="PDF92" s="214"/>
      <c r="PDG92" s="214"/>
      <c r="PDH92" s="212"/>
      <c r="PDI92" s="213"/>
      <c r="PDJ92" s="213"/>
      <c r="PDK92" s="214"/>
      <c r="PDL92" s="214"/>
      <c r="PDZ92" s="214"/>
      <c r="PEA92" s="214"/>
      <c r="PEB92" s="214"/>
      <c r="PEC92" s="214"/>
      <c r="PED92" s="214"/>
      <c r="PEE92" s="212"/>
      <c r="PEF92" s="213"/>
      <c r="PEG92" s="213"/>
      <c r="PEH92" s="214"/>
      <c r="PEI92" s="214"/>
      <c r="PEW92" s="214"/>
      <c r="PEX92" s="214"/>
      <c r="PEY92" s="214"/>
      <c r="PEZ92" s="214"/>
      <c r="PFA92" s="214"/>
      <c r="PFB92" s="212"/>
      <c r="PFC92" s="213"/>
      <c r="PFD92" s="213"/>
      <c r="PFE92" s="214"/>
      <c r="PFF92" s="214"/>
      <c r="PFT92" s="214"/>
      <c r="PFU92" s="214"/>
      <c r="PFV92" s="214"/>
      <c r="PFW92" s="214"/>
      <c r="PFX92" s="214"/>
      <c r="PFY92" s="212"/>
      <c r="PFZ92" s="213"/>
      <c r="PGA92" s="213"/>
      <c r="PGB92" s="214"/>
      <c r="PGC92" s="214"/>
      <c r="PGQ92" s="214"/>
      <c r="PGR92" s="214"/>
      <c r="PGS92" s="214"/>
      <c r="PGT92" s="214"/>
      <c r="PGU92" s="214"/>
      <c r="PGV92" s="212"/>
      <c r="PGW92" s="213"/>
      <c r="PGX92" s="213"/>
      <c r="PGY92" s="214"/>
      <c r="PGZ92" s="214"/>
      <c r="PHN92" s="214"/>
      <c r="PHO92" s="214"/>
      <c r="PHP92" s="214"/>
      <c r="PHQ92" s="214"/>
      <c r="PHR92" s="214"/>
      <c r="PHS92" s="212"/>
      <c r="PHT92" s="213"/>
      <c r="PHU92" s="213"/>
      <c r="PHV92" s="214"/>
      <c r="PHW92" s="214"/>
      <c r="PIK92" s="214"/>
      <c r="PIL92" s="214"/>
      <c r="PIM92" s="214"/>
      <c r="PIN92" s="214"/>
      <c r="PIO92" s="214"/>
      <c r="PIP92" s="212"/>
      <c r="PIQ92" s="213"/>
      <c r="PIR92" s="213"/>
      <c r="PIS92" s="214"/>
      <c r="PIT92" s="214"/>
      <c r="PJH92" s="214"/>
      <c r="PJI92" s="214"/>
      <c r="PJJ92" s="214"/>
      <c r="PJK92" s="214"/>
      <c r="PJL92" s="214"/>
      <c r="PJM92" s="212"/>
      <c r="PJN92" s="213"/>
      <c r="PJO92" s="213"/>
      <c r="PJP92" s="214"/>
      <c r="PJQ92" s="214"/>
      <c r="PKE92" s="214"/>
      <c r="PKF92" s="214"/>
      <c r="PKG92" s="214"/>
      <c r="PKH92" s="214"/>
      <c r="PKI92" s="214"/>
      <c r="PKJ92" s="212"/>
      <c r="PKK92" s="213"/>
      <c r="PKL92" s="213"/>
      <c r="PKM92" s="214"/>
      <c r="PKN92" s="214"/>
      <c r="PLB92" s="214"/>
      <c r="PLC92" s="214"/>
      <c r="PLD92" s="214"/>
      <c r="PLE92" s="214"/>
      <c r="PLF92" s="214"/>
      <c r="PLG92" s="212"/>
      <c r="PLH92" s="213"/>
      <c r="PLI92" s="213"/>
      <c r="PLJ92" s="214"/>
      <c r="PLK92" s="214"/>
      <c r="PLY92" s="214"/>
      <c r="PLZ92" s="214"/>
      <c r="PMA92" s="214"/>
      <c r="PMB92" s="214"/>
      <c r="PMC92" s="214"/>
      <c r="PMD92" s="212"/>
      <c r="PME92" s="213"/>
      <c r="PMF92" s="213"/>
      <c r="PMG92" s="214"/>
      <c r="PMH92" s="214"/>
      <c r="PMV92" s="214"/>
      <c r="PMW92" s="214"/>
      <c r="PMX92" s="214"/>
      <c r="PMY92" s="214"/>
      <c r="PMZ92" s="214"/>
      <c r="PNA92" s="212"/>
      <c r="PNB92" s="213"/>
      <c r="PNC92" s="213"/>
      <c r="PND92" s="214"/>
      <c r="PNE92" s="214"/>
      <c r="PNS92" s="214"/>
      <c r="PNT92" s="214"/>
      <c r="PNU92" s="214"/>
      <c r="PNV92" s="214"/>
      <c r="PNW92" s="214"/>
      <c r="PNX92" s="212"/>
      <c r="PNY92" s="213"/>
      <c r="PNZ92" s="213"/>
      <c r="POA92" s="214"/>
      <c r="POB92" s="214"/>
      <c r="POP92" s="214"/>
      <c r="POQ92" s="214"/>
      <c r="POR92" s="214"/>
      <c r="POS92" s="214"/>
      <c r="POT92" s="214"/>
      <c r="POU92" s="212"/>
      <c r="POV92" s="213"/>
      <c r="POW92" s="213"/>
      <c r="POX92" s="214"/>
      <c r="POY92" s="214"/>
      <c r="PPM92" s="214"/>
      <c r="PPN92" s="214"/>
      <c r="PPO92" s="214"/>
      <c r="PPP92" s="214"/>
      <c r="PPQ92" s="214"/>
      <c r="PPR92" s="212"/>
      <c r="PPS92" s="213"/>
      <c r="PPT92" s="213"/>
      <c r="PPU92" s="214"/>
      <c r="PPV92" s="214"/>
      <c r="PQJ92" s="214"/>
      <c r="PQK92" s="214"/>
      <c r="PQL92" s="214"/>
      <c r="PQM92" s="214"/>
      <c r="PQN92" s="214"/>
      <c r="PQO92" s="212"/>
      <c r="PQP92" s="213"/>
      <c r="PQQ92" s="213"/>
      <c r="PQR92" s="214"/>
      <c r="PQS92" s="214"/>
      <c r="PRG92" s="214"/>
      <c r="PRH92" s="214"/>
      <c r="PRI92" s="214"/>
      <c r="PRJ92" s="214"/>
      <c r="PRK92" s="214"/>
      <c r="PRL92" s="212"/>
      <c r="PRM92" s="213"/>
      <c r="PRN92" s="213"/>
      <c r="PRO92" s="214"/>
      <c r="PRP92" s="214"/>
      <c r="PSD92" s="214"/>
      <c r="PSE92" s="214"/>
      <c r="PSF92" s="214"/>
      <c r="PSG92" s="214"/>
      <c r="PSH92" s="214"/>
      <c r="PSI92" s="212"/>
      <c r="PSJ92" s="213"/>
      <c r="PSK92" s="213"/>
      <c r="PSL92" s="214"/>
      <c r="PSM92" s="214"/>
      <c r="PTA92" s="214"/>
      <c r="PTB92" s="214"/>
      <c r="PTC92" s="214"/>
      <c r="PTD92" s="214"/>
      <c r="PTE92" s="214"/>
      <c r="PTF92" s="212"/>
      <c r="PTG92" s="213"/>
      <c r="PTH92" s="213"/>
      <c r="PTI92" s="214"/>
      <c r="PTJ92" s="214"/>
      <c r="PTX92" s="214"/>
      <c r="PTY92" s="214"/>
      <c r="PTZ92" s="214"/>
      <c r="PUA92" s="214"/>
      <c r="PUB92" s="214"/>
      <c r="PUC92" s="212"/>
      <c r="PUD92" s="213"/>
      <c r="PUE92" s="213"/>
      <c r="PUF92" s="214"/>
      <c r="PUG92" s="214"/>
      <c r="PUU92" s="214"/>
      <c r="PUV92" s="214"/>
      <c r="PUW92" s="214"/>
      <c r="PUX92" s="214"/>
      <c r="PUY92" s="214"/>
      <c r="PUZ92" s="212"/>
      <c r="PVA92" s="213"/>
      <c r="PVB92" s="213"/>
      <c r="PVC92" s="214"/>
      <c r="PVD92" s="214"/>
      <c r="PVR92" s="214"/>
      <c r="PVS92" s="214"/>
      <c r="PVT92" s="214"/>
      <c r="PVU92" s="214"/>
      <c r="PVV92" s="214"/>
      <c r="PVW92" s="212"/>
      <c r="PVX92" s="213"/>
      <c r="PVY92" s="213"/>
      <c r="PVZ92" s="214"/>
      <c r="PWA92" s="214"/>
      <c r="PWO92" s="214"/>
      <c r="PWP92" s="214"/>
      <c r="PWQ92" s="214"/>
      <c r="PWR92" s="214"/>
      <c r="PWS92" s="214"/>
      <c r="PWT92" s="212"/>
      <c r="PWU92" s="213"/>
      <c r="PWV92" s="213"/>
      <c r="PWW92" s="214"/>
      <c r="PWX92" s="214"/>
      <c r="PXL92" s="214"/>
      <c r="PXM92" s="214"/>
      <c r="PXN92" s="214"/>
      <c r="PXO92" s="214"/>
      <c r="PXP92" s="214"/>
      <c r="PXQ92" s="212"/>
      <c r="PXR92" s="213"/>
      <c r="PXS92" s="213"/>
      <c r="PXT92" s="214"/>
      <c r="PXU92" s="214"/>
      <c r="PYI92" s="214"/>
      <c r="PYJ92" s="214"/>
      <c r="PYK92" s="214"/>
      <c r="PYL92" s="214"/>
      <c r="PYM92" s="214"/>
      <c r="PYN92" s="212"/>
      <c r="PYO92" s="213"/>
      <c r="PYP92" s="213"/>
      <c r="PYQ92" s="214"/>
      <c r="PYR92" s="214"/>
      <c r="PZF92" s="214"/>
      <c r="PZG92" s="214"/>
      <c r="PZH92" s="214"/>
      <c r="PZI92" s="214"/>
      <c r="PZJ92" s="214"/>
      <c r="PZK92" s="212"/>
      <c r="PZL92" s="213"/>
      <c r="PZM92" s="213"/>
      <c r="PZN92" s="214"/>
      <c r="PZO92" s="214"/>
      <c r="QAC92" s="214"/>
      <c r="QAD92" s="214"/>
      <c r="QAE92" s="214"/>
      <c r="QAF92" s="214"/>
      <c r="QAG92" s="214"/>
      <c r="QAH92" s="212"/>
      <c r="QAI92" s="213"/>
      <c r="QAJ92" s="213"/>
      <c r="QAK92" s="214"/>
      <c r="QAL92" s="214"/>
      <c r="QAZ92" s="214"/>
      <c r="QBA92" s="214"/>
      <c r="QBB92" s="214"/>
      <c r="QBC92" s="214"/>
      <c r="QBD92" s="214"/>
      <c r="QBE92" s="212"/>
      <c r="QBF92" s="213"/>
      <c r="QBG92" s="213"/>
      <c r="QBH92" s="214"/>
      <c r="QBI92" s="214"/>
      <c r="QBW92" s="214"/>
      <c r="QBX92" s="214"/>
      <c r="QBY92" s="214"/>
      <c r="QBZ92" s="214"/>
      <c r="QCA92" s="214"/>
      <c r="QCB92" s="212"/>
      <c r="QCC92" s="213"/>
      <c r="QCD92" s="213"/>
      <c r="QCE92" s="214"/>
      <c r="QCF92" s="214"/>
      <c r="QCT92" s="214"/>
      <c r="QCU92" s="214"/>
      <c r="QCV92" s="214"/>
      <c r="QCW92" s="214"/>
      <c r="QCX92" s="214"/>
      <c r="QCY92" s="212"/>
      <c r="QCZ92" s="213"/>
      <c r="QDA92" s="213"/>
      <c r="QDB92" s="214"/>
      <c r="QDC92" s="214"/>
      <c r="QDQ92" s="214"/>
      <c r="QDR92" s="214"/>
      <c r="QDS92" s="214"/>
      <c r="QDT92" s="214"/>
      <c r="QDU92" s="214"/>
      <c r="QDV92" s="212"/>
      <c r="QDW92" s="213"/>
      <c r="QDX92" s="213"/>
      <c r="QDY92" s="214"/>
      <c r="QDZ92" s="214"/>
      <c r="QEN92" s="214"/>
      <c r="QEO92" s="214"/>
      <c r="QEP92" s="214"/>
      <c r="QEQ92" s="214"/>
      <c r="QER92" s="214"/>
      <c r="QES92" s="212"/>
      <c r="QET92" s="213"/>
      <c r="QEU92" s="213"/>
      <c r="QEV92" s="214"/>
      <c r="QEW92" s="214"/>
      <c r="QFK92" s="214"/>
      <c r="QFL92" s="214"/>
      <c r="QFM92" s="214"/>
      <c r="QFN92" s="214"/>
      <c r="QFO92" s="214"/>
      <c r="QFP92" s="212"/>
      <c r="QFQ92" s="213"/>
      <c r="QFR92" s="213"/>
      <c r="QFS92" s="214"/>
      <c r="QFT92" s="214"/>
      <c r="QGH92" s="214"/>
      <c r="QGI92" s="214"/>
      <c r="QGJ92" s="214"/>
      <c r="QGK92" s="214"/>
      <c r="QGL92" s="214"/>
      <c r="QGM92" s="212"/>
      <c r="QGN92" s="213"/>
      <c r="QGO92" s="213"/>
      <c r="QGP92" s="214"/>
      <c r="QGQ92" s="214"/>
      <c r="QHE92" s="214"/>
      <c r="QHF92" s="214"/>
      <c r="QHG92" s="214"/>
      <c r="QHH92" s="214"/>
      <c r="QHI92" s="214"/>
      <c r="QHJ92" s="212"/>
      <c r="QHK92" s="213"/>
      <c r="QHL92" s="213"/>
      <c r="QHM92" s="214"/>
      <c r="QHN92" s="214"/>
      <c r="QIB92" s="214"/>
      <c r="QIC92" s="214"/>
      <c r="QID92" s="214"/>
      <c r="QIE92" s="214"/>
      <c r="QIF92" s="214"/>
      <c r="QIG92" s="212"/>
      <c r="QIH92" s="213"/>
      <c r="QII92" s="213"/>
      <c r="QIJ92" s="214"/>
      <c r="QIK92" s="214"/>
      <c r="QIY92" s="214"/>
      <c r="QIZ92" s="214"/>
      <c r="QJA92" s="214"/>
      <c r="QJB92" s="214"/>
      <c r="QJC92" s="214"/>
      <c r="QJD92" s="212"/>
      <c r="QJE92" s="213"/>
      <c r="QJF92" s="213"/>
      <c r="QJG92" s="214"/>
      <c r="QJH92" s="214"/>
      <c r="QJV92" s="214"/>
      <c r="QJW92" s="214"/>
      <c r="QJX92" s="214"/>
      <c r="QJY92" s="214"/>
      <c r="QJZ92" s="214"/>
      <c r="QKA92" s="212"/>
      <c r="QKB92" s="213"/>
      <c r="QKC92" s="213"/>
      <c r="QKD92" s="214"/>
      <c r="QKE92" s="214"/>
      <c r="QKS92" s="214"/>
      <c r="QKT92" s="214"/>
      <c r="QKU92" s="214"/>
      <c r="QKV92" s="214"/>
      <c r="QKW92" s="214"/>
      <c r="QKX92" s="212"/>
      <c r="QKY92" s="213"/>
      <c r="QKZ92" s="213"/>
      <c r="QLA92" s="214"/>
      <c r="QLB92" s="214"/>
      <c r="QLP92" s="214"/>
      <c r="QLQ92" s="214"/>
      <c r="QLR92" s="214"/>
      <c r="QLS92" s="214"/>
      <c r="QLT92" s="214"/>
      <c r="QLU92" s="212"/>
      <c r="QLV92" s="213"/>
      <c r="QLW92" s="213"/>
      <c r="QLX92" s="214"/>
      <c r="QLY92" s="214"/>
      <c r="QMM92" s="214"/>
      <c r="QMN92" s="214"/>
      <c r="QMO92" s="214"/>
      <c r="QMP92" s="214"/>
      <c r="QMQ92" s="214"/>
      <c r="QMR92" s="212"/>
      <c r="QMS92" s="213"/>
      <c r="QMT92" s="213"/>
      <c r="QMU92" s="214"/>
      <c r="QMV92" s="214"/>
      <c r="QNJ92" s="214"/>
      <c r="QNK92" s="214"/>
      <c r="QNL92" s="214"/>
      <c r="QNM92" s="214"/>
      <c r="QNN92" s="214"/>
      <c r="QNO92" s="212"/>
      <c r="QNP92" s="213"/>
      <c r="QNQ92" s="213"/>
      <c r="QNR92" s="214"/>
      <c r="QNS92" s="214"/>
      <c r="QOG92" s="214"/>
      <c r="QOH92" s="214"/>
      <c r="QOI92" s="214"/>
      <c r="QOJ92" s="214"/>
      <c r="QOK92" s="214"/>
      <c r="QOL92" s="212"/>
      <c r="QOM92" s="213"/>
      <c r="QON92" s="213"/>
      <c r="QOO92" s="214"/>
      <c r="QOP92" s="214"/>
      <c r="QPD92" s="214"/>
      <c r="QPE92" s="214"/>
      <c r="QPF92" s="214"/>
      <c r="QPG92" s="214"/>
      <c r="QPH92" s="214"/>
      <c r="QPI92" s="212"/>
      <c r="QPJ92" s="213"/>
      <c r="QPK92" s="213"/>
      <c r="QPL92" s="214"/>
      <c r="QPM92" s="214"/>
      <c r="QQA92" s="214"/>
      <c r="QQB92" s="214"/>
      <c r="QQC92" s="214"/>
      <c r="QQD92" s="214"/>
      <c r="QQE92" s="214"/>
      <c r="QQF92" s="212"/>
      <c r="QQG92" s="213"/>
      <c r="QQH92" s="213"/>
      <c r="QQI92" s="214"/>
      <c r="QQJ92" s="214"/>
      <c r="QQX92" s="214"/>
      <c r="QQY92" s="214"/>
      <c r="QQZ92" s="214"/>
      <c r="QRA92" s="214"/>
      <c r="QRB92" s="214"/>
      <c r="QRC92" s="212"/>
      <c r="QRD92" s="213"/>
      <c r="QRE92" s="213"/>
      <c r="QRF92" s="214"/>
      <c r="QRG92" s="214"/>
      <c r="QRU92" s="214"/>
      <c r="QRV92" s="214"/>
      <c r="QRW92" s="214"/>
      <c r="QRX92" s="214"/>
      <c r="QRY92" s="214"/>
      <c r="QRZ92" s="212"/>
      <c r="QSA92" s="213"/>
      <c r="QSB92" s="213"/>
      <c r="QSC92" s="214"/>
      <c r="QSD92" s="214"/>
      <c r="QSR92" s="214"/>
      <c r="QSS92" s="214"/>
      <c r="QST92" s="214"/>
      <c r="QSU92" s="214"/>
      <c r="QSV92" s="214"/>
      <c r="QSW92" s="212"/>
      <c r="QSX92" s="213"/>
      <c r="QSY92" s="213"/>
      <c r="QSZ92" s="214"/>
      <c r="QTA92" s="214"/>
      <c r="QTO92" s="214"/>
      <c r="QTP92" s="214"/>
      <c r="QTQ92" s="214"/>
      <c r="QTR92" s="214"/>
      <c r="QTS92" s="214"/>
      <c r="QTT92" s="212"/>
      <c r="QTU92" s="213"/>
      <c r="QTV92" s="213"/>
      <c r="QTW92" s="214"/>
      <c r="QTX92" s="214"/>
      <c r="QUL92" s="214"/>
      <c r="QUM92" s="214"/>
      <c r="QUN92" s="214"/>
      <c r="QUO92" s="214"/>
      <c r="QUP92" s="214"/>
      <c r="QUQ92" s="212"/>
      <c r="QUR92" s="213"/>
      <c r="QUS92" s="213"/>
      <c r="QUT92" s="214"/>
      <c r="QUU92" s="214"/>
      <c r="QVI92" s="214"/>
      <c r="QVJ92" s="214"/>
      <c r="QVK92" s="214"/>
      <c r="QVL92" s="214"/>
      <c r="QVM92" s="214"/>
      <c r="QVN92" s="212"/>
      <c r="QVO92" s="213"/>
      <c r="QVP92" s="213"/>
      <c r="QVQ92" s="214"/>
      <c r="QVR92" s="214"/>
      <c r="QWF92" s="214"/>
      <c r="QWG92" s="214"/>
      <c r="QWH92" s="214"/>
      <c r="QWI92" s="214"/>
      <c r="QWJ92" s="214"/>
      <c r="QWK92" s="212"/>
      <c r="QWL92" s="213"/>
      <c r="QWM92" s="213"/>
      <c r="QWN92" s="214"/>
      <c r="QWO92" s="214"/>
      <c r="QXC92" s="214"/>
      <c r="QXD92" s="214"/>
      <c r="QXE92" s="214"/>
      <c r="QXF92" s="214"/>
      <c r="QXG92" s="214"/>
      <c r="QXH92" s="212"/>
      <c r="QXI92" s="213"/>
      <c r="QXJ92" s="213"/>
      <c r="QXK92" s="214"/>
      <c r="QXL92" s="214"/>
      <c r="QXZ92" s="214"/>
      <c r="QYA92" s="214"/>
      <c r="QYB92" s="214"/>
      <c r="QYC92" s="214"/>
      <c r="QYD92" s="214"/>
      <c r="QYE92" s="212"/>
      <c r="QYF92" s="213"/>
      <c r="QYG92" s="213"/>
      <c r="QYH92" s="214"/>
      <c r="QYI92" s="214"/>
      <c r="QYW92" s="214"/>
      <c r="QYX92" s="214"/>
      <c r="QYY92" s="214"/>
      <c r="QYZ92" s="214"/>
      <c r="QZA92" s="214"/>
      <c r="QZB92" s="212"/>
      <c r="QZC92" s="213"/>
      <c r="QZD92" s="213"/>
      <c r="QZE92" s="214"/>
      <c r="QZF92" s="214"/>
      <c r="QZT92" s="214"/>
      <c r="QZU92" s="214"/>
      <c r="QZV92" s="214"/>
      <c r="QZW92" s="214"/>
      <c r="QZX92" s="214"/>
      <c r="QZY92" s="212"/>
      <c r="QZZ92" s="213"/>
      <c r="RAA92" s="213"/>
      <c r="RAB92" s="214"/>
      <c r="RAC92" s="214"/>
      <c r="RAQ92" s="214"/>
      <c r="RAR92" s="214"/>
      <c r="RAS92" s="214"/>
      <c r="RAT92" s="214"/>
      <c r="RAU92" s="214"/>
      <c r="RAV92" s="212"/>
      <c r="RAW92" s="213"/>
      <c r="RAX92" s="213"/>
      <c r="RAY92" s="214"/>
      <c r="RAZ92" s="214"/>
      <c r="RBN92" s="214"/>
      <c r="RBO92" s="214"/>
      <c r="RBP92" s="214"/>
      <c r="RBQ92" s="214"/>
      <c r="RBR92" s="214"/>
      <c r="RBS92" s="212"/>
      <c r="RBT92" s="213"/>
      <c r="RBU92" s="213"/>
      <c r="RBV92" s="214"/>
      <c r="RBW92" s="214"/>
      <c r="RCK92" s="214"/>
      <c r="RCL92" s="214"/>
      <c r="RCM92" s="214"/>
      <c r="RCN92" s="214"/>
      <c r="RCO92" s="214"/>
      <c r="RCP92" s="212"/>
      <c r="RCQ92" s="213"/>
      <c r="RCR92" s="213"/>
      <c r="RCS92" s="214"/>
      <c r="RCT92" s="214"/>
      <c r="RDH92" s="214"/>
      <c r="RDI92" s="214"/>
      <c r="RDJ92" s="214"/>
      <c r="RDK92" s="214"/>
      <c r="RDL92" s="214"/>
      <c r="RDM92" s="212"/>
      <c r="RDN92" s="213"/>
      <c r="RDO92" s="213"/>
      <c r="RDP92" s="214"/>
      <c r="RDQ92" s="214"/>
      <c r="REE92" s="214"/>
      <c r="REF92" s="214"/>
      <c r="REG92" s="214"/>
      <c r="REH92" s="214"/>
      <c r="REI92" s="214"/>
      <c r="REJ92" s="212"/>
      <c r="REK92" s="213"/>
      <c r="REL92" s="213"/>
      <c r="REM92" s="214"/>
      <c r="REN92" s="214"/>
      <c r="RFB92" s="214"/>
      <c r="RFC92" s="214"/>
      <c r="RFD92" s="214"/>
      <c r="RFE92" s="214"/>
      <c r="RFF92" s="214"/>
      <c r="RFG92" s="212"/>
      <c r="RFH92" s="213"/>
      <c r="RFI92" s="213"/>
      <c r="RFJ92" s="214"/>
      <c r="RFK92" s="214"/>
      <c r="RFY92" s="214"/>
      <c r="RFZ92" s="214"/>
      <c r="RGA92" s="214"/>
      <c r="RGB92" s="214"/>
      <c r="RGC92" s="214"/>
      <c r="RGD92" s="212"/>
      <c r="RGE92" s="213"/>
      <c r="RGF92" s="213"/>
      <c r="RGG92" s="214"/>
      <c r="RGH92" s="214"/>
      <c r="RGV92" s="214"/>
      <c r="RGW92" s="214"/>
      <c r="RGX92" s="214"/>
      <c r="RGY92" s="214"/>
      <c r="RGZ92" s="214"/>
      <c r="RHA92" s="212"/>
      <c r="RHB92" s="213"/>
      <c r="RHC92" s="213"/>
      <c r="RHD92" s="214"/>
      <c r="RHE92" s="214"/>
      <c r="RHS92" s="214"/>
      <c r="RHT92" s="214"/>
      <c r="RHU92" s="214"/>
      <c r="RHV92" s="214"/>
      <c r="RHW92" s="214"/>
      <c r="RHX92" s="212"/>
      <c r="RHY92" s="213"/>
      <c r="RHZ92" s="213"/>
      <c r="RIA92" s="214"/>
      <c r="RIB92" s="214"/>
      <c r="RIP92" s="214"/>
      <c r="RIQ92" s="214"/>
      <c r="RIR92" s="214"/>
      <c r="RIS92" s="214"/>
      <c r="RIT92" s="214"/>
      <c r="RIU92" s="212"/>
      <c r="RIV92" s="213"/>
      <c r="RIW92" s="213"/>
      <c r="RIX92" s="214"/>
      <c r="RIY92" s="214"/>
      <c r="RJM92" s="214"/>
      <c r="RJN92" s="214"/>
      <c r="RJO92" s="214"/>
      <c r="RJP92" s="214"/>
      <c r="RJQ92" s="214"/>
      <c r="RJR92" s="212"/>
      <c r="RJS92" s="213"/>
      <c r="RJT92" s="213"/>
      <c r="RJU92" s="214"/>
      <c r="RJV92" s="214"/>
      <c r="RKJ92" s="214"/>
      <c r="RKK92" s="214"/>
      <c r="RKL92" s="214"/>
      <c r="RKM92" s="214"/>
      <c r="RKN92" s="214"/>
      <c r="RKO92" s="212"/>
      <c r="RKP92" s="213"/>
      <c r="RKQ92" s="213"/>
      <c r="RKR92" s="214"/>
      <c r="RKS92" s="214"/>
      <c r="RLG92" s="214"/>
      <c r="RLH92" s="214"/>
      <c r="RLI92" s="214"/>
      <c r="RLJ92" s="214"/>
      <c r="RLK92" s="214"/>
      <c r="RLL92" s="212"/>
      <c r="RLM92" s="213"/>
      <c r="RLN92" s="213"/>
      <c r="RLO92" s="214"/>
      <c r="RLP92" s="214"/>
      <c r="RMD92" s="214"/>
      <c r="RME92" s="214"/>
      <c r="RMF92" s="214"/>
      <c r="RMG92" s="214"/>
      <c r="RMH92" s="214"/>
      <c r="RMI92" s="212"/>
      <c r="RMJ92" s="213"/>
      <c r="RMK92" s="213"/>
      <c r="RML92" s="214"/>
      <c r="RMM92" s="214"/>
      <c r="RNA92" s="214"/>
      <c r="RNB92" s="214"/>
      <c r="RNC92" s="214"/>
      <c r="RND92" s="214"/>
      <c r="RNE92" s="214"/>
      <c r="RNF92" s="212"/>
      <c r="RNG92" s="213"/>
      <c r="RNH92" s="213"/>
      <c r="RNI92" s="214"/>
      <c r="RNJ92" s="214"/>
      <c r="RNX92" s="214"/>
      <c r="RNY92" s="214"/>
      <c r="RNZ92" s="214"/>
      <c r="ROA92" s="214"/>
      <c r="ROB92" s="214"/>
      <c r="ROC92" s="212"/>
      <c r="ROD92" s="213"/>
      <c r="ROE92" s="213"/>
      <c r="ROF92" s="214"/>
      <c r="ROG92" s="214"/>
      <c r="ROU92" s="214"/>
      <c r="ROV92" s="214"/>
      <c r="ROW92" s="214"/>
      <c r="ROX92" s="214"/>
      <c r="ROY92" s="214"/>
      <c r="ROZ92" s="212"/>
      <c r="RPA92" s="213"/>
      <c r="RPB92" s="213"/>
      <c r="RPC92" s="214"/>
      <c r="RPD92" s="214"/>
      <c r="RPR92" s="214"/>
      <c r="RPS92" s="214"/>
      <c r="RPT92" s="214"/>
      <c r="RPU92" s="214"/>
      <c r="RPV92" s="214"/>
      <c r="RPW92" s="212"/>
      <c r="RPX92" s="213"/>
      <c r="RPY92" s="213"/>
      <c r="RPZ92" s="214"/>
      <c r="RQA92" s="214"/>
      <c r="RQO92" s="214"/>
      <c r="RQP92" s="214"/>
      <c r="RQQ92" s="214"/>
      <c r="RQR92" s="214"/>
      <c r="RQS92" s="214"/>
      <c r="RQT92" s="212"/>
      <c r="RQU92" s="213"/>
      <c r="RQV92" s="213"/>
      <c r="RQW92" s="214"/>
      <c r="RQX92" s="214"/>
      <c r="RRL92" s="214"/>
      <c r="RRM92" s="214"/>
      <c r="RRN92" s="214"/>
      <c r="RRO92" s="214"/>
      <c r="RRP92" s="214"/>
      <c r="RRQ92" s="212"/>
      <c r="RRR92" s="213"/>
      <c r="RRS92" s="213"/>
      <c r="RRT92" s="214"/>
      <c r="RRU92" s="214"/>
      <c r="RSI92" s="214"/>
      <c r="RSJ92" s="214"/>
      <c r="RSK92" s="214"/>
      <c r="RSL92" s="214"/>
      <c r="RSM92" s="214"/>
      <c r="RSN92" s="212"/>
      <c r="RSO92" s="213"/>
      <c r="RSP92" s="213"/>
      <c r="RSQ92" s="214"/>
      <c r="RSR92" s="214"/>
      <c r="RTF92" s="214"/>
      <c r="RTG92" s="214"/>
      <c r="RTH92" s="214"/>
      <c r="RTI92" s="214"/>
      <c r="RTJ92" s="214"/>
      <c r="RTK92" s="212"/>
      <c r="RTL92" s="213"/>
      <c r="RTM92" s="213"/>
      <c r="RTN92" s="214"/>
      <c r="RTO92" s="214"/>
      <c r="RUC92" s="214"/>
      <c r="RUD92" s="214"/>
      <c r="RUE92" s="214"/>
      <c r="RUF92" s="214"/>
      <c r="RUG92" s="214"/>
      <c r="RUH92" s="212"/>
      <c r="RUI92" s="213"/>
      <c r="RUJ92" s="213"/>
      <c r="RUK92" s="214"/>
      <c r="RUL92" s="214"/>
      <c r="RUZ92" s="214"/>
      <c r="RVA92" s="214"/>
      <c r="RVB92" s="214"/>
      <c r="RVC92" s="214"/>
      <c r="RVD92" s="214"/>
      <c r="RVE92" s="212"/>
      <c r="RVF92" s="213"/>
      <c r="RVG92" s="213"/>
      <c r="RVH92" s="214"/>
      <c r="RVI92" s="214"/>
      <c r="RVW92" s="214"/>
      <c r="RVX92" s="214"/>
      <c r="RVY92" s="214"/>
      <c r="RVZ92" s="214"/>
      <c r="RWA92" s="214"/>
      <c r="RWB92" s="212"/>
      <c r="RWC92" s="213"/>
      <c r="RWD92" s="213"/>
      <c r="RWE92" s="214"/>
      <c r="RWF92" s="214"/>
      <c r="RWT92" s="214"/>
      <c r="RWU92" s="214"/>
      <c r="RWV92" s="214"/>
      <c r="RWW92" s="214"/>
      <c r="RWX92" s="214"/>
      <c r="RWY92" s="212"/>
      <c r="RWZ92" s="213"/>
      <c r="RXA92" s="213"/>
      <c r="RXB92" s="214"/>
      <c r="RXC92" s="214"/>
      <c r="RXQ92" s="214"/>
      <c r="RXR92" s="214"/>
      <c r="RXS92" s="214"/>
      <c r="RXT92" s="214"/>
      <c r="RXU92" s="214"/>
      <c r="RXV92" s="212"/>
      <c r="RXW92" s="213"/>
      <c r="RXX92" s="213"/>
      <c r="RXY92" s="214"/>
      <c r="RXZ92" s="214"/>
      <c r="RYN92" s="214"/>
      <c r="RYO92" s="214"/>
      <c r="RYP92" s="214"/>
      <c r="RYQ92" s="214"/>
      <c r="RYR92" s="214"/>
      <c r="RYS92" s="212"/>
      <c r="RYT92" s="213"/>
      <c r="RYU92" s="213"/>
      <c r="RYV92" s="214"/>
      <c r="RYW92" s="214"/>
      <c r="RZK92" s="214"/>
      <c r="RZL92" s="214"/>
      <c r="RZM92" s="214"/>
      <c r="RZN92" s="214"/>
      <c r="RZO92" s="214"/>
      <c r="RZP92" s="212"/>
      <c r="RZQ92" s="213"/>
      <c r="RZR92" s="213"/>
      <c r="RZS92" s="214"/>
      <c r="RZT92" s="214"/>
      <c r="SAH92" s="214"/>
      <c r="SAI92" s="214"/>
      <c r="SAJ92" s="214"/>
      <c r="SAK92" s="214"/>
      <c r="SAL92" s="214"/>
      <c r="SAM92" s="212"/>
      <c r="SAN92" s="213"/>
      <c r="SAO92" s="213"/>
      <c r="SAP92" s="214"/>
      <c r="SAQ92" s="214"/>
      <c r="SBE92" s="214"/>
      <c r="SBF92" s="214"/>
      <c r="SBG92" s="214"/>
      <c r="SBH92" s="214"/>
      <c r="SBI92" s="214"/>
      <c r="SBJ92" s="212"/>
      <c r="SBK92" s="213"/>
      <c r="SBL92" s="213"/>
      <c r="SBM92" s="214"/>
      <c r="SBN92" s="214"/>
      <c r="SCB92" s="214"/>
      <c r="SCC92" s="214"/>
      <c r="SCD92" s="214"/>
      <c r="SCE92" s="214"/>
      <c r="SCF92" s="214"/>
      <c r="SCG92" s="212"/>
      <c r="SCH92" s="213"/>
      <c r="SCI92" s="213"/>
      <c r="SCJ92" s="214"/>
      <c r="SCK92" s="214"/>
      <c r="SCY92" s="214"/>
      <c r="SCZ92" s="214"/>
      <c r="SDA92" s="214"/>
      <c r="SDB92" s="214"/>
      <c r="SDC92" s="214"/>
      <c r="SDD92" s="212"/>
      <c r="SDE92" s="213"/>
      <c r="SDF92" s="213"/>
      <c r="SDG92" s="214"/>
      <c r="SDH92" s="214"/>
      <c r="SDV92" s="214"/>
      <c r="SDW92" s="214"/>
      <c r="SDX92" s="214"/>
      <c r="SDY92" s="214"/>
      <c r="SDZ92" s="214"/>
      <c r="SEA92" s="212"/>
      <c r="SEB92" s="213"/>
      <c r="SEC92" s="213"/>
      <c r="SED92" s="214"/>
      <c r="SEE92" s="214"/>
      <c r="SES92" s="214"/>
      <c r="SET92" s="214"/>
      <c r="SEU92" s="214"/>
      <c r="SEV92" s="214"/>
      <c r="SEW92" s="214"/>
      <c r="SEX92" s="212"/>
      <c r="SEY92" s="213"/>
      <c r="SEZ92" s="213"/>
      <c r="SFA92" s="214"/>
      <c r="SFB92" s="214"/>
      <c r="SFP92" s="214"/>
      <c r="SFQ92" s="214"/>
      <c r="SFR92" s="214"/>
      <c r="SFS92" s="214"/>
      <c r="SFT92" s="214"/>
      <c r="SFU92" s="212"/>
      <c r="SFV92" s="213"/>
      <c r="SFW92" s="213"/>
      <c r="SFX92" s="214"/>
      <c r="SFY92" s="214"/>
      <c r="SGM92" s="214"/>
      <c r="SGN92" s="214"/>
      <c r="SGO92" s="214"/>
      <c r="SGP92" s="214"/>
      <c r="SGQ92" s="214"/>
      <c r="SGR92" s="212"/>
      <c r="SGS92" s="213"/>
      <c r="SGT92" s="213"/>
      <c r="SGU92" s="214"/>
      <c r="SGV92" s="214"/>
      <c r="SHJ92" s="214"/>
      <c r="SHK92" s="214"/>
      <c r="SHL92" s="214"/>
      <c r="SHM92" s="214"/>
      <c r="SHN92" s="214"/>
      <c r="SHO92" s="212"/>
      <c r="SHP92" s="213"/>
      <c r="SHQ92" s="213"/>
      <c r="SHR92" s="214"/>
      <c r="SHS92" s="214"/>
      <c r="SIG92" s="214"/>
      <c r="SIH92" s="214"/>
      <c r="SII92" s="214"/>
      <c r="SIJ92" s="214"/>
      <c r="SIK92" s="214"/>
      <c r="SIL92" s="212"/>
      <c r="SIM92" s="213"/>
      <c r="SIN92" s="213"/>
      <c r="SIO92" s="214"/>
      <c r="SIP92" s="214"/>
      <c r="SJD92" s="214"/>
      <c r="SJE92" s="214"/>
      <c r="SJF92" s="214"/>
      <c r="SJG92" s="214"/>
      <c r="SJH92" s="214"/>
      <c r="SJI92" s="212"/>
      <c r="SJJ92" s="213"/>
      <c r="SJK92" s="213"/>
      <c r="SJL92" s="214"/>
      <c r="SJM92" s="214"/>
      <c r="SKA92" s="214"/>
      <c r="SKB92" s="214"/>
      <c r="SKC92" s="214"/>
      <c r="SKD92" s="214"/>
      <c r="SKE92" s="214"/>
      <c r="SKF92" s="212"/>
      <c r="SKG92" s="213"/>
      <c r="SKH92" s="213"/>
      <c r="SKI92" s="214"/>
      <c r="SKJ92" s="214"/>
      <c r="SKX92" s="214"/>
      <c r="SKY92" s="214"/>
      <c r="SKZ92" s="214"/>
      <c r="SLA92" s="214"/>
      <c r="SLB92" s="214"/>
      <c r="SLC92" s="212"/>
      <c r="SLD92" s="213"/>
      <c r="SLE92" s="213"/>
      <c r="SLF92" s="214"/>
      <c r="SLG92" s="214"/>
      <c r="SLU92" s="214"/>
      <c r="SLV92" s="214"/>
      <c r="SLW92" s="214"/>
      <c r="SLX92" s="214"/>
      <c r="SLY92" s="214"/>
      <c r="SLZ92" s="212"/>
      <c r="SMA92" s="213"/>
      <c r="SMB92" s="213"/>
      <c r="SMC92" s="214"/>
      <c r="SMD92" s="214"/>
      <c r="SMR92" s="214"/>
      <c r="SMS92" s="214"/>
      <c r="SMT92" s="214"/>
      <c r="SMU92" s="214"/>
      <c r="SMV92" s="214"/>
      <c r="SMW92" s="212"/>
      <c r="SMX92" s="213"/>
      <c r="SMY92" s="213"/>
      <c r="SMZ92" s="214"/>
      <c r="SNA92" s="214"/>
      <c r="SNO92" s="214"/>
      <c r="SNP92" s="214"/>
      <c r="SNQ92" s="214"/>
      <c r="SNR92" s="214"/>
      <c r="SNS92" s="214"/>
      <c r="SNT92" s="212"/>
      <c r="SNU92" s="213"/>
      <c r="SNV92" s="213"/>
      <c r="SNW92" s="214"/>
      <c r="SNX92" s="214"/>
      <c r="SOL92" s="214"/>
      <c r="SOM92" s="214"/>
      <c r="SON92" s="214"/>
      <c r="SOO92" s="214"/>
      <c r="SOP92" s="214"/>
      <c r="SOQ92" s="212"/>
      <c r="SOR92" s="213"/>
      <c r="SOS92" s="213"/>
      <c r="SOT92" s="214"/>
      <c r="SOU92" s="214"/>
      <c r="SPI92" s="214"/>
      <c r="SPJ92" s="214"/>
      <c r="SPK92" s="214"/>
      <c r="SPL92" s="214"/>
      <c r="SPM92" s="214"/>
      <c r="SPN92" s="212"/>
      <c r="SPO92" s="213"/>
      <c r="SPP92" s="213"/>
      <c r="SPQ92" s="214"/>
      <c r="SPR92" s="214"/>
      <c r="SQF92" s="214"/>
      <c r="SQG92" s="214"/>
      <c r="SQH92" s="214"/>
      <c r="SQI92" s="214"/>
      <c r="SQJ92" s="214"/>
      <c r="SQK92" s="212"/>
      <c r="SQL92" s="213"/>
      <c r="SQM92" s="213"/>
      <c r="SQN92" s="214"/>
      <c r="SQO92" s="214"/>
      <c r="SRC92" s="214"/>
      <c r="SRD92" s="214"/>
      <c r="SRE92" s="214"/>
      <c r="SRF92" s="214"/>
      <c r="SRG92" s="214"/>
      <c r="SRH92" s="212"/>
      <c r="SRI92" s="213"/>
      <c r="SRJ92" s="213"/>
      <c r="SRK92" s="214"/>
      <c r="SRL92" s="214"/>
      <c r="SRZ92" s="214"/>
      <c r="SSA92" s="214"/>
      <c r="SSB92" s="214"/>
      <c r="SSC92" s="214"/>
      <c r="SSD92" s="214"/>
      <c r="SSE92" s="212"/>
      <c r="SSF92" s="213"/>
      <c r="SSG92" s="213"/>
      <c r="SSH92" s="214"/>
      <c r="SSI92" s="214"/>
      <c r="SSW92" s="214"/>
      <c r="SSX92" s="214"/>
      <c r="SSY92" s="214"/>
      <c r="SSZ92" s="214"/>
      <c r="STA92" s="214"/>
      <c r="STB92" s="212"/>
      <c r="STC92" s="213"/>
      <c r="STD92" s="213"/>
      <c r="STE92" s="214"/>
      <c r="STF92" s="214"/>
      <c r="STT92" s="214"/>
      <c r="STU92" s="214"/>
      <c r="STV92" s="214"/>
      <c r="STW92" s="214"/>
      <c r="STX92" s="214"/>
      <c r="STY92" s="212"/>
      <c r="STZ92" s="213"/>
      <c r="SUA92" s="213"/>
      <c r="SUB92" s="214"/>
      <c r="SUC92" s="214"/>
      <c r="SUQ92" s="214"/>
      <c r="SUR92" s="214"/>
      <c r="SUS92" s="214"/>
      <c r="SUT92" s="214"/>
      <c r="SUU92" s="214"/>
      <c r="SUV92" s="212"/>
      <c r="SUW92" s="213"/>
      <c r="SUX92" s="213"/>
      <c r="SUY92" s="214"/>
      <c r="SUZ92" s="214"/>
      <c r="SVN92" s="214"/>
      <c r="SVO92" s="214"/>
      <c r="SVP92" s="214"/>
      <c r="SVQ92" s="214"/>
      <c r="SVR92" s="214"/>
      <c r="SVS92" s="212"/>
      <c r="SVT92" s="213"/>
      <c r="SVU92" s="213"/>
      <c r="SVV92" s="214"/>
      <c r="SVW92" s="214"/>
      <c r="SWK92" s="214"/>
      <c r="SWL92" s="214"/>
      <c r="SWM92" s="214"/>
      <c r="SWN92" s="214"/>
      <c r="SWO92" s="214"/>
      <c r="SWP92" s="212"/>
      <c r="SWQ92" s="213"/>
      <c r="SWR92" s="213"/>
      <c r="SWS92" s="214"/>
      <c r="SWT92" s="214"/>
      <c r="SXH92" s="214"/>
      <c r="SXI92" s="214"/>
      <c r="SXJ92" s="214"/>
      <c r="SXK92" s="214"/>
      <c r="SXL92" s="214"/>
      <c r="SXM92" s="212"/>
      <c r="SXN92" s="213"/>
      <c r="SXO92" s="213"/>
      <c r="SXP92" s="214"/>
      <c r="SXQ92" s="214"/>
      <c r="SYE92" s="214"/>
      <c r="SYF92" s="214"/>
      <c r="SYG92" s="214"/>
      <c r="SYH92" s="214"/>
      <c r="SYI92" s="214"/>
      <c r="SYJ92" s="212"/>
      <c r="SYK92" s="213"/>
      <c r="SYL92" s="213"/>
      <c r="SYM92" s="214"/>
      <c r="SYN92" s="214"/>
      <c r="SZB92" s="214"/>
      <c r="SZC92" s="214"/>
      <c r="SZD92" s="214"/>
      <c r="SZE92" s="214"/>
      <c r="SZF92" s="214"/>
      <c r="SZG92" s="212"/>
      <c r="SZH92" s="213"/>
      <c r="SZI92" s="213"/>
      <c r="SZJ92" s="214"/>
      <c r="SZK92" s="214"/>
      <c r="SZY92" s="214"/>
      <c r="SZZ92" s="214"/>
      <c r="TAA92" s="214"/>
      <c r="TAB92" s="214"/>
      <c r="TAC92" s="214"/>
      <c r="TAD92" s="212"/>
      <c r="TAE92" s="213"/>
      <c r="TAF92" s="213"/>
      <c r="TAG92" s="214"/>
      <c r="TAH92" s="214"/>
      <c r="TAV92" s="214"/>
      <c r="TAW92" s="214"/>
      <c r="TAX92" s="214"/>
      <c r="TAY92" s="214"/>
      <c r="TAZ92" s="214"/>
      <c r="TBA92" s="212"/>
      <c r="TBB92" s="213"/>
      <c r="TBC92" s="213"/>
      <c r="TBD92" s="214"/>
      <c r="TBE92" s="214"/>
      <c r="TBS92" s="214"/>
      <c r="TBT92" s="214"/>
      <c r="TBU92" s="214"/>
      <c r="TBV92" s="214"/>
      <c r="TBW92" s="214"/>
      <c r="TBX92" s="212"/>
      <c r="TBY92" s="213"/>
      <c r="TBZ92" s="213"/>
      <c r="TCA92" s="214"/>
      <c r="TCB92" s="214"/>
      <c r="TCP92" s="214"/>
      <c r="TCQ92" s="214"/>
      <c r="TCR92" s="214"/>
      <c r="TCS92" s="214"/>
      <c r="TCT92" s="214"/>
      <c r="TCU92" s="212"/>
      <c r="TCV92" s="213"/>
      <c r="TCW92" s="213"/>
      <c r="TCX92" s="214"/>
      <c r="TCY92" s="214"/>
      <c r="TDM92" s="214"/>
      <c r="TDN92" s="214"/>
      <c r="TDO92" s="214"/>
      <c r="TDP92" s="214"/>
      <c r="TDQ92" s="214"/>
      <c r="TDR92" s="212"/>
      <c r="TDS92" s="213"/>
      <c r="TDT92" s="213"/>
      <c r="TDU92" s="214"/>
      <c r="TDV92" s="214"/>
      <c r="TEJ92" s="214"/>
      <c r="TEK92" s="214"/>
      <c r="TEL92" s="214"/>
      <c r="TEM92" s="214"/>
      <c r="TEN92" s="214"/>
      <c r="TEO92" s="212"/>
      <c r="TEP92" s="213"/>
      <c r="TEQ92" s="213"/>
      <c r="TER92" s="214"/>
      <c r="TES92" s="214"/>
      <c r="TFG92" s="214"/>
      <c r="TFH92" s="214"/>
      <c r="TFI92" s="214"/>
      <c r="TFJ92" s="214"/>
      <c r="TFK92" s="214"/>
      <c r="TFL92" s="212"/>
      <c r="TFM92" s="213"/>
      <c r="TFN92" s="213"/>
      <c r="TFO92" s="214"/>
      <c r="TFP92" s="214"/>
      <c r="TGD92" s="214"/>
      <c r="TGE92" s="214"/>
      <c r="TGF92" s="214"/>
      <c r="TGG92" s="214"/>
      <c r="TGH92" s="214"/>
      <c r="TGI92" s="212"/>
      <c r="TGJ92" s="213"/>
      <c r="TGK92" s="213"/>
      <c r="TGL92" s="214"/>
      <c r="TGM92" s="214"/>
      <c r="THA92" s="214"/>
      <c r="THB92" s="214"/>
      <c r="THC92" s="214"/>
      <c r="THD92" s="214"/>
      <c r="THE92" s="214"/>
      <c r="THF92" s="212"/>
      <c r="THG92" s="213"/>
      <c r="THH92" s="213"/>
      <c r="THI92" s="214"/>
      <c r="THJ92" s="214"/>
      <c r="THX92" s="214"/>
      <c r="THY92" s="214"/>
      <c r="THZ92" s="214"/>
      <c r="TIA92" s="214"/>
      <c r="TIB92" s="214"/>
      <c r="TIC92" s="212"/>
      <c r="TID92" s="213"/>
      <c r="TIE92" s="213"/>
      <c r="TIF92" s="214"/>
      <c r="TIG92" s="214"/>
      <c r="TIU92" s="214"/>
      <c r="TIV92" s="214"/>
      <c r="TIW92" s="214"/>
      <c r="TIX92" s="214"/>
      <c r="TIY92" s="214"/>
      <c r="TIZ92" s="212"/>
      <c r="TJA92" s="213"/>
      <c r="TJB92" s="213"/>
      <c r="TJC92" s="214"/>
      <c r="TJD92" s="214"/>
      <c r="TJR92" s="214"/>
      <c r="TJS92" s="214"/>
      <c r="TJT92" s="214"/>
      <c r="TJU92" s="214"/>
      <c r="TJV92" s="214"/>
      <c r="TJW92" s="212"/>
      <c r="TJX92" s="213"/>
      <c r="TJY92" s="213"/>
      <c r="TJZ92" s="214"/>
      <c r="TKA92" s="214"/>
      <c r="TKO92" s="214"/>
      <c r="TKP92" s="214"/>
      <c r="TKQ92" s="214"/>
      <c r="TKR92" s="214"/>
      <c r="TKS92" s="214"/>
      <c r="TKT92" s="212"/>
      <c r="TKU92" s="213"/>
      <c r="TKV92" s="213"/>
      <c r="TKW92" s="214"/>
      <c r="TKX92" s="214"/>
      <c r="TLL92" s="214"/>
      <c r="TLM92" s="214"/>
      <c r="TLN92" s="214"/>
      <c r="TLO92" s="214"/>
      <c r="TLP92" s="214"/>
      <c r="TLQ92" s="212"/>
      <c r="TLR92" s="213"/>
      <c r="TLS92" s="213"/>
      <c r="TLT92" s="214"/>
      <c r="TLU92" s="214"/>
      <c r="TMI92" s="214"/>
      <c r="TMJ92" s="214"/>
      <c r="TMK92" s="214"/>
      <c r="TML92" s="214"/>
      <c r="TMM92" s="214"/>
      <c r="TMN92" s="212"/>
      <c r="TMO92" s="213"/>
      <c r="TMP92" s="213"/>
      <c r="TMQ92" s="214"/>
      <c r="TMR92" s="214"/>
      <c r="TNF92" s="214"/>
      <c r="TNG92" s="214"/>
      <c r="TNH92" s="214"/>
      <c r="TNI92" s="214"/>
      <c r="TNJ92" s="214"/>
      <c r="TNK92" s="212"/>
      <c r="TNL92" s="213"/>
      <c r="TNM92" s="213"/>
      <c r="TNN92" s="214"/>
      <c r="TNO92" s="214"/>
      <c r="TOC92" s="214"/>
      <c r="TOD92" s="214"/>
      <c r="TOE92" s="214"/>
      <c r="TOF92" s="214"/>
      <c r="TOG92" s="214"/>
      <c r="TOH92" s="212"/>
      <c r="TOI92" s="213"/>
      <c r="TOJ92" s="213"/>
      <c r="TOK92" s="214"/>
      <c r="TOL92" s="214"/>
      <c r="TOZ92" s="214"/>
      <c r="TPA92" s="214"/>
      <c r="TPB92" s="214"/>
      <c r="TPC92" s="214"/>
      <c r="TPD92" s="214"/>
      <c r="TPE92" s="212"/>
      <c r="TPF92" s="213"/>
      <c r="TPG92" s="213"/>
      <c r="TPH92" s="214"/>
      <c r="TPI92" s="214"/>
      <c r="TPW92" s="214"/>
      <c r="TPX92" s="214"/>
      <c r="TPY92" s="214"/>
      <c r="TPZ92" s="214"/>
      <c r="TQA92" s="214"/>
      <c r="TQB92" s="212"/>
      <c r="TQC92" s="213"/>
      <c r="TQD92" s="213"/>
      <c r="TQE92" s="214"/>
      <c r="TQF92" s="214"/>
      <c r="TQT92" s="214"/>
      <c r="TQU92" s="214"/>
      <c r="TQV92" s="214"/>
      <c r="TQW92" s="214"/>
      <c r="TQX92" s="214"/>
      <c r="TQY92" s="212"/>
      <c r="TQZ92" s="213"/>
      <c r="TRA92" s="213"/>
      <c r="TRB92" s="214"/>
      <c r="TRC92" s="214"/>
      <c r="TRQ92" s="214"/>
      <c r="TRR92" s="214"/>
      <c r="TRS92" s="214"/>
      <c r="TRT92" s="214"/>
      <c r="TRU92" s="214"/>
      <c r="TRV92" s="212"/>
      <c r="TRW92" s="213"/>
      <c r="TRX92" s="213"/>
      <c r="TRY92" s="214"/>
      <c r="TRZ92" s="214"/>
      <c r="TSN92" s="214"/>
      <c r="TSO92" s="214"/>
      <c r="TSP92" s="214"/>
      <c r="TSQ92" s="214"/>
      <c r="TSR92" s="214"/>
      <c r="TSS92" s="212"/>
      <c r="TST92" s="213"/>
      <c r="TSU92" s="213"/>
      <c r="TSV92" s="214"/>
      <c r="TSW92" s="214"/>
      <c r="TTK92" s="214"/>
      <c r="TTL92" s="214"/>
      <c r="TTM92" s="214"/>
      <c r="TTN92" s="214"/>
      <c r="TTO92" s="214"/>
      <c r="TTP92" s="212"/>
      <c r="TTQ92" s="213"/>
      <c r="TTR92" s="213"/>
      <c r="TTS92" s="214"/>
      <c r="TTT92" s="214"/>
      <c r="TUH92" s="214"/>
      <c r="TUI92" s="214"/>
      <c r="TUJ92" s="214"/>
      <c r="TUK92" s="214"/>
      <c r="TUL92" s="214"/>
      <c r="TUM92" s="212"/>
      <c r="TUN92" s="213"/>
      <c r="TUO92" s="213"/>
      <c r="TUP92" s="214"/>
      <c r="TUQ92" s="214"/>
      <c r="TVE92" s="214"/>
      <c r="TVF92" s="214"/>
      <c r="TVG92" s="214"/>
      <c r="TVH92" s="214"/>
      <c r="TVI92" s="214"/>
      <c r="TVJ92" s="212"/>
      <c r="TVK92" s="213"/>
      <c r="TVL92" s="213"/>
      <c r="TVM92" s="214"/>
      <c r="TVN92" s="214"/>
      <c r="TWB92" s="214"/>
      <c r="TWC92" s="214"/>
      <c r="TWD92" s="214"/>
      <c r="TWE92" s="214"/>
      <c r="TWF92" s="214"/>
      <c r="TWG92" s="212"/>
      <c r="TWH92" s="213"/>
      <c r="TWI92" s="213"/>
      <c r="TWJ92" s="214"/>
      <c r="TWK92" s="214"/>
      <c r="TWY92" s="214"/>
      <c r="TWZ92" s="214"/>
      <c r="TXA92" s="214"/>
      <c r="TXB92" s="214"/>
      <c r="TXC92" s="214"/>
      <c r="TXD92" s="212"/>
      <c r="TXE92" s="213"/>
      <c r="TXF92" s="213"/>
      <c r="TXG92" s="214"/>
      <c r="TXH92" s="214"/>
      <c r="TXV92" s="214"/>
      <c r="TXW92" s="214"/>
      <c r="TXX92" s="214"/>
      <c r="TXY92" s="214"/>
      <c r="TXZ92" s="214"/>
      <c r="TYA92" s="212"/>
      <c r="TYB92" s="213"/>
      <c r="TYC92" s="213"/>
      <c r="TYD92" s="214"/>
      <c r="TYE92" s="214"/>
      <c r="TYS92" s="214"/>
      <c r="TYT92" s="214"/>
      <c r="TYU92" s="214"/>
      <c r="TYV92" s="214"/>
      <c r="TYW92" s="214"/>
      <c r="TYX92" s="212"/>
      <c r="TYY92" s="213"/>
      <c r="TYZ92" s="213"/>
      <c r="TZA92" s="214"/>
      <c r="TZB92" s="214"/>
      <c r="TZP92" s="214"/>
      <c r="TZQ92" s="214"/>
      <c r="TZR92" s="214"/>
      <c r="TZS92" s="214"/>
      <c r="TZT92" s="214"/>
      <c r="TZU92" s="212"/>
      <c r="TZV92" s="213"/>
      <c r="TZW92" s="213"/>
      <c r="TZX92" s="214"/>
      <c r="TZY92" s="214"/>
      <c r="UAM92" s="214"/>
      <c r="UAN92" s="214"/>
      <c r="UAO92" s="214"/>
      <c r="UAP92" s="214"/>
      <c r="UAQ92" s="214"/>
      <c r="UAR92" s="212"/>
      <c r="UAS92" s="213"/>
      <c r="UAT92" s="213"/>
      <c r="UAU92" s="214"/>
      <c r="UAV92" s="214"/>
      <c r="UBJ92" s="214"/>
      <c r="UBK92" s="214"/>
      <c r="UBL92" s="214"/>
      <c r="UBM92" s="214"/>
      <c r="UBN92" s="214"/>
      <c r="UBO92" s="212"/>
      <c r="UBP92" s="213"/>
      <c r="UBQ92" s="213"/>
      <c r="UBR92" s="214"/>
      <c r="UBS92" s="214"/>
      <c r="UCG92" s="214"/>
      <c r="UCH92" s="214"/>
      <c r="UCI92" s="214"/>
      <c r="UCJ92" s="214"/>
      <c r="UCK92" s="214"/>
      <c r="UCL92" s="212"/>
      <c r="UCM92" s="213"/>
      <c r="UCN92" s="213"/>
      <c r="UCO92" s="214"/>
      <c r="UCP92" s="214"/>
      <c r="UDD92" s="214"/>
      <c r="UDE92" s="214"/>
      <c r="UDF92" s="214"/>
      <c r="UDG92" s="214"/>
      <c r="UDH92" s="214"/>
      <c r="UDI92" s="212"/>
      <c r="UDJ92" s="213"/>
      <c r="UDK92" s="213"/>
      <c r="UDL92" s="214"/>
      <c r="UDM92" s="214"/>
      <c r="UEA92" s="214"/>
      <c r="UEB92" s="214"/>
      <c r="UEC92" s="214"/>
      <c r="UED92" s="214"/>
      <c r="UEE92" s="214"/>
      <c r="UEF92" s="212"/>
      <c r="UEG92" s="213"/>
      <c r="UEH92" s="213"/>
      <c r="UEI92" s="214"/>
      <c r="UEJ92" s="214"/>
      <c r="UEX92" s="214"/>
      <c r="UEY92" s="214"/>
      <c r="UEZ92" s="214"/>
      <c r="UFA92" s="214"/>
      <c r="UFB92" s="214"/>
      <c r="UFC92" s="212"/>
      <c r="UFD92" s="213"/>
      <c r="UFE92" s="213"/>
      <c r="UFF92" s="214"/>
      <c r="UFG92" s="214"/>
      <c r="UFU92" s="214"/>
      <c r="UFV92" s="214"/>
      <c r="UFW92" s="214"/>
      <c r="UFX92" s="214"/>
      <c r="UFY92" s="214"/>
      <c r="UFZ92" s="212"/>
      <c r="UGA92" s="213"/>
      <c r="UGB92" s="213"/>
      <c r="UGC92" s="214"/>
      <c r="UGD92" s="214"/>
      <c r="UGR92" s="214"/>
      <c r="UGS92" s="214"/>
      <c r="UGT92" s="214"/>
      <c r="UGU92" s="214"/>
      <c r="UGV92" s="214"/>
      <c r="UGW92" s="212"/>
      <c r="UGX92" s="213"/>
      <c r="UGY92" s="213"/>
      <c r="UGZ92" s="214"/>
      <c r="UHA92" s="214"/>
      <c r="UHO92" s="214"/>
      <c r="UHP92" s="214"/>
      <c r="UHQ92" s="214"/>
      <c r="UHR92" s="214"/>
      <c r="UHS92" s="214"/>
      <c r="UHT92" s="212"/>
      <c r="UHU92" s="213"/>
      <c r="UHV92" s="213"/>
      <c r="UHW92" s="214"/>
      <c r="UHX92" s="214"/>
      <c r="UIL92" s="214"/>
      <c r="UIM92" s="214"/>
      <c r="UIN92" s="214"/>
      <c r="UIO92" s="214"/>
      <c r="UIP92" s="214"/>
      <c r="UIQ92" s="212"/>
      <c r="UIR92" s="213"/>
      <c r="UIS92" s="213"/>
      <c r="UIT92" s="214"/>
      <c r="UIU92" s="214"/>
      <c r="UJI92" s="214"/>
      <c r="UJJ92" s="214"/>
      <c r="UJK92" s="214"/>
      <c r="UJL92" s="214"/>
      <c r="UJM92" s="214"/>
      <c r="UJN92" s="212"/>
      <c r="UJO92" s="213"/>
      <c r="UJP92" s="213"/>
      <c r="UJQ92" s="214"/>
      <c r="UJR92" s="214"/>
      <c r="UKF92" s="214"/>
      <c r="UKG92" s="214"/>
      <c r="UKH92" s="214"/>
      <c r="UKI92" s="214"/>
      <c r="UKJ92" s="214"/>
      <c r="UKK92" s="212"/>
      <c r="UKL92" s="213"/>
      <c r="UKM92" s="213"/>
      <c r="UKN92" s="214"/>
      <c r="UKO92" s="214"/>
      <c r="ULC92" s="214"/>
      <c r="ULD92" s="214"/>
      <c r="ULE92" s="214"/>
      <c r="ULF92" s="214"/>
      <c r="ULG92" s="214"/>
      <c r="ULH92" s="212"/>
      <c r="ULI92" s="213"/>
      <c r="ULJ92" s="213"/>
      <c r="ULK92" s="214"/>
      <c r="ULL92" s="214"/>
      <c r="ULZ92" s="214"/>
      <c r="UMA92" s="214"/>
      <c r="UMB92" s="214"/>
      <c r="UMC92" s="214"/>
      <c r="UMD92" s="214"/>
      <c r="UME92" s="212"/>
      <c r="UMF92" s="213"/>
      <c r="UMG92" s="213"/>
      <c r="UMH92" s="214"/>
      <c r="UMI92" s="214"/>
      <c r="UMW92" s="214"/>
      <c r="UMX92" s="214"/>
      <c r="UMY92" s="214"/>
      <c r="UMZ92" s="214"/>
      <c r="UNA92" s="214"/>
      <c r="UNB92" s="212"/>
      <c r="UNC92" s="213"/>
      <c r="UND92" s="213"/>
      <c r="UNE92" s="214"/>
      <c r="UNF92" s="214"/>
      <c r="UNT92" s="214"/>
      <c r="UNU92" s="214"/>
      <c r="UNV92" s="214"/>
      <c r="UNW92" s="214"/>
      <c r="UNX92" s="214"/>
      <c r="UNY92" s="212"/>
      <c r="UNZ92" s="213"/>
      <c r="UOA92" s="213"/>
      <c r="UOB92" s="214"/>
      <c r="UOC92" s="214"/>
      <c r="UOQ92" s="214"/>
      <c r="UOR92" s="214"/>
      <c r="UOS92" s="214"/>
      <c r="UOT92" s="214"/>
      <c r="UOU92" s="214"/>
      <c r="UOV92" s="212"/>
      <c r="UOW92" s="213"/>
      <c r="UOX92" s="213"/>
      <c r="UOY92" s="214"/>
      <c r="UOZ92" s="214"/>
      <c r="UPN92" s="214"/>
      <c r="UPO92" s="214"/>
      <c r="UPP92" s="214"/>
      <c r="UPQ92" s="214"/>
      <c r="UPR92" s="214"/>
      <c r="UPS92" s="212"/>
      <c r="UPT92" s="213"/>
      <c r="UPU92" s="213"/>
      <c r="UPV92" s="214"/>
      <c r="UPW92" s="214"/>
      <c r="UQK92" s="214"/>
      <c r="UQL92" s="214"/>
      <c r="UQM92" s="214"/>
      <c r="UQN92" s="214"/>
      <c r="UQO92" s="214"/>
      <c r="UQP92" s="212"/>
      <c r="UQQ92" s="213"/>
      <c r="UQR92" s="213"/>
      <c r="UQS92" s="214"/>
      <c r="UQT92" s="214"/>
      <c r="URH92" s="214"/>
      <c r="URI92" s="214"/>
      <c r="URJ92" s="214"/>
      <c r="URK92" s="214"/>
      <c r="URL92" s="214"/>
      <c r="URM92" s="212"/>
      <c r="URN92" s="213"/>
      <c r="URO92" s="213"/>
      <c r="URP92" s="214"/>
      <c r="URQ92" s="214"/>
      <c r="USE92" s="214"/>
      <c r="USF92" s="214"/>
      <c r="USG92" s="214"/>
      <c r="USH92" s="214"/>
      <c r="USI92" s="214"/>
      <c r="USJ92" s="212"/>
      <c r="USK92" s="213"/>
      <c r="USL92" s="213"/>
      <c r="USM92" s="214"/>
      <c r="USN92" s="214"/>
      <c r="UTB92" s="214"/>
      <c r="UTC92" s="214"/>
      <c r="UTD92" s="214"/>
      <c r="UTE92" s="214"/>
      <c r="UTF92" s="214"/>
      <c r="UTG92" s="212"/>
      <c r="UTH92" s="213"/>
      <c r="UTI92" s="213"/>
      <c r="UTJ92" s="214"/>
      <c r="UTK92" s="214"/>
      <c r="UTY92" s="214"/>
      <c r="UTZ92" s="214"/>
      <c r="UUA92" s="214"/>
      <c r="UUB92" s="214"/>
      <c r="UUC92" s="214"/>
      <c r="UUD92" s="212"/>
      <c r="UUE92" s="213"/>
      <c r="UUF92" s="213"/>
      <c r="UUG92" s="214"/>
      <c r="UUH92" s="214"/>
      <c r="UUV92" s="214"/>
      <c r="UUW92" s="214"/>
      <c r="UUX92" s="214"/>
      <c r="UUY92" s="214"/>
      <c r="UUZ92" s="214"/>
      <c r="UVA92" s="212"/>
      <c r="UVB92" s="213"/>
      <c r="UVC92" s="213"/>
      <c r="UVD92" s="214"/>
      <c r="UVE92" s="214"/>
      <c r="UVS92" s="214"/>
      <c r="UVT92" s="214"/>
      <c r="UVU92" s="214"/>
      <c r="UVV92" s="214"/>
      <c r="UVW92" s="214"/>
      <c r="UVX92" s="212"/>
      <c r="UVY92" s="213"/>
      <c r="UVZ92" s="213"/>
      <c r="UWA92" s="214"/>
      <c r="UWB92" s="214"/>
      <c r="UWP92" s="214"/>
      <c r="UWQ92" s="214"/>
      <c r="UWR92" s="214"/>
      <c r="UWS92" s="214"/>
      <c r="UWT92" s="214"/>
      <c r="UWU92" s="212"/>
      <c r="UWV92" s="213"/>
      <c r="UWW92" s="213"/>
      <c r="UWX92" s="214"/>
      <c r="UWY92" s="214"/>
      <c r="UXM92" s="214"/>
      <c r="UXN92" s="214"/>
      <c r="UXO92" s="214"/>
      <c r="UXP92" s="214"/>
      <c r="UXQ92" s="214"/>
      <c r="UXR92" s="212"/>
      <c r="UXS92" s="213"/>
      <c r="UXT92" s="213"/>
      <c r="UXU92" s="214"/>
      <c r="UXV92" s="214"/>
      <c r="UYJ92" s="214"/>
      <c r="UYK92" s="214"/>
      <c r="UYL92" s="214"/>
      <c r="UYM92" s="214"/>
      <c r="UYN92" s="214"/>
      <c r="UYO92" s="212"/>
      <c r="UYP92" s="213"/>
      <c r="UYQ92" s="213"/>
      <c r="UYR92" s="214"/>
      <c r="UYS92" s="214"/>
      <c r="UZG92" s="214"/>
      <c r="UZH92" s="214"/>
      <c r="UZI92" s="214"/>
      <c r="UZJ92" s="214"/>
      <c r="UZK92" s="214"/>
      <c r="UZL92" s="212"/>
      <c r="UZM92" s="213"/>
      <c r="UZN92" s="213"/>
      <c r="UZO92" s="214"/>
      <c r="UZP92" s="214"/>
      <c r="VAD92" s="214"/>
      <c r="VAE92" s="214"/>
      <c r="VAF92" s="214"/>
      <c r="VAG92" s="214"/>
      <c r="VAH92" s="214"/>
      <c r="VAI92" s="212"/>
      <c r="VAJ92" s="213"/>
      <c r="VAK92" s="213"/>
      <c r="VAL92" s="214"/>
      <c r="VAM92" s="214"/>
      <c r="VBA92" s="214"/>
      <c r="VBB92" s="214"/>
      <c r="VBC92" s="214"/>
      <c r="VBD92" s="214"/>
      <c r="VBE92" s="214"/>
      <c r="VBF92" s="212"/>
      <c r="VBG92" s="213"/>
      <c r="VBH92" s="213"/>
      <c r="VBI92" s="214"/>
      <c r="VBJ92" s="214"/>
      <c r="VBX92" s="214"/>
      <c r="VBY92" s="214"/>
      <c r="VBZ92" s="214"/>
      <c r="VCA92" s="214"/>
      <c r="VCB92" s="214"/>
      <c r="VCC92" s="212"/>
      <c r="VCD92" s="213"/>
      <c r="VCE92" s="213"/>
      <c r="VCF92" s="214"/>
      <c r="VCG92" s="214"/>
      <c r="VCU92" s="214"/>
      <c r="VCV92" s="214"/>
      <c r="VCW92" s="214"/>
      <c r="VCX92" s="214"/>
      <c r="VCY92" s="214"/>
      <c r="VCZ92" s="212"/>
      <c r="VDA92" s="213"/>
      <c r="VDB92" s="213"/>
      <c r="VDC92" s="214"/>
      <c r="VDD92" s="214"/>
      <c r="VDR92" s="214"/>
      <c r="VDS92" s="214"/>
      <c r="VDT92" s="214"/>
      <c r="VDU92" s="214"/>
      <c r="VDV92" s="214"/>
      <c r="VDW92" s="212"/>
      <c r="VDX92" s="213"/>
      <c r="VDY92" s="213"/>
      <c r="VDZ92" s="214"/>
      <c r="VEA92" s="214"/>
      <c r="VEO92" s="214"/>
      <c r="VEP92" s="214"/>
      <c r="VEQ92" s="214"/>
      <c r="VER92" s="214"/>
      <c r="VES92" s="214"/>
      <c r="VET92" s="212"/>
      <c r="VEU92" s="213"/>
      <c r="VEV92" s="213"/>
      <c r="VEW92" s="214"/>
      <c r="VEX92" s="214"/>
      <c r="VFL92" s="214"/>
      <c r="VFM92" s="214"/>
      <c r="VFN92" s="214"/>
      <c r="VFO92" s="214"/>
      <c r="VFP92" s="214"/>
      <c r="VFQ92" s="212"/>
      <c r="VFR92" s="213"/>
      <c r="VFS92" s="213"/>
      <c r="VFT92" s="214"/>
      <c r="VFU92" s="214"/>
      <c r="VGI92" s="214"/>
      <c r="VGJ92" s="214"/>
      <c r="VGK92" s="214"/>
      <c r="VGL92" s="214"/>
      <c r="VGM92" s="214"/>
      <c r="VGN92" s="212"/>
      <c r="VGO92" s="213"/>
      <c r="VGP92" s="213"/>
      <c r="VGQ92" s="214"/>
      <c r="VGR92" s="214"/>
      <c r="VHF92" s="214"/>
      <c r="VHG92" s="214"/>
      <c r="VHH92" s="214"/>
      <c r="VHI92" s="214"/>
      <c r="VHJ92" s="214"/>
      <c r="VHK92" s="212"/>
      <c r="VHL92" s="213"/>
      <c r="VHM92" s="213"/>
      <c r="VHN92" s="214"/>
      <c r="VHO92" s="214"/>
      <c r="VIC92" s="214"/>
      <c r="VID92" s="214"/>
      <c r="VIE92" s="214"/>
      <c r="VIF92" s="214"/>
      <c r="VIG92" s="214"/>
      <c r="VIH92" s="212"/>
      <c r="VII92" s="213"/>
      <c r="VIJ92" s="213"/>
      <c r="VIK92" s="214"/>
      <c r="VIL92" s="214"/>
      <c r="VIZ92" s="214"/>
      <c r="VJA92" s="214"/>
      <c r="VJB92" s="214"/>
      <c r="VJC92" s="214"/>
      <c r="VJD92" s="214"/>
      <c r="VJE92" s="212"/>
      <c r="VJF92" s="213"/>
      <c r="VJG92" s="213"/>
      <c r="VJH92" s="214"/>
      <c r="VJI92" s="214"/>
      <c r="VJW92" s="214"/>
      <c r="VJX92" s="214"/>
      <c r="VJY92" s="214"/>
      <c r="VJZ92" s="214"/>
      <c r="VKA92" s="214"/>
      <c r="VKB92" s="212"/>
      <c r="VKC92" s="213"/>
      <c r="VKD92" s="213"/>
      <c r="VKE92" s="214"/>
      <c r="VKF92" s="214"/>
      <c r="VKT92" s="214"/>
      <c r="VKU92" s="214"/>
      <c r="VKV92" s="214"/>
      <c r="VKW92" s="214"/>
      <c r="VKX92" s="214"/>
      <c r="VKY92" s="212"/>
      <c r="VKZ92" s="213"/>
      <c r="VLA92" s="213"/>
      <c r="VLB92" s="214"/>
      <c r="VLC92" s="214"/>
      <c r="VLQ92" s="214"/>
      <c r="VLR92" s="214"/>
      <c r="VLS92" s="214"/>
      <c r="VLT92" s="214"/>
      <c r="VLU92" s="214"/>
      <c r="VLV92" s="212"/>
      <c r="VLW92" s="213"/>
      <c r="VLX92" s="213"/>
      <c r="VLY92" s="214"/>
      <c r="VLZ92" s="214"/>
      <c r="VMN92" s="214"/>
      <c r="VMO92" s="214"/>
      <c r="VMP92" s="214"/>
      <c r="VMQ92" s="214"/>
      <c r="VMR92" s="214"/>
      <c r="VMS92" s="212"/>
      <c r="VMT92" s="213"/>
      <c r="VMU92" s="213"/>
      <c r="VMV92" s="214"/>
      <c r="VMW92" s="214"/>
      <c r="VNK92" s="214"/>
      <c r="VNL92" s="214"/>
      <c r="VNM92" s="214"/>
      <c r="VNN92" s="214"/>
      <c r="VNO92" s="214"/>
      <c r="VNP92" s="212"/>
      <c r="VNQ92" s="213"/>
      <c r="VNR92" s="213"/>
      <c r="VNS92" s="214"/>
      <c r="VNT92" s="214"/>
      <c r="VOH92" s="214"/>
      <c r="VOI92" s="214"/>
      <c r="VOJ92" s="214"/>
      <c r="VOK92" s="214"/>
      <c r="VOL92" s="214"/>
      <c r="VOM92" s="212"/>
      <c r="VON92" s="213"/>
      <c r="VOO92" s="213"/>
      <c r="VOP92" s="214"/>
      <c r="VOQ92" s="214"/>
      <c r="VPE92" s="214"/>
      <c r="VPF92" s="214"/>
      <c r="VPG92" s="214"/>
      <c r="VPH92" s="214"/>
      <c r="VPI92" s="214"/>
      <c r="VPJ92" s="212"/>
      <c r="VPK92" s="213"/>
      <c r="VPL92" s="213"/>
      <c r="VPM92" s="214"/>
      <c r="VPN92" s="214"/>
      <c r="VQB92" s="214"/>
      <c r="VQC92" s="214"/>
      <c r="VQD92" s="214"/>
      <c r="VQE92" s="214"/>
      <c r="VQF92" s="214"/>
      <c r="VQG92" s="212"/>
      <c r="VQH92" s="213"/>
      <c r="VQI92" s="213"/>
      <c r="VQJ92" s="214"/>
      <c r="VQK92" s="214"/>
      <c r="VQY92" s="214"/>
      <c r="VQZ92" s="214"/>
      <c r="VRA92" s="214"/>
      <c r="VRB92" s="214"/>
      <c r="VRC92" s="214"/>
      <c r="VRD92" s="212"/>
      <c r="VRE92" s="213"/>
      <c r="VRF92" s="213"/>
      <c r="VRG92" s="214"/>
      <c r="VRH92" s="214"/>
      <c r="VRV92" s="214"/>
      <c r="VRW92" s="214"/>
      <c r="VRX92" s="214"/>
      <c r="VRY92" s="214"/>
      <c r="VRZ92" s="214"/>
      <c r="VSA92" s="212"/>
      <c r="VSB92" s="213"/>
      <c r="VSC92" s="213"/>
      <c r="VSD92" s="214"/>
      <c r="VSE92" s="214"/>
      <c r="VSS92" s="214"/>
      <c r="VST92" s="214"/>
      <c r="VSU92" s="214"/>
      <c r="VSV92" s="214"/>
      <c r="VSW92" s="214"/>
      <c r="VSX92" s="212"/>
      <c r="VSY92" s="213"/>
      <c r="VSZ92" s="213"/>
      <c r="VTA92" s="214"/>
      <c r="VTB92" s="214"/>
      <c r="VTP92" s="214"/>
      <c r="VTQ92" s="214"/>
      <c r="VTR92" s="214"/>
      <c r="VTS92" s="214"/>
      <c r="VTT92" s="214"/>
      <c r="VTU92" s="212"/>
      <c r="VTV92" s="213"/>
      <c r="VTW92" s="213"/>
      <c r="VTX92" s="214"/>
      <c r="VTY92" s="214"/>
      <c r="VUM92" s="214"/>
      <c r="VUN92" s="214"/>
      <c r="VUO92" s="214"/>
      <c r="VUP92" s="214"/>
      <c r="VUQ92" s="214"/>
      <c r="VUR92" s="212"/>
      <c r="VUS92" s="213"/>
      <c r="VUT92" s="213"/>
      <c r="VUU92" s="214"/>
      <c r="VUV92" s="214"/>
      <c r="VVJ92" s="214"/>
      <c r="VVK92" s="214"/>
      <c r="VVL92" s="214"/>
      <c r="VVM92" s="214"/>
      <c r="VVN92" s="214"/>
      <c r="VVO92" s="212"/>
      <c r="VVP92" s="213"/>
      <c r="VVQ92" s="213"/>
      <c r="VVR92" s="214"/>
      <c r="VVS92" s="214"/>
      <c r="VWG92" s="214"/>
      <c r="VWH92" s="214"/>
      <c r="VWI92" s="214"/>
      <c r="VWJ92" s="214"/>
      <c r="VWK92" s="214"/>
      <c r="VWL92" s="212"/>
      <c r="VWM92" s="213"/>
      <c r="VWN92" s="213"/>
      <c r="VWO92" s="214"/>
      <c r="VWP92" s="214"/>
      <c r="VXD92" s="214"/>
      <c r="VXE92" s="214"/>
      <c r="VXF92" s="214"/>
      <c r="VXG92" s="214"/>
      <c r="VXH92" s="214"/>
      <c r="VXI92" s="212"/>
      <c r="VXJ92" s="213"/>
      <c r="VXK92" s="213"/>
      <c r="VXL92" s="214"/>
      <c r="VXM92" s="214"/>
      <c r="VYA92" s="214"/>
      <c r="VYB92" s="214"/>
      <c r="VYC92" s="214"/>
      <c r="VYD92" s="214"/>
      <c r="VYE92" s="214"/>
      <c r="VYF92" s="212"/>
      <c r="VYG92" s="213"/>
      <c r="VYH92" s="213"/>
      <c r="VYI92" s="214"/>
      <c r="VYJ92" s="214"/>
      <c r="VYX92" s="214"/>
      <c r="VYY92" s="214"/>
      <c r="VYZ92" s="214"/>
      <c r="VZA92" s="214"/>
      <c r="VZB92" s="214"/>
      <c r="VZC92" s="212"/>
      <c r="VZD92" s="213"/>
      <c r="VZE92" s="213"/>
      <c r="VZF92" s="214"/>
      <c r="VZG92" s="214"/>
      <c r="VZU92" s="214"/>
      <c r="VZV92" s="214"/>
      <c r="VZW92" s="214"/>
      <c r="VZX92" s="214"/>
      <c r="VZY92" s="214"/>
      <c r="VZZ92" s="212"/>
      <c r="WAA92" s="213"/>
      <c r="WAB92" s="213"/>
      <c r="WAC92" s="214"/>
      <c r="WAD92" s="214"/>
      <c r="WAR92" s="214"/>
      <c r="WAS92" s="214"/>
      <c r="WAT92" s="214"/>
      <c r="WAU92" s="214"/>
      <c r="WAV92" s="214"/>
      <c r="WAW92" s="212"/>
      <c r="WAX92" s="213"/>
      <c r="WAY92" s="213"/>
      <c r="WAZ92" s="214"/>
      <c r="WBA92" s="214"/>
      <c r="WBO92" s="214"/>
      <c r="WBP92" s="214"/>
      <c r="WBQ92" s="214"/>
      <c r="WBR92" s="214"/>
      <c r="WBS92" s="214"/>
      <c r="WBT92" s="212"/>
      <c r="WBU92" s="213"/>
      <c r="WBV92" s="213"/>
      <c r="WBW92" s="214"/>
      <c r="WBX92" s="214"/>
      <c r="WCL92" s="214"/>
      <c r="WCM92" s="214"/>
      <c r="WCN92" s="214"/>
      <c r="WCO92" s="214"/>
      <c r="WCP92" s="214"/>
      <c r="WCQ92" s="212"/>
      <c r="WCR92" s="213"/>
      <c r="WCS92" s="213"/>
      <c r="WCT92" s="214"/>
      <c r="WCU92" s="214"/>
      <c r="WDI92" s="214"/>
      <c r="WDJ92" s="214"/>
      <c r="WDK92" s="214"/>
      <c r="WDL92" s="214"/>
      <c r="WDM92" s="214"/>
      <c r="WDN92" s="212"/>
      <c r="WDO92" s="213"/>
      <c r="WDP92" s="213"/>
      <c r="WDQ92" s="214"/>
      <c r="WDR92" s="214"/>
      <c r="WEF92" s="214"/>
      <c r="WEG92" s="214"/>
      <c r="WEH92" s="214"/>
      <c r="WEI92" s="214"/>
      <c r="WEJ92" s="214"/>
      <c r="WEK92" s="212"/>
      <c r="WEL92" s="213"/>
      <c r="WEM92" s="213"/>
      <c r="WEN92" s="214"/>
      <c r="WEO92" s="214"/>
      <c r="WFC92" s="214"/>
      <c r="WFD92" s="214"/>
      <c r="WFE92" s="214"/>
      <c r="WFF92" s="214"/>
      <c r="WFG92" s="214"/>
      <c r="WFH92" s="212"/>
      <c r="WFI92" s="213"/>
      <c r="WFJ92" s="213"/>
      <c r="WFK92" s="214"/>
      <c r="WFL92" s="214"/>
      <c r="WFZ92" s="214"/>
      <c r="WGA92" s="214"/>
      <c r="WGB92" s="214"/>
      <c r="WGC92" s="214"/>
      <c r="WGD92" s="214"/>
      <c r="WGE92" s="212"/>
      <c r="WGF92" s="213"/>
      <c r="WGG92" s="213"/>
      <c r="WGH92" s="214"/>
      <c r="WGI92" s="214"/>
      <c r="WGW92" s="214"/>
      <c r="WGX92" s="214"/>
      <c r="WGY92" s="214"/>
      <c r="WGZ92" s="214"/>
      <c r="WHA92" s="214"/>
      <c r="WHB92" s="212"/>
      <c r="WHC92" s="213"/>
      <c r="WHD92" s="213"/>
      <c r="WHE92" s="214"/>
      <c r="WHF92" s="214"/>
      <c r="WHT92" s="214"/>
      <c r="WHU92" s="214"/>
      <c r="WHV92" s="214"/>
      <c r="WHW92" s="214"/>
      <c r="WHX92" s="214"/>
      <c r="WHY92" s="212"/>
      <c r="WHZ92" s="213"/>
      <c r="WIA92" s="213"/>
      <c r="WIB92" s="214"/>
      <c r="WIC92" s="214"/>
      <c r="WIQ92" s="214"/>
      <c r="WIR92" s="214"/>
      <c r="WIS92" s="214"/>
      <c r="WIT92" s="214"/>
      <c r="WIU92" s="214"/>
      <c r="WIV92" s="212"/>
      <c r="WIW92" s="213"/>
      <c r="WIX92" s="213"/>
      <c r="WIY92" s="214"/>
      <c r="WIZ92" s="214"/>
      <c r="WJN92" s="214"/>
      <c r="WJO92" s="214"/>
      <c r="WJP92" s="214"/>
      <c r="WJQ92" s="214"/>
      <c r="WJR92" s="214"/>
      <c r="WJS92" s="212"/>
      <c r="WJT92" s="213"/>
      <c r="WJU92" s="213"/>
      <c r="WJV92" s="214"/>
      <c r="WJW92" s="214"/>
      <c r="WKK92" s="214"/>
      <c r="WKL92" s="214"/>
      <c r="WKM92" s="214"/>
      <c r="WKN92" s="214"/>
      <c r="WKO92" s="214"/>
      <c r="WKP92" s="212"/>
      <c r="WKQ92" s="213"/>
      <c r="WKR92" s="213"/>
      <c r="WKS92" s="214"/>
      <c r="WKT92" s="214"/>
      <c r="WLH92" s="214"/>
      <c r="WLI92" s="214"/>
      <c r="WLJ92" s="214"/>
      <c r="WLK92" s="214"/>
      <c r="WLL92" s="214"/>
      <c r="WLM92" s="212"/>
      <c r="WLN92" s="213"/>
      <c r="WLO92" s="213"/>
      <c r="WLP92" s="214"/>
      <c r="WLQ92" s="214"/>
      <c r="WME92" s="214"/>
      <c r="WMF92" s="214"/>
      <c r="WMG92" s="214"/>
      <c r="WMH92" s="214"/>
      <c r="WMI92" s="214"/>
      <c r="WMJ92" s="212"/>
      <c r="WMK92" s="213"/>
      <c r="WML92" s="213"/>
      <c r="WMM92" s="214"/>
      <c r="WMN92" s="214"/>
      <c r="WNB92" s="214"/>
      <c r="WNC92" s="214"/>
      <c r="WND92" s="214"/>
      <c r="WNE92" s="214"/>
      <c r="WNF92" s="214"/>
      <c r="WNG92" s="212"/>
      <c r="WNH92" s="213"/>
      <c r="WNI92" s="213"/>
      <c r="WNJ92" s="214"/>
      <c r="WNK92" s="214"/>
      <c r="WNY92" s="214"/>
      <c r="WNZ92" s="214"/>
      <c r="WOA92" s="214"/>
      <c r="WOB92" s="214"/>
      <c r="WOC92" s="214"/>
      <c r="WOD92" s="212"/>
      <c r="WOE92" s="213"/>
      <c r="WOF92" s="213"/>
      <c r="WOG92" s="214"/>
      <c r="WOH92" s="214"/>
      <c r="WOV92" s="214"/>
      <c r="WOW92" s="214"/>
      <c r="WOX92" s="214"/>
      <c r="WOY92" s="214"/>
      <c r="WOZ92" s="214"/>
      <c r="WPA92" s="212"/>
      <c r="WPB92" s="213"/>
      <c r="WPC92" s="213"/>
      <c r="WPD92" s="214"/>
      <c r="WPE92" s="214"/>
      <c r="WPS92" s="214"/>
      <c r="WPT92" s="214"/>
      <c r="WPU92" s="214"/>
      <c r="WPV92" s="214"/>
      <c r="WPW92" s="214"/>
      <c r="WPX92" s="212"/>
      <c r="WPY92" s="213"/>
      <c r="WPZ92" s="213"/>
      <c r="WQA92" s="214"/>
      <c r="WQB92" s="214"/>
      <c r="WQP92" s="214"/>
      <c r="WQQ92" s="214"/>
      <c r="WQR92" s="214"/>
      <c r="WQS92" s="214"/>
      <c r="WQT92" s="214"/>
      <c r="WQU92" s="212"/>
      <c r="WQV92" s="213"/>
      <c r="WQW92" s="213"/>
      <c r="WQX92" s="214"/>
      <c r="WQY92" s="214"/>
      <c r="WRM92" s="214"/>
      <c r="WRN92" s="214"/>
      <c r="WRO92" s="214"/>
      <c r="WRP92" s="214"/>
      <c r="WRQ92" s="214"/>
      <c r="WRR92" s="212"/>
      <c r="WRS92" s="213"/>
      <c r="WRT92" s="213"/>
      <c r="WRU92" s="214"/>
      <c r="WRV92" s="214"/>
      <c r="WSJ92" s="214"/>
      <c r="WSK92" s="214"/>
      <c r="WSL92" s="214"/>
      <c r="WSM92" s="214"/>
      <c r="WSN92" s="214"/>
      <c r="WSO92" s="212"/>
      <c r="WSP92" s="213"/>
      <c r="WSQ92" s="213"/>
      <c r="WSR92" s="214"/>
      <c r="WSS92" s="214"/>
      <c r="WTG92" s="214"/>
      <c r="WTH92" s="214"/>
      <c r="WTI92" s="214"/>
      <c r="WTJ92" s="214"/>
      <c r="WTK92" s="214"/>
      <c r="WTL92" s="212"/>
      <c r="WTM92" s="213"/>
      <c r="WTN92" s="213"/>
      <c r="WTO92" s="214"/>
      <c r="WTP92" s="214"/>
      <c r="WUD92" s="214"/>
      <c r="WUE92" s="214"/>
      <c r="WUF92" s="214"/>
      <c r="WUG92" s="214"/>
      <c r="WUH92" s="214"/>
      <c r="WUI92" s="212"/>
      <c r="WUJ92" s="213"/>
      <c r="WUK92" s="213"/>
      <c r="WUL92" s="214"/>
      <c r="WUM92" s="214"/>
      <c r="WVA92" s="214"/>
      <c r="WVB92" s="214"/>
      <c r="WVC92" s="214"/>
      <c r="WVD92" s="214"/>
      <c r="WVE92" s="214"/>
      <c r="WVF92" s="212"/>
      <c r="WVG92" s="213"/>
      <c r="WVH92" s="213"/>
      <c r="WVI92" s="214"/>
      <c r="WVJ92" s="214"/>
      <c r="WVX92" s="214"/>
      <c r="WVY92" s="214"/>
      <c r="WVZ92" s="214"/>
      <c r="WWA92" s="214"/>
      <c r="WWB92" s="214"/>
      <c r="WWC92" s="212"/>
      <c r="WWD92" s="213"/>
      <c r="WWE92" s="213"/>
      <c r="WWF92" s="214"/>
      <c r="WWG92" s="214"/>
      <c r="WWU92" s="214"/>
      <c r="WWV92" s="214"/>
      <c r="WWW92" s="214"/>
      <c r="WWX92" s="214"/>
      <c r="WWY92" s="214"/>
      <c r="WWZ92" s="212"/>
      <c r="WXA92" s="213"/>
      <c r="WXB92" s="213"/>
      <c r="WXC92" s="214"/>
      <c r="WXD92" s="214"/>
      <c r="WXR92" s="214"/>
      <c r="WXS92" s="214"/>
      <c r="WXT92" s="214"/>
      <c r="WXU92" s="214"/>
      <c r="WXV92" s="214"/>
      <c r="WXW92" s="212"/>
      <c r="WXX92" s="213"/>
      <c r="WXY92" s="213"/>
      <c r="WXZ92" s="214"/>
      <c r="WYA92" s="214"/>
      <c r="WYO92" s="214"/>
      <c r="WYP92" s="214"/>
      <c r="WYQ92" s="214"/>
      <c r="WYR92" s="214"/>
      <c r="WYS92" s="214"/>
      <c r="WYT92" s="212"/>
      <c r="WYU92" s="213"/>
      <c r="WYV92" s="213"/>
      <c r="WYW92" s="214"/>
      <c r="WYX92" s="214"/>
      <c r="WZL92" s="214"/>
      <c r="WZM92" s="214"/>
      <c r="WZN92" s="214"/>
      <c r="WZO92" s="214"/>
      <c r="WZP92" s="214"/>
      <c r="WZQ92" s="212"/>
      <c r="WZR92" s="213"/>
      <c r="WZS92" s="213"/>
      <c r="WZT92" s="214"/>
      <c r="WZU92" s="214"/>
      <c r="XAI92" s="214"/>
      <c r="XAJ92" s="214"/>
      <c r="XAK92" s="214"/>
      <c r="XAL92" s="214"/>
      <c r="XAM92" s="214"/>
      <c r="XAN92" s="212"/>
      <c r="XAO92" s="213"/>
      <c r="XAP92" s="213"/>
      <c r="XAQ92" s="214"/>
      <c r="XAR92" s="214"/>
      <c r="XBF92" s="214"/>
      <c r="XBG92" s="214"/>
      <c r="XBH92" s="214"/>
      <c r="XBI92" s="214"/>
      <c r="XBJ92" s="214"/>
      <c r="XBK92" s="212"/>
      <c r="XBL92" s="213"/>
      <c r="XBM92" s="213"/>
      <c r="XBN92" s="214"/>
      <c r="XBO92" s="214"/>
      <c r="XCC92" s="214"/>
      <c r="XCD92" s="214"/>
      <c r="XCE92" s="214"/>
      <c r="XCF92" s="214"/>
      <c r="XCG92" s="214"/>
      <c r="XCH92" s="212"/>
      <c r="XCI92" s="213"/>
      <c r="XCJ92" s="213"/>
      <c r="XCK92" s="214"/>
      <c r="XCL92" s="214"/>
      <c r="XCZ92" s="214"/>
      <c r="XDA92" s="214"/>
      <c r="XDB92" s="214"/>
      <c r="XDC92" s="214"/>
      <c r="XDD92" s="214"/>
      <c r="XDE92" s="212"/>
      <c r="XDF92" s="213"/>
      <c r="XDG92" s="213"/>
      <c r="XDH92" s="214"/>
      <c r="XDI92" s="214"/>
      <c r="XDW92" s="214"/>
      <c r="XDX92" s="214"/>
      <c r="XDY92" s="214"/>
      <c r="XDZ92" s="214"/>
      <c r="XEA92" s="214"/>
      <c r="XEB92" s="212"/>
      <c r="XEC92" s="213"/>
      <c r="XED92" s="213"/>
      <c r="XEE92" s="214"/>
      <c r="XEF92" s="214"/>
      <c r="XET92" s="214"/>
      <c r="XEU92" s="214"/>
      <c r="XEV92" s="214"/>
      <c r="XEW92" s="214"/>
      <c r="XEX92" s="214"/>
      <c r="XEY92" s="212"/>
      <c r="XEZ92" s="213"/>
      <c r="XFA92" s="213"/>
      <c r="XFB92" s="214"/>
      <c r="XFC92" s="214"/>
    </row>
    <row r="93" spans="1:1019 1033:3066 3080:5113 5127:7160 7174:9207 9221:11254 11268:13301 13315:14336 14350:15348 15362:16383" ht="13.5">
      <c r="B93" s="35" t="s">
        <v>572</v>
      </c>
      <c r="C93" s="94" t="s">
        <v>220</v>
      </c>
      <c r="D93" s="18" t="s">
        <v>579</v>
      </c>
      <c r="E93" s="18" t="s">
        <v>649</v>
      </c>
      <c r="H93" s="99"/>
      <c r="I93" s="124"/>
      <c r="J93" s="124"/>
      <c r="K93" s="124"/>
      <c r="L93" s="124"/>
      <c r="M93" s="124"/>
      <c r="N93" s="124"/>
      <c r="O93" s="124"/>
      <c r="P93" s="124"/>
      <c r="Q93" s="124"/>
      <c r="R93" s="124"/>
      <c r="S93" s="124"/>
      <c r="T93" s="124"/>
    </row>
    <row r="94" spans="1:1019 1033:3066 3080:5113 5127:7160 7174:9207 9221:11254 11268:13301 13315:14336 14350:15348 15362:16383" ht="13.5">
      <c r="B94" s="35" t="s">
        <v>572</v>
      </c>
      <c r="C94" s="94" t="s">
        <v>583</v>
      </c>
      <c r="D94" s="18" t="s">
        <v>580</v>
      </c>
      <c r="E94" s="18" t="s">
        <v>649</v>
      </c>
      <c r="H94" s="99"/>
      <c r="I94" s="124"/>
      <c r="J94" s="124"/>
      <c r="K94" s="124"/>
      <c r="L94" s="124"/>
      <c r="M94" s="124"/>
      <c r="N94" s="124"/>
      <c r="O94" s="124"/>
      <c r="P94" s="124"/>
      <c r="Q94" s="124"/>
      <c r="R94" s="124"/>
      <c r="S94" s="124"/>
      <c r="T94" s="124"/>
    </row>
    <row r="95" spans="1:1019 1033:3066 3080:5113 5127:7160 7174:9207 9221:11254 11268:13301 13315:14336 14350:15348 15362:16383" ht="13.5">
      <c r="B95" s="35" t="s">
        <v>572</v>
      </c>
      <c r="C95" s="32" t="s">
        <v>221</v>
      </c>
      <c r="D95" s="221" t="s">
        <v>222</v>
      </c>
      <c r="E95" s="18" t="s">
        <v>649</v>
      </c>
      <c r="H95" s="99"/>
      <c r="I95" s="124"/>
      <c r="J95" s="124"/>
      <c r="K95" s="124"/>
      <c r="L95" s="124"/>
      <c r="M95" s="124"/>
      <c r="N95" s="124"/>
      <c r="O95" s="124"/>
      <c r="P95" s="124"/>
      <c r="Q95" s="124"/>
      <c r="R95" s="124"/>
      <c r="S95" s="124"/>
      <c r="T95" s="124"/>
    </row>
    <row r="96" spans="1:1019 1033:3066 3080:5113 5127:7160 7174:9207 9221:11254 11268:13301 13315:14336 14350:15348 15362:16383" ht="13.5">
      <c r="B96" s="35" t="s">
        <v>572</v>
      </c>
      <c r="C96" s="156" t="s">
        <v>221</v>
      </c>
      <c r="D96" s="221" t="s">
        <v>223</v>
      </c>
      <c r="E96" s="18" t="s">
        <v>649</v>
      </c>
      <c r="H96" s="99"/>
      <c r="I96" s="124"/>
      <c r="J96" s="124"/>
      <c r="K96" s="124"/>
      <c r="L96" s="124"/>
      <c r="M96" s="124"/>
      <c r="N96" s="124"/>
      <c r="O96" s="124"/>
      <c r="P96" s="124"/>
      <c r="Q96" s="124"/>
      <c r="R96" s="124"/>
      <c r="S96" s="124"/>
      <c r="T96" s="124"/>
    </row>
    <row r="97" spans="1:1019 1033:3066 3080:5113 5127:7160 7174:9207 9221:11254 11268:13301 13315:14336 14350:15348 15362:16383" ht="13.5">
      <c r="B97" s="35" t="s">
        <v>572</v>
      </c>
      <c r="C97" s="156" t="s">
        <v>221</v>
      </c>
      <c r="D97" s="221" t="s">
        <v>224</v>
      </c>
      <c r="E97" s="18" t="s">
        <v>649</v>
      </c>
      <c r="H97" s="99"/>
      <c r="I97" s="124"/>
      <c r="J97" s="124"/>
      <c r="K97" s="124"/>
      <c r="L97" s="124"/>
      <c r="M97" s="124"/>
      <c r="N97" s="124"/>
      <c r="O97" s="124"/>
      <c r="P97" s="124"/>
      <c r="Q97" s="124"/>
      <c r="R97" s="124"/>
      <c r="S97" s="124"/>
      <c r="T97" s="124"/>
    </row>
    <row r="98" spans="1:1019 1033:3066 3080:5113 5127:7160 7174:9207 9221:11254 11268:13301 13315:14336 14350:15348 15362:16383" ht="13.5">
      <c r="B98" s="35" t="s">
        <v>576</v>
      </c>
      <c r="C98" s="65" t="s">
        <v>93</v>
      </c>
      <c r="D98" s="225"/>
      <c r="E98" s="18" t="s">
        <v>649</v>
      </c>
      <c r="H98" s="98">
        <f t="shared" ref="H98:T98" si="11">SUM(H99:H111)</f>
        <v>0</v>
      </c>
      <c r="I98" s="98">
        <f t="shared" si="11"/>
        <v>0</v>
      </c>
      <c r="J98" s="98">
        <f t="shared" si="11"/>
        <v>0</v>
      </c>
      <c r="K98" s="98">
        <f t="shared" si="11"/>
        <v>0</v>
      </c>
      <c r="L98" s="98">
        <f t="shared" si="11"/>
        <v>0</v>
      </c>
      <c r="M98" s="98">
        <f t="shared" si="11"/>
        <v>0</v>
      </c>
      <c r="N98" s="98">
        <f t="shared" si="11"/>
        <v>0</v>
      </c>
      <c r="O98" s="98">
        <f t="shared" si="11"/>
        <v>0</v>
      </c>
      <c r="P98" s="98">
        <f t="shared" si="11"/>
        <v>0</v>
      </c>
      <c r="Q98" s="98">
        <f t="shared" si="11"/>
        <v>0</v>
      </c>
      <c r="R98" s="98">
        <f t="shared" si="11"/>
        <v>0</v>
      </c>
      <c r="S98" s="98">
        <f t="shared" si="11"/>
        <v>0</v>
      </c>
      <c r="T98" s="98">
        <f t="shared" si="11"/>
        <v>0</v>
      </c>
    </row>
    <row r="99" spans="1:1019 1033:3066 3080:5113 5127:7160 7174:9207 9221:11254 11268:13301 13315:14336 14350:15348 15362:16383" ht="13.5">
      <c r="B99" s="35" t="s">
        <v>576</v>
      </c>
      <c r="C99" s="94" t="s">
        <v>204</v>
      </c>
      <c r="D99" s="225" t="s">
        <v>205</v>
      </c>
      <c r="E99" s="18" t="s">
        <v>649</v>
      </c>
      <c r="H99" s="99"/>
      <c r="I99" s="99"/>
      <c r="J99" s="99"/>
      <c r="K99" s="99"/>
      <c r="L99" s="99"/>
      <c r="M99" s="99"/>
      <c r="N99" s="99"/>
      <c r="O99" s="99"/>
      <c r="P99" s="99"/>
      <c r="Q99" s="99"/>
      <c r="R99" s="99"/>
      <c r="S99" s="99"/>
      <c r="T99" s="99"/>
    </row>
    <row r="100" spans="1:1019 1033:3066 3080:5113 5127:7160 7174:9207 9221:11254 11268:13301 13315:14336 14350:15348 15362:16383" ht="13.5">
      <c r="B100" s="35" t="s">
        <v>576</v>
      </c>
      <c r="C100" s="94" t="s">
        <v>206</v>
      </c>
      <c r="D100" s="18" t="s">
        <v>207</v>
      </c>
      <c r="E100" s="18" t="s">
        <v>649</v>
      </c>
      <c r="H100" s="99"/>
      <c r="I100" s="99"/>
      <c r="J100" s="99"/>
      <c r="K100" s="99"/>
      <c r="L100" s="99"/>
      <c r="M100" s="99"/>
      <c r="N100" s="99"/>
      <c r="O100" s="99"/>
      <c r="P100" s="99"/>
      <c r="Q100" s="99"/>
      <c r="R100" s="99"/>
      <c r="S100" s="99"/>
      <c r="T100" s="99"/>
    </row>
    <row r="101" spans="1:1019 1033:3066 3080:5113 5127:7160 7174:9207 9221:11254 11268:13301 13315:14336 14350:15348 15362:16383" ht="13.5">
      <c r="B101" s="35" t="s">
        <v>576</v>
      </c>
      <c r="C101" s="94" t="s">
        <v>208</v>
      </c>
      <c r="D101" s="18" t="s">
        <v>209</v>
      </c>
      <c r="E101" s="18" t="s">
        <v>649</v>
      </c>
      <c r="H101" s="99"/>
      <c r="I101" s="99"/>
      <c r="J101" s="99"/>
      <c r="K101" s="99"/>
      <c r="L101" s="99"/>
      <c r="M101" s="99"/>
      <c r="N101" s="99"/>
      <c r="O101" s="99"/>
      <c r="P101" s="99"/>
      <c r="Q101" s="99"/>
      <c r="R101" s="99"/>
      <c r="S101" s="99"/>
      <c r="T101" s="99"/>
    </row>
    <row r="102" spans="1:1019 1033:3066 3080:5113 5127:7160 7174:9207 9221:11254 11268:13301 13315:14336 14350:15348 15362:16383" ht="13.5">
      <c r="B102" s="35" t="s">
        <v>576</v>
      </c>
      <c r="C102" s="94" t="s">
        <v>210</v>
      </c>
      <c r="D102" s="18" t="s">
        <v>211</v>
      </c>
      <c r="E102" s="18" t="s">
        <v>649</v>
      </c>
      <c r="H102" s="99"/>
      <c r="I102" s="99"/>
      <c r="J102" s="99"/>
      <c r="K102" s="99"/>
      <c r="L102" s="99"/>
      <c r="M102" s="99"/>
      <c r="N102" s="99"/>
      <c r="O102" s="99"/>
      <c r="P102" s="99"/>
      <c r="Q102" s="99"/>
      <c r="R102" s="99"/>
      <c r="S102" s="99"/>
      <c r="T102" s="99"/>
    </row>
    <row r="103" spans="1:1019 1033:3066 3080:5113 5127:7160 7174:9207 9221:11254 11268:13301 13315:14336 14350:15348 15362:16383" ht="13.5">
      <c r="B103" s="35" t="s">
        <v>576</v>
      </c>
      <c r="C103" s="94" t="s">
        <v>212</v>
      </c>
      <c r="D103" s="18" t="s">
        <v>213</v>
      </c>
      <c r="E103" s="18" t="s">
        <v>649</v>
      </c>
      <c r="H103" s="99"/>
      <c r="I103" s="99"/>
      <c r="J103" s="99"/>
      <c r="K103" s="99"/>
      <c r="L103" s="99"/>
      <c r="M103" s="99"/>
      <c r="N103" s="99"/>
      <c r="O103" s="99"/>
      <c r="P103" s="99"/>
      <c r="Q103" s="99"/>
      <c r="R103" s="99"/>
      <c r="S103" s="99"/>
      <c r="T103" s="99"/>
    </row>
    <row r="104" spans="1:1019 1033:3066 3080:5113 5127:7160 7174:9207 9221:11254 11268:13301 13315:14336 14350:15348 15362:16383" ht="13.5">
      <c r="B104" s="35" t="s">
        <v>576</v>
      </c>
      <c r="C104" s="94" t="s">
        <v>214</v>
      </c>
      <c r="D104" s="18" t="s">
        <v>215</v>
      </c>
      <c r="E104" s="18" t="s">
        <v>649</v>
      </c>
      <c r="H104" s="99"/>
      <c r="I104" s="99"/>
      <c r="J104" s="99"/>
      <c r="K104" s="99"/>
      <c r="L104" s="99"/>
      <c r="M104" s="99"/>
      <c r="N104" s="99"/>
      <c r="O104" s="99"/>
      <c r="P104" s="99"/>
      <c r="Q104" s="99"/>
      <c r="R104" s="99"/>
      <c r="S104" s="99"/>
      <c r="T104" s="99"/>
    </row>
    <row r="105" spans="1:1019 1033:3066 3080:5113 5127:7160 7174:9207 9221:11254 11268:13301 13315:14336 14350:15348 15362:16383" ht="13.5">
      <c r="B105" s="35" t="s">
        <v>576</v>
      </c>
      <c r="C105" s="94" t="s">
        <v>216</v>
      </c>
      <c r="D105" s="18" t="s">
        <v>217</v>
      </c>
      <c r="E105" s="18" t="s">
        <v>649</v>
      </c>
      <c r="H105" s="99"/>
      <c r="I105" s="99"/>
      <c r="J105" s="99"/>
      <c r="K105" s="99"/>
      <c r="L105" s="99"/>
      <c r="M105" s="99"/>
      <c r="N105" s="99"/>
      <c r="O105" s="99"/>
      <c r="P105" s="99"/>
      <c r="Q105" s="99"/>
      <c r="R105" s="99"/>
      <c r="S105" s="99"/>
      <c r="T105" s="99"/>
    </row>
    <row r="106" spans="1:1019 1033:3066 3080:5113 5127:7160 7174:9207 9221:11254 11268:13301 13315:14336 14350:15348 15362:16383" s="216" customFormat="1" ht="13.5">
      <c r="A106" s="214"/>
      <c r="B106" s="35" t="s">
        <v>576</v>
      </c>
      <c r="C106" s="94" t="s">
        <v>218</v>
      </c>
      <c r="D106" s="18" t="s">
        <v>219</v>
      </c>
      <c r="E106" s="18" t="s">
        <v>649</v>
      </c>
      <c r="F106" s="214"/>
      <c r="G106" s="214"/>
      <c r="U106" s="214"/>
      <c r="V106" s="214"/>
      <c r="W106" s="214"/>
      <c r="X106" s="214"/>
      <c r="Y106" s="214"/>
      <c r="Z106" s="212"/>
      <c r="AA106" s="213"/>
      <c r="AB106" s="213"/>
      <c r="AC106" s="214"/>
      <c r="AD106" s="214"/>
      <c r="AR106" s="214"/>
      <c r="AS106" s="214"/>
      <c r="AT106" s="214"/>
      <c r="AU106" s="214"/>
      <c r="AV106" s="214"/>
      <c r="AW106" s="212"/>
      <c r="AX106" s="213"/>
      <c r="AY106" s="213"/>
      <c r="AZ106" s="214"/>
      <c r="BA106" s="214"/>
      <c r="BO106" s="214"/>
      <c r="BP106" s="214"/>
      <c r="BQ106" s="214"/>
      <c r="BR106" s="214"/>
      <c r="BS106" s="214"/>
      <c r="BT106" s="212"/>
      <c r="BU106" s="213"/>
      <c r="BV106" s="213"/>
      <c r="BW106" s="214"/>
      <c r="BX106" s="214"/>
      <c r="CL106" s="214"/>
      <c r="CM106" s="214"/>
      <c r="CN106" s="214"/>
      <c r="CO106" s="214"/>
      <c r="CP106" s="214"/>
      <c r="CQ106" s="212"/>
      <c r="CR106" s="213"/>
      <c r="CS106" s="213"/>
      <c r="CT106" s="214"/>
      <c r="CU106" s="214"/>
      <c r="DI106" s="214"/>
      <c r="DJ106" s="214"/>
      <c r="DK106" s="214"/>
      <c r="DL106" s="214"/>
      <c r="DM106" s="214"/>
      <c r="DN106" s="212"/>
      <c r="DO106" s="213"/>
      <c r="DP106" s="213"/>
      <c r="DQ106" s="214"/>
      <c r="DR106" s="214"/>
      <c r="EF106" s="214"/>
      <c r="EG106" s="214"/>
      <c r="EH106" s="214"/>
      <c r="EI106" s="214"/>
      <c r="EJ106" s="214"/>
      <c r="EK106" s="212"/>
      <c r="EL106" s="213"/>
      <c r="EM106" s="213"/>
      <c r="EN106" s="214"/>
      <c r="EO106" s="214"/>
      <c r="FC106" s="214"/>
      <c r="FD106" s="214"/>
      <c r="FE106" s="214"/>
      <c r="FF106" s="214"/>
      <c r="FG106" s="214"/>
      <c r="FH106" s="212"/>
      <c r="FI106" s="213"/>
      <c r="FJ106" s="213"/>
      <c r="FK106" s="214"/>
      <c r="FL106" s="214"/>
      <c r="FZ106" s="214"/>
      <c r="GA106" s="214"/>
      <c r="GB106" s="214"/>
      <c r="GC106" s="214"/>
      <c r="GD106" s="214"/>
      <c r="GE106" s="212"/>
      <c r="GF106" s="213"/>
      <c r="GG106" s="213"/>
      <c r="GH106" s="214"/>
      <c r="GI106" s="214"/>
      <c r="GW106" s="214"/>
      <c r="GX106" s="214"/>
      <c r="GY106" s="214"/>
      <c r="GZ106" s="214"/>
      <c r="HA106" s="214"/>
      <c r="HB106" s="212"/>
      <c r="HC106" s="213"/>
      <c r="HD106" s="213"/>
      <c r="HE106" s="214"/>
      <c r="HF106" s="214"/>
      <c r="HT106" s="214"/>
      <c r="HU106" s="214"/>
      <c r="HV106" s="214"/>
      <c r="HW106" s="214"/>
      <c r="HX106" s="214"/>
      <c r="HY106" s="212"/>
      <c r="HZ106" s="213"/>
      <c r="IA106" s="213"/>
      <c r="IB106" s="214"/>
      <c r="IC106" s="214"/>
      <c r="IQ106" s="214"/>
      <c r="IR106" s="214"/>
      <c r="IS106" s="214"/>
      <c r="IT106" s="214"/>
      <c r="IU106" s="214"/>
      <c r="IV106" s="212"/>
      <c r="IW106" s="213"/>
      <c r="IX106" s="213"/>
      <c r="IY106" s="214"/>
      <c r="IZ106" s="214"/>
      <c r="JN106" s="214"/>
      <c r="JO106" s="214"/>
      <c r="JP106" s="214"/>
      <c r="JQ106" s="214"/>
      <c r="JR106" s="214"/>
      <c r="JS106" s="212"/>
      <c r="JT106" s="213"/>
      <c r="JU106" s="213"/>
      <c r="JV106" s="214"/>
      <c r="JW106" s="214"/>
      <c r="KK106" s="214"/>
      <c r="KL106" s="214"/>
      <c r="KM106" s="214"/>
      <c r="KN106" s="214"/>
      <c r="KO106" s="214"/>
      <c r="KP106" s="212"/>
      <c r="KQ106" s="213"/>
      <c r="KR106" s="213"/>
      <c r="KS106" s="214"/>
      <c r="KT106" s="214"/>
      <c r="LH106" s="214"/>
      <c r="LI106" s="214"/>
      <c r="LJ106" s="214"/>
      <c r="LK106" s="214"/>
      <c r="LL106" s="214"/>
      <c r="LM106" s="212"/>
      <c r="LN106" s="213"/>
      <c r="LO106" s="213"/>
      <c r="LP106" s="214"/>
      <c r="LQ106" s="214"/>
      <c r="ME106" s="214"/>
      <c r="MF106" s="214"/>
      <c r="MG106" s="214"/>
      <c r="MH106" s="214"/>
      <c r="MI106" s="214"/>
      <c r="MJ106" s="212"/>
      <c r="MK106" s="213"/>
      <c r="ML106" s="213"/>
      <c r="MM106" s="214"/>
      <c r="MN106" s="214"/>
      <c r="NB106" s="214"/>
      <c r="NC106" s="214"/>
      <c r="ND106" s="214"/>
      <c r="NE106" s="214"/>
      <c r="NF106" s="214"/>
      <c r="NG106" s="212"/>
      <c r="NH106" s="213"/>
      <c r="NI106" s="213"/>
      <c r="NJ106" s="214"/>
      <c r="NK106" s="214"/>
      <c r="NY106" s="214"/>
      <c r="NZ106" s="214"/>
      <c r="OA106" s="214"/>
      <c r="OB106" s="214"/>
      <c r="OC106" s="214"/>
      <c r="OD106" s="212"/>
      <c r="OE106" s="213"/>
      <c r="OF106" s="213"/>
      <c r="OG106" s="214"/>
      <c r="OH106" s="214"/>
      <c r="OV106" s="214"/>
      <c r="OW106" s="214"/>
      <c r="OX106" s="214"/>
      <c r="OY106" s="214"/>
      <c r="OZ106" s="214"/>
      <c r="PA106" s="212"/>
      <c r="PB106" s="213"/>
      <c r="PC106" s="213"/>
      <c r="PD106" s="214"/>
      <c r="PE106" s="214"/>
      <c r="PS106" s="214"/>
      <c r="PT106" s="214"/>
      <c r="PU106" s="214"/>
      <c r="PV106" s="214"/>
      <c r="PW106" s="214"/>
      <c r="PX106" s="212"/>
      <c r="PY106" s="213"/>
      <c r="PZ106" s="213"/>
      <c r="QA106" s="214"/>
      <c r="QB106" s="214"/>
      <c r="QP106" s="214"/>
      <c r="QQ106" s="214"/>
      <c r="QR106" s="214"/>
      <c r="QS106" s="214"/>
      <c r="QT106" s="214"/>
      <c r="QU106" s="212"/>
      <c r="QV106" s="213"/>
      <c r="QW106" s="213"/>
      <c r="QX106" s="214"/>
      <c r="QY106" s="214"/>
      <c r="RM106" s="214"/>
      <c r="RN106" s="214"/>
      <c r="RO106" s="214"/>
      <c r="RP106" s="214"/>
      <c r="RQ106" s="214"/>
      <c r="RR106" s="212"/>
      <c r="RS106" s="213"/>
      <c r="RT106" s="213"/>
      <c r="RU106" s="214"/>
      <c r="RV106" s="214"/>
      <c r="SJ106" s="214"/>
      <c r="SK106" s="214"/>
      <c r="SL106" s="214"/>
      <c r="SM106" s="214"/>
      <c r="SN106" s="214"/>
      <c r="SO106" s="212"/>
      <c r="SP106" s="213"/>
      <c r="SQ106" s="213"/>
      <c r="SR106" s="214"/>
      <c r="SS106" s="214"/>
      <c r="TG106" s="214"/>
      <c r="TH106" s="214"/>
      <c r="TI106" s="214"/>
      <c r="TJ106" s="214"/>
      <c r="TK106" s="214"/>
      <c r="TL106" s="212"/>
      <c r="TM106" s="213"/>
      <c r="TN106" s="213"/>
      <c r="TO106" s="214"/>
      <c r="TP106" s="214"/>
      <c r="UD106" s="214"/>
      <c r="UE106" s="214"/>
      <c r="UF106" s="214"/>
      <c r="UG106" s="214"/>
      <c r="UH106" s="214"/>
      <c r="UI106" s="212"/>
      <c r="UJ106" s="213"/>
      <c r="UK106" s="213"/>
      <c r="UL106" s="214"/>
      <c r="UM106" s="214"/>
      <c r="VA106" s="214"/>
      <c r="VB106" s="214"/>
      <c r="VC106" s="214"/>
      <c r="VD106" s="214"/>
      <c r="VE106" s="214"/>
      <c r="VF106" s="212"/>
      <c r="VG106" s="213"/>
      <c r="VH106" s="213"/>
      <c r="VI106" s="214"/>
      <c r="VJ106" s="214"/>
      <c r="VX106" s="214"/>
      <c r="VY106" s="214"/>
      <c r="VZ106" s="214"/>
      <c r="WA106" s="214"/>
      <c r="WB106" s="214"/>
      <c r="WC106" s="212"/>
      <c r="WD106" s="213"/>
      <c r="WE106" s="213"/>
      <c r="WF106" s="214"/>
      <c r="WG106" s="214"/>
      <c r="WU106" s="214"/>
      <c r="WV106" s="214"/>
      <c r="WW106" s="214"/>
      <c r="WX106" s="214"/>
      <c r="WY106" s="214"/>
      <c r="WZ106" s="212"/>
      <c r="XA106" s="213"/>
      <c r="XB106" s="213"/>
      <c r="XC106" s="214"/>
      <c r="XD106" s="214"/>
      <c r="XR106" s="214"/>
      <c r="XS106" s="214"/>
      <c r="XT106" s="214"/>
      <c r="XU106" s="214"/>
      <c r="XV106" s="214"/>
      <c r="XW106" s="212"/>
      <c r="XX106" s="213"/>
      <c r="XY106" s="213"/>
      <c r="XZ106" s="214"/>
      <c r="YA106" s="214"/>
      <c r="YO106" s="214"/>
      <c r="YP106" s="214"/>
      <c r="YQ106" s="214"/>
      <c r="YR106" s="214"/>
      <c r="YS106" s="214"/>
      <c r="YT106" s="212"/>
      <c r="YU106" s="213"/>
      <c r="YV106" s="213"/>
      <c r="YW106" s="214"/>
      <c r="YX106" s="214"/>
      <c r="ZL106" s="214"/>
      <c r="ZM106" s="214"/>
      <c r="ZN106" s="214"/>
      <c r="ZO106" s="214"/>
      <c r="ZP106" s="214"/>
      <c r="ZQ106" s="212"/>
      <c r="ZR106" s="213"/>
      <c r="ZS106" s="213"/>
      <c r="ZT106" s="214"/>
      <c r="ZU106" s="214"/>
      <c r="AAI106" s="214"/>
      <c r="AAJ106" s="214"/>
      <c r="AAK106" s="214"/>
      <c r="AAL106" s="214"/>
      <c r="AAM106" s="214"/>
      <c r="AAN106" s="212"/>
      <c r="AAO106" s="213"/>
      <c r="AAP106" s="213"/>
      <c r="AAQ106" s="214"/>
      <c r="AAR106" s="214"/>
      <c r="ABF106" s="214"/>
      <c r="ABG106" s="214"/>
      <c r="ABH106" s="214"/>
      <c r="ABI106" s="214"/>
      <c r="ABJ106" s="214"/>
      <c r="ABK106" s="212"/>
      <c r="ABL106" s="213"/>
      <c r="ABM106" s="213"/>
      <c r="ABN106" s="214"/>
      <c r="ABO106" s="214"/>
      <c r="ACC106" s="214"/>
      <c r="ACD106" s="214"/>
      <c r="ACE106" s="214"/>
      <c r="ACF106" s="214"/>
      <c r="ACG106" s="214"/>
      <c r="ACH106" s="212"/>
      <c r="ACI106" s="213"/>
      <c r="ACJ106" s="213"/>
      <c r="ACK106" s="214"/>
      <c r="ACL106" s="214"/>
      <c r="ACZ106" s="214"/>
      <c r="ADA106" s="214"/>
      <c r="ADB106" s="214"/>
      <c r="ADC106" s="214"/>
      <c r="ADD106" s="214"/>
      <c r="ADE106" s="212"/>
      <c r="ADF106" s="213"/>
      <c r="ADG106" s="213"/>
      <c r="ADH106" s="214"/>
      <c r="ADI106" s="214"/>
      <c r="ADW106" s="214"/>
      <c r="ADX106" s="214"/>
      <c r="ADY106" s="214"/>
      <c r="ADZ106" s="214"/>
      <c r="AEA106" s="214"/>
      <c r="AEB106" s="212"/>
      <c r="AEC106" s="213"/>
      <c r="AED106" s="213"/>
      <c r="AEE106" s="214"/>
      <c r="AEF106" s="214"/>
      <c r="AET106" s="214"/>
      <c r="AEU106" s="214"/>
      <c r="AEV106" s="214"/>
      <c r="AEW106" s="214"/>
      <c r="AEX106" s="214"/>
      <c r="AEY106" s="212"/>
      <c r="AEZ106" s="213"/>
      <c r="AFA106" s="213"/>
      <c r="AFB106" s="214"/>
      <c r="AFC106" s="214"/>
      <c r="AFQ106" s="214"/>
      <c r="AFR106" s="214"/>
      <c r="AFS106" s="214"/>
      <c r="AFT106" s="214"/>
      <c r="AFU106" s="214"/>
      <c r="AFV106" s="212"/>
      <c r="AFW106" s="213"/>
      <c r="AFX106" s="213"/>
      <c r="AFY106" s="214"/>
      <c r="AFZ106" s="214"/>
      <c r="AGN106" s="214"/>
      <c r="AGO106" s="214"/>
      <c r="AGP106" s="214"/>
      <c r="AGQ106" s="214"/>
      <c r="AGR106" s="214"/>
      <c r="AGS106" s="212"/>
      <c r="AGT106" s="213"/>
      <c r="AGU106" s="213"/>
      <c r="AGV106" s="214"/>
      <c r="AGW106" s="214"/>
      <c r="AHK106" s="214"/>
      <c r="AHL106" s="214"/>
      <c r="AHM106" s="214"/>
      <c r="AHN106" s="214"/>
      <c r="AHO106" s="214"/>
      <c r="AHP106" s="212"/>
      <c r="AHQ106" s="213"/>
      <c r="AHR106" s="213"/>
      <c r="AHS106" s="214"/>
      <c r="AHT106" s="214"/>
      <c r="AIH106" s="214"/>
      <c r="AII106" s="214"/>
      <c r="AIJ106" s="214"/>
      <c r="AIK106" s="214"/>
      <c r="AIL106" s="214"/>
      <c r="AIM106" s="212"/>
      <c r="AIN106" s="213"/>
      <c r="AIO106" s="213"/>
      <c r="AIP106" s="214"/>
      <c r="AIQ106" s="214"/>
      <c r="AJE106" s="214"/>
      <c r="AJF106" s="214"/>
      <c r="AJG106" s="214"/>
      <c r="AJH106" s="214"/>
      <c r="AJI106" s="214"/>
      <c r="AJJ106" s="212"/>
      <c r="AJK106" s="213"/>
      <c r="AJL106" s="213"/>
      <c r="AJM106" s="214"/>
      <c r="AJN106" s="214"/>
      <c r="AKB106" s="214"/>
      <c r="AKC106" s="214"/>
      <c r="AKD106" s="214"/>
      <c r="AKE106" s="214"/>
      <c r="AKF106" s="214"/>
      <c r="AKG106" s="212"/>
      <c r="AKH106" s="213"/>
      <c r="AKI106" s="213"/>
      <c r="AKJ106" s="214"/>
      <c r="AKK106" s="214"/>
      <c r="AKY106" s="214"/>
      <c r="AKZ106" s="214"/>
      <c r="ALA106" s="214"/>
      <c r="ALB106" s="214"/>
      <c r="ALC106" s="214"/>
      <c r="ALD106" s="212"/>
      <c r="ALE106" s="213"/>
      <c r="ALF106" s="213"/>
      <c r="ALG106" s="214"/>
      <c r="ALH106" s="214"/>
      <c r="ALV106" s="214"/>
      <c r="ALW106" s="214"/>
      <c r="ALX106" s="214"/>
      <c r="ALY106" s="214"/>
      <c r="ALZ106" s="214"/>
      <c r="AMA106" s="212"/>
      <c r="AMB106" s="213"/>
      <c r="AMC106" s="213"/>
      <c r="AMD106" s="214"/>
      <c r="AME106" s="214"/>
      <c r="AMS106" s="214"/>
      <c r="AMT106" s="214"/>
      <c r="AMU106" s="214"/>
      <c r="AMV106" s="214"/>
      <c r="AMW106" s="214"/>
      <c r="AMX106" s="212"/>
      <c r="AMY106" s="213"/>
      <c r="AMZ106" s="213"/>
      <c r="ANA106" s="214"/>
      <c r="ANB106" s="214"/>
      <c r="ANP106" s="214"/>
      <c r="ANQ106" s="214"/>
      <c r="ANR106" s="214"/>
      <c r="ANS106" s="214"/>
      <c r="ANT106" s="214"/>
      <c r="ANU106" s="212"/>
      <c r="ANV106" s="213"/>
      <c r="ANW106" s="213"/>
      <c r="ANX106" s="214"/>
      <c r="ANY106" s="214"/>
      <c r="AOM106" s="214"/>
      <c r="AON106" s="214"/>
      <c r="AOO106" s="214"/>
      <c r="AOP106" s="214"/>
      <c r="AOQ106" s="214"/>
      <c r="AOR106" s="212"/>
      <c r="AOS106" s="213"/>
      <c r="AOT106" s="213"/>
      <c r="AOU106" s="214"/>
      <c r="AOV106" s="214"/>
      <c r="APJ106" s="214"/>
      <c r="APK106" s="214"/>
      <c r="APL106" s="214"/>
      <c r="APM106" s="214"/>
      <c r="APN106" s="214"/>
      <c r="APO106" s="212"/>
      <c r="APP106" s="213"/>
      <c r="APQ106" s="213"/>
      <c r="APR106" s="214"/>
      <c r="APS106" s="214"/>
      <c r="AQG106" s="214"/>
      <c r="AQH106" s="214"/>
      <c r="AQI106" s="214"/>
      <c r="AQJ106" s="214"/>
      <c r="AQK106" s="214"/>
      <c r="AQL106" s="212"/>
      <c r="AQM106" s="213"/>
      <c r="AQN106" s="213"/>
      <c r="AQO106" s="214"/>
      <c r="AQP106" s="214"/>
      <c r="ARD106" s="214"/>
      <c r="ARE106" s="214"/>
      <c r="ARF106" s="214"/>
      <c r="ARG106" s="214"/>
      <c r="ARH106" s="214"/>
      <c r="ARI106" s="212"/>
      <c r="ARJ106" s="213"/>
      <c r="ARK106" s="213"/>
      <c r="ARL106" s="214"/>
      <c r="ARM106" s="214"/>
      <c r="ASA106" s="214"/>
      <c r="ASB106" s="214"/>
      <c r="ASC106" s="214"/>
      <c r="ASD106" s="214"/>
      <c r="ASE106" s="214"/>
      <c r="ASF106" s="212"/>
      <c r="ASG106" s="213"/>
      <c r="ASH106" s="213"/>
      <c r="ASI106" s="214"/>
      <c r="ASJ106" s="214"/>
      <c r="ASX106" s="214"/>
      <c r="ASY106" s="214"/>
      <c r="ASZ106" s="214"/>
      <c r="ATA106" s="214"/>
      <c r="ATB106" s="214"/>
      <c r="ATC106" s="212"/>
      <c r="ATD106" s="213"/>
      <c r="ATE106" s="213"/>
      <c r="ATF106" s="214"/>
      <c r="ATG106" s="214"/>
      <c r="ATU106" s="214"/>
      <c r="ATV106" s="214"/>
      <c r="ATW106" s="214"/>
      <c r="ATX106" s="214"/>
      <c r="ATY106" s="214"/>
      <c r="ATZ106" s="212"/>
      <c r="AUA106" s="213"/>
      <c r="AUB106" s="213"/>
      <c r="AUC106" s="214"/>
      <c r="AUD106" s="214"/>
      <c r="AUR106" s="214"/>
      <c r="AUS106" s="214"/>
      <c r="AUT106" s="214"/>
      <c r="AUU106" s="214"/>
      <c r="AUV106" s="214"/>
      <c r="AUW106" s="212"/>
      <c r="AUX106" s="213"/>
      <c r="AUY106" s="213"/>
      <c r="AUZ106" s="214"/>
      <c r="AVA106" s="214"/>
      <c r="AVO106" s="214"/>
      <c r="AVP106" s="214"/>
      <c r="AVQ106" s="214"/>
      <c r="AVR106" s="214"/>
      <c r="AVS106" s="214"/>
      <c r="AVT106" s="212"/>
      <c r="AVU106" s="213"/>
      <c r="AVV106" s="213"/>
      <c r="AVW106" s="214"/>
      <c r="AVX106" s="214"/>
      <c r="AWL106" s="214"/>
      <c r="AWM106" s="214"/>
      <c r="AWN106" s="214"/>
      <c r="AWO106" s="214"/>
      <c r="AWP106" s="214"/>
      <c r="AWQ106" s="212"/>
      <c r="AWR106" s="213"/>
      <c r="AWS106" s="213"/>
      <c r="AWT106" s="214"/>
      <c r="AWU106" s="214"/>
      <c r="AXI106" s="214"/>
      <c r="AXJ106" s="214"/>
      <c r="AXK106" s="214"/>
      <c r="AXL106" s="214"/>
      <c r="AXM106" s="214"/>
      <c r="AXN106" s="212"/>
      <c r="AXO106" s="213"/>
      <c r="AXP106" s="213"/>
      <c r="AXQ106" s="214"/>
      <c r="AXR106" s="214"/>
      <c r="AYF106" s="214"/>
      <c r="AYG106" s="214"/>
      <c r="AYH106" s="214"/>
      <c r="AYI106" s="214"/>
      <c r="AYJ106" s="214"/>
      <c r="AYK106" s="212"/>
      <c r="AYL106" s="213"/>
      <c r="AYM106" s="213"/>
      <c r="AYN106" s="214"/>
      <c r="AYO106" s="214"/>
      <c r="AZC106" s="214"/>
      <c r="AZD106" s="214"/>
      <c r="AZE106" s="214"/>
      <c r="AZF106" s="214"/>
      <c r="AZG106" s="214"/>
      <c r="AZH106" s="212"/>
      <c r="AZI106" s="213"/>
      <c r="AZJ106" s="213"/>
      <c r="AZK106" s="214"/>
      <c r="AZL106" s="214"/>
      <c r="AZZ106" s="214"/>
      <c r="BAA106" s="214"/>
      <c r="BAB106" s="214"/>
      <c r="BAC106" s="214"/>
      <c r="BAD106" s="214"/>
      <c r="BAE106" s="212"/>
      <c r="BAF106" s="213"/>
      <c r="BAG106" s="213"/>
      <c r="BAH106" s="214"/>
      <c r="BAI106" s="214"/>
      <c r="BAW106" s="214"/>
      <c r="BAX106" s="214"/>
      <c r="BAY106" s="214"/>
      <c r="BAZ106" s="214"/>
      <c r="BBA106" s="214"/>
      <c r="BBB106" s="212"/>
      <c r="BBC106" s="213"/>
      <c r="BBD106" s="213"/>
      <c r="BBE106" s="214"/>
      <c r="BBF106" s="214"/>
      <c r="BBT106" s="214"/>
      <c r="BBU106" s="214"/>
      <c r="BBV106" s="214"/>
      <c r="BBW106" s="214"/>
      <c r="BBX106" s="214"/>
      <c r="BBY106" s="212"/>
      <c r="BBZ106" s="213"/>
      <c r="BCA106" s="213"/>
      <c r="BCB106" s="214"/>
      <c r="BCC106" s="214"/>
      <c r="BCQ106" s="214"/>
      <c r="BCR106" s="214"/>
      <c r="BCS106" s="214"/>
      <c r="BCT106" s="214"/>
      <c r="BCU106" s="214"/>
      <c r="BCV106" s="212"/>
      <c r="BCW106" s="213"/>
      <c r="BCX106" s="213"/>
      <c r="BCY106" s="214"/>
      <c r="BCZ106" s="214"/>
      <c r="BDN106" s="214"/>
      <c r="BDO106" s="214"/>
      <c r="BDP106" s="214"/>
      <c r="BDQ106" s="214"/>
      <c r="BDR106" s="214"/>
      <c r="BDS106" s="212"/>
      <c r="BDT106" s="213"/>
      <c r="BDU106" s="213"/>
      <c r="BDV106" s="214"/>
      <c r="BDW106" s="214"/>
      <c r="BEK106" s="214"/>
      <c r="BEL106" s="214"/>
      <c r="BEM106" s="214"/>
      <c r="BEN106" s="214"/>
      <c r="BEO106" s="214"/>
      <c r="BEP106" s="212"/>
      <c r="BEQ106" s="213"/>
      <c r="BER106" s="213"/>
      <c r="BES106" s="214"/>
      <c r="BET106" s="214"/>
      <c r="BFH106" s="214"/>
      <c r="BFI106" s="214"/>
      <c r="BFJ106" s="214"/>
      <c r="BFK106" s="214"/>
      <c r="BFL106" s="214"/>
      <c r="BFM106" s="212"/>
      <c r="BFN106" s="213"/>
      <c r="BFO106" s="213"/>
      <c r="BFP106" s="214"/>
      <c r="BFQ106" s="214"/>
      <c r="BGE106" s="214"/>
      <c r="BGF106" s="214"/>
      <c r="BGG106" s="214"/>
      <c r="BGH106" s="214"/>
      <c r="BGI106" s="214"/>
      <c r="BGJ106" s="212"/>
      <c r="BGK106" s="213"/>
      <c r="BGL106" s="213"/>
      <c r="BGM106" s="214"/>
      <c r="BGN106" s="214"/>
      <c r="BHB106" s="214"/>
      <c r="BHC106" s="214"/>
      <c r="BHD106" s="214"/>
      <c r="BHE106" s="214"/>
      <c r="BHF106" s="214"/>
      <c r="BHG106" s="212"/>
      <c r="BHH106" s="213"/>
      <c r="BHI106" s="213"/>
      <c r="BHJ106" s="214"/>
      <c r="BHK106" s="214"/>
      <c r="BHY106" s="214"/>
      <c r="BHZ106" s="214"/>
      <c r="BIA106" s="214"/>
      <c r="BIB106" s="214"/>
      <c r="BIC106" s="214"/>
      <c r="BID106" s="212"/>
      <c r="BIE106" s="213"/>
      <c r="BIF106" s="213"/>
      <c r="BIG106" s="214"/>
      <c r="BIH106" s="214"/>
      <c r="BIV106" s="214"/>
      <c r="BIW106" s="214"/>
      <c r="BIX106" s="214"/>
      <c r="BIY106" s="214"/>
      <c r="BIZ106" s="214"/>
      <c r="BJA106" s="212"/>
      <c r="BJB106" s="213"/>
      <c r="BJC106" s="213"/>
      <c r="BJD106" s="214"/>
      <c r="BJE106" s="214"/>
      <c r="BJS106" s="214"/>
      <c r="BJT106" s="214"/>
      <c r="BJU106" s="214"/>
      <c r="BJV106" s="214"/>
      <c r="BJW106" s="214"/>
      <c r="BJX106" s="212"/>
      <c r="BJY106" s="213"/>
      <c r="BJZ106" s="213"/>
      <c r="BKA106" s="214"/>
      <c r="BKB106" s="214"/>
      <c r="BKP106" s="214"/>
      <c r="BKQ106" s="214"/>
      <c r="BKR106" s="214"/>
      <c r="BKS106" s="214"/>
      <c r="BKT106" s="214"/>
      <c r="BKU106" s="212"/>
      <c r="BKV106" s="213"/>
      <c r="BKW106" s="213"/>
      <c r="BKX106" s="214"/>
      <c r="BKY106" s="214"/>
      <c r="BLM106" s="214"/>
      <c r="BLN106" s="214"/>
      <c r="BLO106" s="214"/>
      <c r="BLP106" s="214"/>
      <c r="BLQ106" s="214"/>
      <c r="BLR106" s="212"/>
      <c r="BLS106" s="213"/>
      <c r="BLT106" s="213"/>
      <c r="BLU106" s="214"/>
      <c r="BLV106" s="214"/>
      <c r="BMJ106" s="214"/>
      <c r="BMK106" s="214"/>
      <c r="BML106" s="214"/>
      <c r="BMM106" s="214"/>
      <c r="BMN106" s="214"/>
      <c r="BMO106" s="212"/>
      <c r="BMP106" s="213"/>
      <c r="BMQ106" s="213"/>
      <c r="BMR106" s="214"/>
      <c r="BMS106" s="214"/>
      <c r="BNG106" s="214"/>
      <c r="BNH106" s="214"/>
      <c r="BNI106" s="214"/>
      <c r="BNJ106" s="214"/>
      <c r="BNK106" s="214"/>
      <c r="BNL106" s="212"/>
      <c r="BNM106" s="213"/>
      <c r="BNN106" s="213"/>
      <c r="BNO106" s="214"/>
      <c r="BNP106" s="214"/>
      <c r="BOD106" s="214"/>
      <c r="BOE106" s="214"/>
      <c r="BOF106" s="214"/>
      <c r="BOG106" s="214"/>
      <c r="BOH106" s="214"/>
      <c r="BOI106" s="212"/>
      <c r="BOJ106" s="213"/>
      <c r="BOK106" s="213"/>
      <c r="BOL106" s="214"/>
      <c r="BOM106" s="214"/>
      <c r="BPA106" s="214"/>
      <c r="BPB106" s="214"/>
      <c r="BPC106" s="214"/>
      <c r="BPD106" s="214"/>
      <c r="BPE106" s="214"/>
      <c r="BPF106" s="212"/>
      <c r="BPG106" s="213"/>
      <c r="BPH106" s="213"/>
      <c r="BPI106" s="214"/>
      <c r="BPJ106" s="214"/>
      <c r="BPX106" s="214"/>
      <c r="BPY106" s="214"/>
      <c r="BPZ106" s="214"/>
      <c r="BQA106" s="214"/>
      <c r="BQB106" s="214"/>
      <c r="BQC106" s="212"/>
      <c r="BQD106" s="213"/>
      <c r="BQE106" s="213"/>
      <c r="BQF106" s="214"/>
      <c r="BQG106" s="214"/>
      <c r="BQU106" s="214"/>
      <c r="BQV106" s="214"/>
      <c r="BQW106" s="214"/>
      <c r="BQX106" s="214"/>
      <c r="BQY106" s="214"/>
      <c r="BQZ106" s="212"/>
      <c r="BRA106" s="213"/>
      <c r="BRB106" s="213"/>
      <c r="BRC106" s="214"/>
      <c r="BRD106" s="214"/>
      <c r="BRR106" s="214"/>
      <c r="BRS106" s="214"/>
      <c r="BRT106" s="214"/>
      <c r="BRU106" s="214"/>
      <c r="BRV106" s="214"/>
      <c r="BRW106" s="212"/>
      <c r="BRX106" s="213"/>
      <c r="BRY106" s="213"/>
      <c r="BRZ106" s="214"/>
      <c r="BSA106" s="214"/>
      <c r="BSO106" s="214"/>
      <c r="BSP106" s="214"/>
      <c r="BSQ106" s="214"/>
      <c r="BSR106" s="214"/>
      <c r="BSS106" s="214"/>
      <c r="BST106" s="212"/>
      <c r="BSU106" s="213"/>
      <c r="BSV106" s="213"/>
      <c r="BSW106" s="214"/>
      <c r="BSX106" s="214"/>
      <c r="BTL106" s="214"/>
      <c r="BTM106" s="214"/>
      <c r="BTN106" s="214"/>
      <c r="BTO106" s="214"/>
      <c r="BTP106" s="214"/>
      <c r="BTQ106" s="212"/>
      <c r="BTR106" s="213"/>
      <c r="BTS106" s="213"/>
      <c r="BTT106" s="214"/>
      <c r="BTU106" s="214"/>
      <c r="BUI106" s="214"/>
      <c r="BUJ106" s="214"/>
      <c r="BUK106" s="214"/>
      <c r="BUL106" s="214"/>
      <c r="BUM106" s="214"/>
      <c r="BUN106" s="212"/>
      <c r="BUO106" s="213"/>
      <c r="BUP106" s="213"/>
      <c r="BUQ106" s="214"/>
      <c r="BUR106" s="214"/>
      <c r="BVF106" s="214"/>
      <c r="BVG106" s="214"/>
      <c r="BVH106" s="214"/>
      <c r="BVI106" s="214"/>
      <c r="BVJ106" s="214"/>
      <c r="BVK106" s="212"/>
      <c r="BVL106" s="213"/>
      <c r="BVM106" s="213"/>
      <c r="BVN106" s="214"/>
      <c r="BVO106" s="214"/>
      <c r="BWC106" s="214"/>
      <c r="BWD106" s="214"/>
      <c r="BWE106" s="214"/>
      <c r="BWF106" s="214"/>
      <c r="BWG106" s="214"/>
      <c r="BWH106" s="212"/>
      <c r="BWI106" s="213"/>
      <c r="BWJ106" s="213"/>
      <c r="BWK106" s="214"/>
      <c r="BWL106" s="214"/>
      <c r="BWZ106" s="214"/>
      <c r="BXA106" s="214"/>
      <c r="BXB106" s="214"/>
      <c r="BXC106" s="214"/>
      <c r="BXD106" s="214"/>
      <c r="BXE106" s="212"/>
      <c r="BXF106" s="213"/>
      <c r="BXG106" s="213"/>
      <c r="BXH106" s="214"/>
      <c r="BXI106" s="214"/>
      <c r="BXW106" s="214"/>
      <c r="BXX106" s="214"/>
      <c r="BXY106" s="214"/>
      <c r="BXZ106" s="214"/>
      <c r="BYA106" s="214"/>
      <c r="BYB106" s="212"/>
      <c r="BYC106" s="213"/>
      <c r="BYD106" s="213"/>
      <c r="BYE106" s="214"/>
      <c r="BYF106" s="214"/>
      <c r="BYT106" s="214"/>
      <c r="BYU106" s="214"/>
      <c r="BYV106" s="214"/>
      <c r="BYW106" s="214"/>
      <c r="BYX106" s="214"/>
      <c r="BYY106" s="212"/>
      <c r="BYZ106" s="213"/>
      <c r="BZA106" s="213"/>
      <c r="BZB106" s="214"/>
      <c r="BZC106" s="214"/>
      <c r="BZQ106" s="214"/>
      <c r="BZR106" s="214"/>
      <c r="BZS106" s="214"/>
      <c r="BZT106" s="214"/>
      <c r="BZU106" s="214"/>
      <c r="BZV106" s="212"/>
      <c r="BZW106" s="213"/>
      <c r="BZX106" s="213"/>
      <c r="BZY106" s="214"/>
      <c r="BZZ106" s="214"/>
      <c r="CAN106" s="214"/>
      <c r="CAO106" s="214"/>
      <c r="CAP106" s="214"/>
      <c r="CAQ106" s="214"/>
      <c r="CAR106" s="214"/>
      <c r="CAS106" s="212"/>
      <c r="CAT106" s="213"/>
      <c r="CAU106" s="213"/>
      <c r="CAV106" s="214"/>
      <c r="CAW106" s="214"/>
      <c r="CBK106" s="214"/>
      <c r="CBL106" s="214"/>
      <c r="CBM106" s="214"/>
      <c r="CBN106" s="214"/>
      <c r="CBO106" s="214"/>
      <c r="CBP106" s="212"/>
      <c r="CBQ106" s="213"/>
      <c r="CBR106" s="213"/>
      <c r="CBS106" s="214"/>
      <c r="CBT106" s="214"/>
      <c r="CCH106" s="214"/>
      <c r="CCI106" s="214"/>
      <c r="CCJ106" s="214"/>
      <c r="CCK106" s="214"/>
      <c r="CCL106" s="214"/>
      <c r="CCM106" s="212"/>
      <c r="CCN106" s="213"/>
      <c r="CCO106" s="213"/>
      <c r="CCP106" s="214"/>
      <c r="CCQ106" s="214"/>
      <c r="CDE106" s="214"/>
      <c r="CDF106" s="214"/>
      <c r="CDG106" s="214"/>
      <c r="CDH106" s="214"/>
      <c r="CDI106" s="214"/>
      <c r="CDJ106" s="212"/>
      <c r="CDK106" s="213"/>
      <c r="CDL106" s="213"/>
      <c r="CDM106" s="214"/>
      <c r="CDN106" s="214"/>
      <c r="CEB106" s="214"/>
      <c r="CEC106" s="214"/>
      <c r="CED106" s="214"/>
      <c r="CEE106" s="214"/>
      <c r="CEF106" s="214"/>
      <c r="CEG106" s="212"/>
      <c r="CEH106" s="213"/>
      <c r="CEI106" s="213"/>
      <c r="CEJ106" s="214"/>
      <c r="CEK106" s="214"/>
      <c r="CEY106" s="214"/>
      <c r="CEZ106" s="214"/>
      <c r="CFA106" s="214"/>
      <c r="CFB106" s="214"/>
      <c r="CFC106" s="214"/>
      <c r="CFD106" s="212"/>
      <c r="CFE106" s="213"/>
      <c r="CFF106" s="213"/>
      <c r="CFG106" s="214"/>
      <c r="CFH106" s="214"/>
      <c r="CFV106" s="214"/>
      <c r="CFW106" s="214"/>
      <c r="CFX106" s="214"/>
      <c r="CFY106" s="214"/>
      <c r="CFZ106" s="214"/>
      <c r="CGA106" s="212"/>
      <c r="CGB106" s="213"/>
      <c r="CGC106" s="213"/>
      <c r="CGD106" s="214"/>
      <c r="CGE106" s="214"/>
      <c r="CGS106" s="214"/>
      <c r="CGT106" s="214"/>
      <c r="CGU106" s="214"/>
      <c r="CGV106" s="214"/>
      <c r="CGW106" s="214"/>
      <c r="CGX106" s="212"/>
      <c r="CGY106" s="213"/>
      <c r="CGZ106" s="213"/>
      <c r="CHA106" s="214"/>
      <c r="CHB106" s="214"/>
      <c r="CHP106" s="214"/>
      <c r="CHQ106" s="214"/>
      <c r="CHR106" s="214"/>
      <c r="CHS106" s="214"/>
      <c r="CHT106" s="214"/>
      <c r="CHU106" s="212"/>
      <c r="CHV106" s="213"/>
      <c r="CHW106" s="213"/>
      <c r="CHX106" s="214"/>
      <c r="CHY106" s="214"/>
      <c r="CIM106" s="214"/>
      <c r="CIN106" s="214"/>
      <c r="CIO106" s="214"/>
      <c r="CIP106" s="214"/>
      <c r="CIQ106" s="214"/>
      <c r="CIR106" s="212"/>
      <c r="CIS106" s="213"/>
      <c r="CIT106" s="213"/>
      <c r="CIU106" s="214"/>
      <c r="CIV106" s="214"/>
      <c r="CJJ106" s="214"/>
      <c r="CJK106" s="214"/>
      <c r="CJL106" s="214"/>
      <c r="CJM106" s="214"/>
      <c r="CJN106" s="214"/>
      <c r="CJO106" s="212"/>
      <c r="CJP106" s="213"/>
      <c r="CJQ106" s="213"/>
      <c r="CJR106" s="214"/>
      <c r="CJS106" s="214"/>
      <c r="CKG106" s="214"/>
      <c r="CKH106" s="214"/>
      <c r="CKI106" s="214"/>
      <c r="CKJ106" s="214"/>
      <c r="CKK106" s="214"/>
      <c r="CKL106" s="212"/>
      <c r="CKM106" s="213"/>
      <c r="CKN106" s="213"/>
      <c r="CKO106" s="214"/>
      <c r="CKP106" s="214"/>
      <c r="CLD106" s="214"/>
      <c r="CLE106" s="214"/>
      <c r="CLF106" s="214"/>
      <c r="CLG106" s="214"/>
      <c r="CLH106" s="214"/>
      <c r="CLI106" s="212"/>
      <c r="CLJ106" s="213"/>
      <c r="CLK106" s="213"/>
      <c r="CLL106" s="214"/>
      <c r="CLM106" s="214"/>
      <c r="CMA106" s="214"/>
      <c r="CMB106" s="214"/>
      <c r="CMC106" s="214"/>
      <c r="CMD106" s="214"/>
      <c r="CME106" s="214"/>
      <c r="CMF106" s="212"/>
      <c r="CMG106" s="213"/>
      <c r="CMH106" s="213"/>
      <c r="CMI106" s="214"/>
      <c r="CMJ106" s="214"/>
      <c r="CMX106" s="214"/>
      <c r="CMY106" s="214"/>
      <c r="CMZ106" s="214"/>
      <c r="CNA106" s="214"/>
      <c r="CNB106" s="214"/>
      <c r="CNC106" s="212"/>
      <c r="CND106" s="213"/>
      <c r="CNE106" s="213"/>
      <c r="CNF106" s="214"/>
      <c r="CNG106" s="214"/>
      <c r="CNU106" s="214"/>
      <c r="CNV106" s="214"/>
      <c r="CNW106" s="214"/>
      <c r="CNX106" s="214"/>
      <c r="CNY106" s="214"/>
      <c r="CNZ106" s="212"/>
      <c r="COA106" s="213"/>
      <c r="COB106" s="213"/>
      <c r="COC106" s="214"/>
      <c r="COD106" s="214"/>
      <c r="COR106" s="214"/>
      <c r="COS106" s="214"/>
      <c r="COT106" s="214"/>
      <c r="COU106" s="214"/>
      <c r="COV106" s="214"/>
      <c r="COW106" s="212"/>
      <c r="COX106" s="213"/>
      <c r="COY106" s="213"/>
      <c r="COZ106" s="214"/>
      <c r="CPA106" s="214"/>
      <c r="CPO106" s="214"/>
      <c r="CPP106" s="214"/>
      <c r="CPQ106" s="214"/>
      <c r="CPR106" s="214"/>
      <c r="CPS106" s="214"/>
      <c r="CPT106" s="212"/>
      <c r="CPU106" s="213"/>
      <c r="CPV106" s="213"/>
      <c r="CPW106" s="214"/>
      <c r="CPX106" s="214"/>
      <c r="CQL106" s="214"/>
      <c r="CQM106" s="214"/>
      <c r="CQN106" s="214"/>
      <c r="CQO106" s="214"/>
      <c r="CQP106" s="214"/>
      <c r="CQQ106" s="212"/>
      <c r="CQR106" s="213"/>
      <c r="CQS106" s="213"/>
      <c r="CQT106" s="214"/>
      <c r="CQU106" s="214"/>
      <c r="CRI106" s="214"/>
      <c r="CRJ106" s="214"/>
      <c r="CRK106" s="214"/>
      <c r="CRL106" s="214"/>
      <c r="CRM106" s="214"/>
      <c r="CRN106" s="212"/>
      <c r="CRO106" s="213"/>
      <c r="CRP106" s="213"/>
      <c r="CRQ106" s="214"/>
      <c r="CRR106" s="214"/>
      <c r="CSF106" s="214"/>
      <c r="CSG106" s="214"/>
      <c r="CSH106" s="214"/>
      <c r="CSI106" s="214"/>
      <c r="CSJ106" s="214"/>
      <c r="CSK106" s="212"/>
      <c r="CSL106" s="213"/>
      <c r="CSM106" s="213"/>
      <c r="CSN106" s="214"/>
      <c r="CSO106" s="214"/>
      <c r="CTC106" s="214"/>
      <c r="CTD106" s="214"/>
      <c r="CTE106" s="214"/>
      <c r="CTF106" s="214"/>
      <c r="CTG106" s="214"/>
      <c r="CTH106" s="212"/>
      <c r="CTI106" s="213"/>
      <c r="CTJ106" s="213"/>
      <c r="CTK106" s="214"/>
      <c r="CTL106" s="214"/>
      <c r="CTZ106" s="214"/>
      <c r="CUA106" s="214"/>
      <c r="CUB106" s="214"/>
      <c r="CUC106" s="214"/>
      <c r="CUD106" s="214"/>
      <c r="CUE106" s="212"/>
      <c r="CUF106" s="213"/>
      <c r="CUG106" s="213"/>
      <c r="CUH106" s="214"/>
      <c r="CUI106" s="214"/>
      <c r="CUW106" s="214"/>
      <c r="CUX106" s="214"/>
      <c r="CUY106" s="214"/>
      <c r="CUZ106" s="214"/>
      <c r="CVA106" s="214"/>
      <c r="CVB106" s="212"/>
      <c r="CVC106" s="213"/>
      <c r="CVD106" s="213"/>
      <c r="CVE106" s="214"/>
      <c r="CVF106" s="214"/>
      <c r="CVT106" s="214"/>
      <c r="CVU106" s="214"/>
      <c r="CVV106" s="214"/>
      <c r="CVW106" s="214"/>
      <c r="CVX106" s="214"/>
      <c r="CVY106" s="212"/>
      <c r="CVZ106" s="213"/>
      <c r="CWA106" s="213"/>
      <c r="CWB106" s="214"/>
      <c r="CWC106" s="214"/>
      <c r="CWQ106" s="214"/>
      <c r="CWR106" s="214"/>
      <c r="CWS106" s="214"/>
      <c r="CWT106" s="214"/>
      <c r="CWU106" s="214"/>
      <c r="CWV106" s="212"/>
      <c r="CWW106" s="213"/>
      <c r="CWX106" s="213"/>
      <c r="CWY106" s="214"/>
      <c r="CWZ106" s="214"/>
      <c r="CXN106" s="214"/>
      <c r="CXO106" s="214"/>
      <c r="CXP106" s="214"/>
      <c r="CXQ106" s="214"/>
      <c r="CXR106" s="214"/>
      <c r="CXS106" s="212"/>
      <c r="CXT106" s="213"/>
      <c r="CXU106" s="213"/>
      <c r="CXV106" s="214"/>
      <c r="CXW106" s="214"/>
      <c r="CYK106" s="214"/>
      <c r="CYL106" s="214"/>
      <c r="CYM106" s="214"/>
      <c r="CYN106" s="214"/>
      <c r="CYO106" s="214"/>
      <c r="CYP106" s="212"/>
      <c r="CYQ106" s="213"/>
      <c r="CYR106" s="213"/>
      <c r="CYS106" s="214"/>
      <c r="CYT106" s="214"/>
      <c r="CZH106" s="214"/>
      <c r="CZI106" s="214"/>
      <c r="CZJ106" s="214"/>
      <c r="CZK106" s="214"/>
      <c r="CZL106" s="214"/>
      <c r="CZM106" s="212"/>
      <c r="CZN106" s="213"/>
      <c r="CZO106" s="213"/>
      <c r="CZP106" s="214"/>
      <c r="CZQ106" s="214"/>
      <c r="DAE106" s="214"/>
      <c r="DAF106" s="214"/>
      <c r="DAG106" s="214"/>
      <c r="DAH106" s="214"/>
      <c r="DAI106" s="214"/>
      <c r="DAJ106" s="212"/>
      <c r="DAK106" s="213"/>
      <c r="DAL106" s="213"/>
      <c r="DAM106" s="214"/>
      <c r="DAN106" s="214"/>
      <c r="DBB106" s="214"/>
      <c r="DBC106" s="214"/>
      <c r="DBD106" s="214"/>
      <c r="DBE106" s="214"/>
      <c r="DBF106" s="214"/>
      <c r="DBG106" s="212"/>
      <c r="DBH106" s="213"/>
      <c r="DBI106" s="213"/>
      <c r="DBJ106" s="214"/>
      <c r="DBK106" s="214"/>
      <c r="DBY106" s="214"/>
      <c r="DBZ106" s="214"/>
      <c r="DCA106" s="214"/>
      <c r="DCB106" s="214"/>
      <c r="DCC106" s="214"/>
      <c r="DCD106" s="212"/>
      <c r="DCE106" s="213"/>
      <c r="DCF106" s="213"/>
      <c r="DCG106" s="214"/>
      <c r="DCH106" s="214"/>
      <c r="DCV106" s="214"/>
      <c r="DCW106" s="214"/>
      <c r="DCX106" s="214"/>
      <c r="DCY106" s="214"/>
      <c r="DCZ106" s="214"/>
      <c r="DDA106" s="212"/>
      <c r="DDB106" s="213"/>
      <c r="DDC106" s="213"/>
      <c r="DDD106" s="214"/>
      <c r="DDE106" s="214"/>
      <c r="DDS106" s="214"/>
      <c r="DDT106" s="214"/>
      <c r="DDU106" s="214"/>
      <c r="DDV106" s="214"/>
      <c r="DDW106" s="214"/>
      <c r="DDX106" s="212"/>
      <c r="DDY106" s="213"/>
      <c r="DDZ106" s="213"/>
      <c r="DEA106" s="214"/>
      <c r="DEB106" s="214"/>
      <c r="DEP106" s="214"/>
      <c r="DEQ106" s="214"/>
      <c r="DER106" s="214"/>
      <c r="DES106" s="214"/>
      <c r="DET106" s="214"/>
      <c r="DEU106" s="212"/>
      <c r="DEV106" s="213"/>
      <c r="DEW106" s="213"/>
      <c r="DEX106" s="214"/>
      <c r="DEY106" s="214"/>
      <c r="DFM106" s="214"/>
      <c r="DFN106" s="214"/>
      <c r="DFO106" s="214"/>
      <c r="DFP106" s="214"/>
      <c r="DFQ106" s="214"/>
      <c r="DFR106" s="212"/>
      <c r="DFS106" s="213"/>
      <c r="DFT106" s="213"/>
      <c r="DFU106" s="214"/>
      <c r="DFV106" s="214"/>
      <c r="DGJ106" s="214"/>
      <c r="DGK106" s="214"/>
      <c r="DGL106" s="214"/>
      <c r="DGM106" s="214"/>
      <c r="DGN106" s="214"/>
      <c r="DGO106" s="212"/>
      <c r="DGP106" s="213"/>
      <c r="DGQ106" s="213"/>
      <c r="DGR106" s="214"/>
      <c r="DGS106" s="214"/>
      <c r="DHG106" s="214"/>
      <c r="DHH106" s="214"/>
      <c r="DHI106" s="214"/>
      <c r="DHJ106" s="214"/>
      <c r="DHK106" s="214"/>
      <c r="DHL106" s="212"/>
      <c r="DHM106" s="213"/>
      <c r="DHN106" s="213"/>
      <c r="DHO106" s="214"/>
      <c r="DHP106" s="214"/>
      <c r="DID106" s="214"/>
      <c r="DIE106" s="214"/>
      <c r="DIF106" s="214"/>
      <c r="DIG106" s="214"/>
      <c r="DIH106" s="214"/>
      <c r="DII106" s="212"/>
      <c r="DIJ106" s="213"/>
      <c r="DIK106" s="213"/>
      <c r="DIL106" s="214"/>
      <c r="DIM106" s="214"/>
      <c r="DJA106" s="214"/>
      <c r="DJB106" s="214"/>
      <c r="DJC106" s="214"/>
      <c r="DJD106" s="214"/>
      <c r="DJE106" s="214"/>
      <c r="DJF106" s="212"/>
      <c r="DJG106" s="213"/>
      <c r="DJH106" s="213"/>
      <c r="DJI106" s="214"/>
      <c r="DJJ106" s="214"/>
      <c r="DJX106" s="214"/>
      <c r="DJY106" s="214"/>
      <c r="DJZ106" s="214"/>
      <c r="DKA106" s="214"/>
      <c r="DKB106" s="214"/>
      <c r="DKC106" s="212"/>
      <c r="DKD106" s="213"/>
      <c r="DKE106" s="213"/>
      <c r="DKF106" s="214"/>
      <c r="DKG106" s="214"/>
      <c r="DKU106" s="214"/>
      <c r="DKV106" s="214"/>
      <c r="DKW106" s="214"/>
      <c r="DKX106" s="214"/>
      <c r="DKY106" s="214"/>
      <c r="DKZ106" s="212"/>
      <c r="DLA106" s="213"/>
      <c r="DLB106" s="213"/>
      <c r="DLC106" s="214"/>
      <c r="DLD106" s="214"/>
      <c r="DLR106" s="214"/>
      <c r="DLS106" s="214"/>
      <c r="DLT106" s="214"/>
      <c r="DLU106" s="214"/>
      <c r="DLV106" s="214"/>
      <c r="DLW106" s="212"/>
      <c r="DLX106" s="213"/>
      <c r="DLY106" s="213"/>
      <c r="DLZ106" s="214"/>
      <c r="DMA106" s="214"/>
      <c r="DMO106" s="214"/>
      <c r="DMP106" s="214"/>
      <c r="DMQ106" s="214"/>
      <c r="DMR106" s="214"/>
      <c r="DMS106" s="214"/>
      <c r="DMT106" s="212"/>
      <c r="DMU106" s="213"/>
      <c r="DMV106" s="213"/>
      <c r="DMW106" s="214"/>
      <c r="DMX106" s="214"/>
      <c r="DNL106" s="214"/>
      <c r="DNM106" s="214"/>
      <c r="DNN106" s="214"/>
      <c r="DNO106" s="214"/>
      <c r="DNP106" s="214"/>
      <c r="DNQ106" s="212"/>
      <c r="DNR106" s="213"/>
      <c r="DNS106" s="213"/>
      <c r="DNT106" s="214"/>
      <c r="DNU106" s="214"/>
      <c r="DOI106" s="214"/>
      <c r="DOJ106" s="214"/>
      <c r="DOK106" s="214"/>
      <c r="DOL106" s="214"/>
      <c r="DOM106" s="214"/>
      <c r="DON106" s="212"/>
      <c r="DOO106" s="213"/>
      <c r="DOP106" s="213"/>
      <c r="DOQ106" s="214"/>
      <c r="DOR106" s="214"/>
      <c r="DPF106" s="214"/>
      <c r="DPG106" s="214"/>
      <c r="DPH106" s="214"/>
      <c r="DPI106" s="214"/>
      <c r="DPJ106" s="214"/>
      <c r="DPK106" s="212"/>
      <c r="DPL106" s="213"/>
      <c r="DPM106" s="213"/>
      <c r="DPN106" s="214"/>
      <c r="DPO106" s="214"/>
      <c r="DQC106" s="214"/>
      <c r="DQD106" s="214"/>
      <c r="DQE106" s="214"/>
      <c r="DQF106" s="214"/>
      <c r="DQG106" s="214"/>
      <c r="DQH106" s="212"/>
      <c r="DQI106" s="213"/>
      <c r="DQJ106" s="213"/>
      <c r="DQK106" s="214"/>
      <c r="DQL106" s="214"/>
      <c r="DQZ106" s="214"/>
      <c r="DRA106" s="214"/>
      <c r="DRB106" s="214"/>
      <c r="DRC106" s="214"/>
      <c r="DRD106" s="214"/>
      <c r="DRE106" s="212"/>
      <c r="DRF106" s="213"/>
      <c r="DRG106" s="213"/>
      <c r="DRH106" s="214"/>
      <c r="DRI106" s="214"/>
      <c r="DRW106" s="214"/>
      <c r="DRX106" s="214"/>
      <c r="DRY106" s="214"/>
      <c r="DRZ106" s="214"/>
      <c r="DSA106" s="214"/>
      <c r="DSB106" s="212"/>
      <c r="DSC106" s="213"/>
      <c r="DSD106" s="213"/>
      <c r="DSE106" s="214"/>
      <c r="DSF106" s="214"/>
      <c r="DST106" s="214"/>
      <c r="DSU106" s="214"/>
      <c r="DSV106" s="214"/>
      <c r="DSW106" s="214"/>
      <c r="DSX106" s="214"/>
      <c r="DSY106" s="212"/>
      <c r="DSZ106" s="213"/>
      <c r="DTA106" s="213"/>
      <c r="DTB106" s="214"/>
      <c r="DTC106" s="214"/>
      <c r="DTQ106" s="214"/>
      <c r="DTR106" s="214"/>
      <c r="DTS106" s="214"/>
      <c r="DTT106" s="214"/>
      <c r="DTU106" s="214"/>
      <c r="DTV106" s="212"/>
      <c r="DTW106" s="213"/>
      <c r="DTX106" s="213"/>
      <c r="DTY106" s="214"/>
      <c r="DTZ106" s="214"/>
      <c r="DUN106" s="214"/>
      <c r="DUO106" s="214"/>
      <c r="DUP106" s="214"/>
      <c r="DUQ106" s="214"/>
      <c r="DUR106" s="214"/>
      <c r="DUS106" s="212"/>
      <c r="DUT106" s="213"/>
      <c r="DUU106" s="213"/>
      <c r="DUV106" s="214"/>
      <c r="DUW106" s="214"/>
      <c r="DVK106" s="214"/>
      <c r="DVL106" s="214"/>
      <c r="DVM106" s="214"/>
      <c r="DVN106" s="214"/>
      <c r="DVO106" s="214"/>
      <c r="DVP106" s="212"/>
      <c r="DVQ106" s="213"/>
      <c r="DVR106" s="213"/>
      <c r="DVS106" s="214"/>
      <c r="DVT106" s="214"/>
      <c r="DWH106" s="214"/>
      <c r="DWI106" s="214"/>
      <c r="DWJ106" s="214"/>
      <c r="DWK106" s="214"/>
      <c r="DWL106" s="214"/>
      <c r="DWM106" s="212"/>
      <c r="DWN106" s="213"/>
      <c r="DWO106" s="213"/>
      <c r="DWP106" s="214"/>
      <c r="DWQ106" s="214"/>
      <c r="DXE106" s="214"/>
      <c r="DXF106" s="214"/>
      <c r="DXG106" s="214"/>
      <c r="DXH106" s="214"/>
      <c r="DXI106" s="214"/>
      <c r="DXJ106" s="212"/>
      <c r="DXK106" s="213"/>
      <c r="DXL106" s="213"/>
      <c r="DXM106" s="214"/>
      <c r="DXN106" s="214"/>
      <c r="DYB106" s="214"/>
      <c r="DYC106" s="214"/>
      <c r="DYD106" s="214"/>
      <c r="DYE106" s="214"/>
      <c r="DYF106" s="214"/>
      <c r="DYG106" s="212"/>
      <c r="DYH106" s="213"/>
      <c r="DYI106" s="213"/>
      <c r="DYJ106" s="214"/>
      <c r="DYK106" s="214"/>
      <c r="DYY106" s="214"/>
      <c r="DYZ106" s="214"/>
      <c r="DZA106" s="214"/>
      <c r="DZB106" s="214"/>
      <c r="DZC106" s="214"/>
      <c r="DZD106" s="212"/>
      <c r="DZE106" s="213"/>
      <c r="DZF106" s="213"/>
      <c r="DZG106" s="214"/>
      <c r="DZH106" s="214"/>
      <c r="DZV106" s="214"/>
      <c r="DZW106" s="214"/>
      <c r="DZX106" s="214"/>
      <c r="DZY106" s="214"/>
      <c r="DZZ106" s="214"/>
      <c r="EAA106" s="212"/>
      <c r="EAB106" s="213"/>
      <c r="EAC106" s="213"/>
      <c r="EAD106" s="214"/>
      <c r="EAE106" s="214"/>
      <c r="EAS106" s="214"/>
      <c r="EAT106" s="214"/>
      <c r="EAU106" s="214"/>
      <c r="EAV106" s="214"/>
      <c r="EAW106" s="214"/>
      <c r="EAX106" s="212"/>
      <c r="EAY106" s="213"/>
      <c r="EAZ106" s="213"/>
      <c r="EBA106" s="214"/>
      <c r="EBB106" s="214"/>
      <c r="EBP106" s="214"/>
      <c r="EBQ106" s="214"/>
      <c r="EBR106" s="214"/>
      <c r="EBS106" s="214"/>
      <c r="EBT106" s="214"/>
      <c r="EBU106" s="212"/>
      <c r="EBV106" s="213"/>
      <c r="EBW106" s="213"/>
      <c r="EBX106" s="214"/>
      <c r="EBY106" s="214"/>
      <c r="ECM106" s="214"/>
      <c r="ECN106" s="214"/>
      <c r="ECO106" s="214"/>
      <c r="ECP106" s="214"/>
      <c r="ECQ106" s="214"/>
      <c r="ECR106" s="212"/>
      <c r="ECS106" s="213"/>
      <c r="ECT106" s="213"/>
      <c r="ECU106" s="214"/>
      <c r="ECV106" s="214"/>
      <c r="EDJ106" s="214"/>
      <c r="EDK106" s="214"/>
      <c r="EDL106" s="214"/>
      <c r="EDM106" s="214"/>
      <c r="EDN106" s="214"/>
      <c r="EDO106" s="212"/>
      <c r="EDP106" s="213"/>
      <c r="EDQ106" s="213"/>
      <c r="EDR106" s="214"/>
      <c r="EDS106" s="214"/>
      <c r="EEG106" s="214"/>
      <c r="EEH106" s="214"/>
      <c r="EEI106" s="214"/>
      <c r="EEJ106" s="214"/>
      <c r="EEK106" s="214"/>
      <c r="EEL106" s="212"/>
      <c r="EEM106" s="213"/>
      <c r="EEN106" s="213"/>
      <c r="EEO106" s="214"/>
      <c r="EEP106" s="214"/>
      <c r="EFD106" s="214"/>
      <c r="EFE106" s="214"/>
      <c r="EFF106" s="214"/>
      <c r="EFG106" s="214"/>
      <c r="EFH106" s="214"/>
      <c r="EFI106" s="212"/>
      <c r="EFJ106" s="213"/>
      <c r="EFK106" s="213"/>
      <c r="EFL106" s="214"/>
      <c r="EFM106" s="214"/>
      <c r="EGA106" s="214"/>
      <c r="EGB106" s="214"/>
      <c r="EGC106" s="214"/>
      <c r="EGD106" s="214"/>
      <c r="EGE106" s="214"/>
      <c r="EGF106" s="212"/>
      <c r="EGG106" s="213"/>
      <c r="EGH106" s="213"/>
      <c r="EGI106" s="214"/>
      <c r="EGJ106" s="214"/>
      <c r="EGX106" s="214"/>
      <c r="EGY106" s="214"/>
      <c r="EGZ106" s="214"/>
      <c r="EHA106" s="214"/>
      <c r="EHB106" s="214"/>
      <c r="EHC106" s="212"/>
      <c r="EHD106" s="213"/>
      <c r="EHE106" s="213"/>
      <c r="EHF106" s="214"/>
      <c r="EHG106" s="214"/>
      <c r="EHU106" s="214"/>
      <c r="EHV106" s="214"/>
      <c r="EHW106" s="214"/>
      <c r="EHX106" s="214"/>
      <c r="EHY106" s="214"/>
      <c r="EHZ106" s="212"/>
      <c r="EIA106" s="213"/>
      <c r="EIB106" s="213"/>
      <c r="EIC106" s="214"/>
      <c r="EID106" s="214"/>
      <c r="EIR106" s="214"/>
      <c r="EIS106" s="214"/>
      <c r="EIT106" s="214"/>
      <c r="EIU106" s="214"/>
      <c r="EIV106" s="214"/>
      <c r="EIW106" s="212"/>
      <c r="EIX106" s="213"/>
      <c r="EIY106" s="213"/>
      <c r="EIZ106" s="214"/>
      <c r="EJA106" s="214"/>
      <c r="EJO106" s="214"/>
      <c r="EJP106" s="214"/>
      <c r="EJQ106" s="214"/>
      <c r="EJR106" s="214"/>
      <c r="EJS106" s="214"/>
      <c r="EJT106" s="212"/>
      <c r="EJU106" s="213"/>
      <c r="EJV106" s="213"/>
      <c r="EJW106" s="214"/>
      <c r="EJX106" s="214"/>
      <c r="EKL106" s="214"/>
      <c r="EKM106" s="214"/>
      <c r="EKN106" s="214"/>
      <c r="EKO106" s="214"/>
      <c r="EKP106" s="214"/>
      <c r="EKQ106" s="212"/>
      <c r="EKR106" s="213"/>
      <c r="EKS106" s="213"/>
      <c r="EKT106" s="214"/>
      <c r="EKU106" s="214"/>
      <c r="ELI106" s="214"/>
      <c r="ELJ106" s="214"/>
      <c r="ELK106" s="214"/>
      <c r="ELL106" s="214"/>
      <c r="ELM106" s="214"/>
      <c r="ELN106" s="212"/>
      <c r="ELO106" s="213"/>
      <c r="ELP106" s="213"/>
      <c r="ELQ106" s="214"/>
      <c r="ELR106" s="214"/>
      <c r="EMF106" s="214"/>
      <c r="EMG106" s="214"/>
      <c r="EMH106" s="214"/>
      <c r="EMI106" s="214"/>
      <c r="EMJ106" s="214"/>
      <c r="EMK106" s="212"/>
      <c r="EML106" s="213"/>
      <c r="EMM106" s="213"/>
      <c r="EMN106" s="214"/>
      <c r="EMO106" s="214"/>
      <c r="ENC106" s="214"/>
      <c r="END106" s="214"/>
      <c r="ENE106" s="214"/>
      <c r="ENF106" s="214"/>
      <c r="ENG106" s="214"/>
      <c r="ENH106" s="212"/>
      <c r="ENI106" s="213"/>
      <c r="ENJ106" s="213"/>
      <c r="ENK106" s="214"/>
      <c r="ENL106" s="214"/>
      <c r="ENZ106" s="214"/>
      <c r="EOA106" s="214"/>
      <c r="EOB106" s="214"/>
      <c r="EOC106" s="214"/>
      <c r="EOD106" s="214"/>
      <c r="EOE106" s="212"/>
      <c r="EOF106" s="213"/>
      <c r="EOG106" s="213"/>
      <c r="EOH106" s="214"/>
      <c r="EOI106" s="214"/>
      <c r="EOW106" s="214"/>
      <c r="EOX106" s="214"/>
      <c r="EOY106" s="214"/>
      <c r="EOZ106" s="214"/>
      <c r="EPA106" s="214"/>
      <c r="EPB106" s="212"/>
      <c r="EPC106" s="213"/>
      <c r="EPD106" s="213"/>
      <c r="EPE106" s="214"/>
      <c r="EPF106" s="214"/>
      <c r="EPT106" s="214"/>
      <c r="EPU106" s="214"/>
      <c r="EPV106" s="214"/>
      <c r="EPW106" s="214"/>
      <c r="EPX106" s="214"/>
      <c r="EPY106" s="212"/>
      <c r="EPZ106" s="213"/>
      <c r="EQA106" s="213"/>
      <c r="EQB106" s="214"/>
      <c r="EQC106" s="214"/>
      <c r="EQQ106" s="214"/>
      <c r="EQR106" s="214"/>
      <c r="EQS106" s="214"/>
      <c r="EQT106" s="214"/>
      <c r="EQU106" s="214"/>
      <c r="EQV106" s="212"/>
      <c r="EQW106" s="213"/>
      <c r="EQX106" s="213"/>
      <c r="EQY106" s="214"/>
      <c r="EQZ106" s="214"/>
      <c r="ERN106" s="214"/>
      <c r="ERO106" s="214"/>
      <c r="ERP106" s="214"/>
      <c r="ERQ106" s="214"/>
      <c r="ERR106" s="214"/>
      <c r="ERS106" s="212"/>
      <c r="ERT106" s="213"/>
      <c r="ERU106" s="213"/>
      <c r="ERV106" s="214"/>
      <c r="ERW106" s="214"/>
      <c r="ESK106" s="214"/>
      <c r="ESL106" s="214"/>
      <c r="ESM106" s="214"/>
      <c r="ESN106" s="214"/>
      <c r="ESO106" s="214"/>
      <c r="ESP106" s="212"/>
      <c r="ESQ106" s="213"/>
      <c r="ESR106" s="213"/>
      <c r="ESS106" s="214"/>
      <c r="EST106" s="214"/>
      <c r="ETH106" s="214"/>
      <c r="ETI106" s="214"/>
      <c r="ETJ106" s="214"/>
      <c r="ETK106" s="214"/>
      <c r="ETL106" s="214"/>
      <c r="ETM106" s="212"/>
      <c r="ETN106" s="213"/>
      <c r="ETO106" s="213"/>
      <c r="ETP106" s="214"/>
      <c r="ETQ106" s="214"/>
      <c r="EUE106" s="214"/>
      <c r="EUF106" s="214"/>
      <c r="EUG106" s="214"/>
      <c r="EUH106" s="214"/>
      <c r="EUI106" s="214"/>
      <c r="EUJ106" s="212"/>
      <c r="EUK106" s="213"/>
      <c r="EUL106" s="213"/>
      <c r="EUM106" s="214"/>
      <c r="EUN106" s="214"/>
      <c r="EVB106" s="214"/>
      <c r="EVC106" s="214"/>
      <c r="EVD106" s="214"/>
      <c r="EVE106" s="214"/>
      <c r="EVF106" s="214"/>
      <c r="EVG106" s="212"/>
      <c r="EVH106" s="213"/>
      <c r="EVI106" s="213"/>
      <c r="EVJ106" s="214"/>
      <c r="EVK106" s="214"/>
      <c r="EVY106" s="214"/>
      <c r="EVZ106" s="214"/>
      <c r="EWA106" s="214"/>
      <c r="EWB106" s="214"/>
      <c r="EWC106" s="214"/>
      <c r="EWD106" s="212"/>
      <c r="EWE106" s="213"/>
      <c r="EWF106" s="213"/>
      <c r="EWG106" s="214"/>
      <c r="EWH106" s="214"/>
      <c r="EWV106" s="214"/>
      <c r="EWW106" s="214"/>
      <c r="EWX106" s="214"/>
      <c r="EWY106" s="214"/>
      <c r="EWZ106" s="214"/>
      <c r="EXA106" s="212"/>
      <c r="EXB106" s="213"/>
      <c r="EXC106" s="213"/>
      <c r="EXD106" s="214"/>
      <c r="EXE106" s="214"/>
      <c r="EXS106" s="214"/>
      <c r="EXT106" s="214"/>
      <c r="EXU106" s="214"/>
      <c r="EXV106" s="214"/>
      <c r="EXW106" s="214"/>
      <c r="EXX106" s="212"/>
      <c r="EXY106" s="213"/>
      <c r="EXZ106" s="213"/>
      <c r="EYA106" s="214"/>
      <c r="EYB106" s="214"/>
      <c r="EYP106" s="214"/>
      <c r="EYQ106" s="214"/>
      <c r="EYR106" s="214"/>
      <c r="EYS106" s="214"/>
      <c r="EYT106" s="214"/>
      <c r="EYU106" s="212"/>
      <c r="EYV106" s="213"/>
      <c r="EYW106" s="213"/>
      <c r="EYX106" s="214"/>
      <c r="EYY106" s="214"/>
      <c r="EZM106" s="214"/>
      <c r="EZN106" s="214"/>
      <c r="EZO106" s="214"/>
      <c r="EZP106" s="214"/>
      <c r="EZQ106" s="214"/>
      <c r="EZR106" s="212"/>
      <c r="EZS106" s="213"/>
      <c r="EZT106" s="213"/>
      <c r="EZU106" s="214"/>
      <c r="EZV106" s="214"/>
      <c r="FAJ106" s="214"/>
      <c r="FAK106" s="214"/>
      <c r="FAL106" s="214"/>
      <c r="FAM106" s="214"/>
      <c r="FAN106" s="214"/>
      <c r="FAO106" s="212"/>
      <c r="FAP106" s="213"/>
      <c r="FAQ106" s="213"/>
      <c r="FAR106" s="214"/>
      <c r="FAS106" s="214"/>
      <c r="FBG106" s="214"/>
      <c r="FBH106" s="214"/>
      <c r="FBI106" s="214"/>
      <c r="FBJ106" s="214"/>
      <c r="FBK106" s="214"/>
      <c r="FBL106" s="212"/>
      <c r="FBM106" s="213"/>
      <c r="FBN106" s="213"/>
      <c r="FBO106" s="214"/>
      <c r="FBP106" s="214"/>
      <c r="FCD106" s="214"/>
      <c r="FCE106" s="214"/>
      <c r="FCF106" s="214"/>
      <c r="FCG106" s="214"/>
      <c r="FCH106" s="214"/>
      <c r="FCI106" s="212"/>
      <c r="FCJ106" s="213"/>
      <c r="FCK106" s="213"/>
      <c r="FCL106" s="214"/>
      <c r="FCM106" s="214"/>
      <c r="FDA106" s="214"/>
      <c r="FDB106" s="214"/>
      <c r="FDC106" s="214"/>
      <c r="FDD106" s="214"/>
      <c r="FDE106" s="214"/>
      <c r="FDF106" s="212"/>
      <c r="FDG106" s="213"/>
      <c r="FDH106" s="213"/>
      <c r="FDI106" s="214"/>
      <c r="FDJ106" s="214"/>
      <c r="FDX106" s="214"/>
      <c r="FDY106" s="214"/>
      <c r="FDZ106" s="214"/>
      <c r="FEA106" s="214"/>
      <c r="FEB106" s="214"/>
      <c r="FEC106" s="212"/>
      <c r="FED106" s="213"/>
      <c r="FEE106" s="213"/>
      <c r="FEF106" s="214"/>
      <c r="FEG106" s="214"/>
      <c r="FEU106" s="214"/>
      <c r="FEV106" s="214"/>
      <c r="FEW106" s="214"/>
      <c r="FEX106" s="214"/>
      <c r="FEY106" s="214"/>
      <c r="FEZ106" s="212"/>
      <c r="FFA106" s="213"/>
      <c r="FFB106" s="213"/>
      <c r="FFC106" s="214"/>
      <c r="FFD106" s="214"/>
      <c r="FFR106" s="214"/>
      <c r="FFS106" s="214"/>
      <c r="FFT106" s="214"/>
      <c r="FFU106" s="214"/>
      <c r="FFV106" s="214"/>
      <c r="FFW106" s="212"/>
      <c r="FFX106" s="213"/>
      <c r="FFY106" s="213"/>
      <c r="FFZ106" s="214"/>
      <c r="FGA106" s="214"/>
      <c r="FGO106" s="214"/>
      <c r="FGP106" s="214"/>
      <c r="FGQ106" s="214"/>
      <c r="FGR106" s="214"/>
      <c r="FGS106" s="214"/>
      <c r="FGT106" s="212"/>
      <c r="FGU106" s="213"/>
      <c r="FGV106" s="213"/>
      <c r="FGW106" s="214"/>
      <c r="FGX106" s="214"/>
      <c r="FHL106" s="214"/>
      <c r="FHM106" s="214"/>
      <c r="FHN106" s="214"/>
      <c r="FHO106" s="214"/>
      <c r="FHP106" s="214"/>
      <c r="FHQ106" s="212"/>
      <c r="FHR106" s="213"/>
      <c r="FHS106" s="213"/>
      <c r="FHT106" s="214"/>
      <c r="FHU106" s="214"/>
      <c r="FII106" s="214"/>
      <c r="FIJ106" s="214"/>
      <c r="FIK106" s="214"/>
      <c r="FIL106" s="214"/>
      <c r="FIM106" s="214"/>
      <c r="FIN106" s="212"/>
      <c r="FIO106" s="213"/>
      <c r="FIP106" s="213"/>
      <c r="FIQ106" s="214"/>
      <c r="FIR106" s="214"/>
      <c r="FJF106" s="214"/>
      <c r="FJG106" s="214"/>
      <c r="FJH106" s="214"/>
      <c r="FJI106" s="214"/>
      <c r="FJJ106" s="214"/>
      <c r="FJK106" s="212"/>
      <c r="FJL106" s="213"/>
      <c r="FJM106" s="213"/>
      <c r="FJN106" s="214"/>
      <c r="FJO106" s="214"/>
      <c r="FKC106" s="214"/>
      <c r="FKD106" s="214"/>
      <c r="FKE106" s="214"/>
      <c r="FKF106" s="214"/>
      <c r="FKG106" s="214"/>
      <c r="FKH106" s="212"/>
      <c r="FKI106" s="213"/>
      <c r="FKJ106" s="213"/>
      <c r="FKK106" s="214"/>
      <c r="FKL106" s="214"/>
      <c r="FKZ106" s="214"/>
      <c r="FLA106" s="214"/>
      <c r="FLB106" s="214"/>
      <c r="FLC106" s="214"/>
      <c r="FLD106" s="214"/>
      <c r="FLE106" s="212"/>
      <c r="FLF106" s="213"/>
      <c r="FLG106" s="213"/>
      <c r="FLH106" s="214"/>
      <c r="FLI106" s="214"/>
      <c r="FLW106" s="214"/>
      <c r="FLX106" s="214"/>
      <c r="FLY106" s="214"/>
      <c r="FLZ106" s="214"/>
      <c r="FMA106" s="214"/>
      <c r="FMB106" s="212"/>
      <c r="FMC106" s="213"/>
      <c r="FMD106" s="213"/>
      <c r="FME106" s="214"/>
      <c r="FMF106" s="214"/>
      <c r="FMT106" s="214"/>
      <c r="FMU106" s="214"/>
      <c r="FMV106" s="214"/>
      <c r="FMW106" s="214"/>
      <c r="FMX106" s="214"/>
      <c r="FMY106" s="212"/>
      <c r="FMZ106" s="213"/>
      <c r="FNA106" s="213"/>
      <c r="FNB106" s="214"/>
      <c r="FNC106" s="214"/>
      <c r="FNQ106" s="214"/>
      <c r="FNR106" s="214"/>
      <c r="FNS106" s="214"/>
      <c r="FNT106" s="214"/>
      <c r="FNU106" s="214"/>
      <c r="FNV106" s="212"/>
      <c r="FNW106" s="213"/>
      <c r="FNX106" s="213"/>
      <c r="FNY106" s="214"/>
      <c r="FNZ106" s="214"/>
      <c r="FON106" s="214"/>
      <c r="FOO106" s="214"/>
      <c r="FOP106" s="214"/>
      <c r="FOQ106" s="214"/>
      <c r="FOR106" s="214"/>
      <c r="FOS106" s="212"/>
      <c r="FOT106" s="213"/>
      <c r="FOU106" s="213"/>
      <c r="FOV106" s="214"/>
      <c r="FOW106" s="214"/>
      <c r="FPK106" s="214"/>
      <c r="FPL106" s="214"/>
      <c r="FPM106" s="214"/>
      <c r="FPN106" s="214"/>
      <c r="FPO106" s="214"/>
      <c r="FPP106" s="212"/>
      <c r="FPQ106" s="213"/>
      <c r="FPR106" s="213"/>
      <c r="FPS106" s="214"/>
      <c r="FPT106" s="214"/>
      <c r="FQH106" s="214"/>
      <c r="FQI106" s="214"/>
      <c r="FQJ106" s="214"/>
      <c r="FQK106" s="214"/>
      <c r="FQL106" s="214"/>
      <c r="FQM106" s="212"/>
      <c r="FQN106" s="213"/>
      <c r="FQO106" s="213"/>
      <c r="FQP106" s="214"/>
      <c r="FQQ106" s="214"/>
      <c r="FRE106" s="214"/>
      <c r="FRF106" s="214"/>
      <c r="FRG106" s="214"/>
      <c r="FRH106" s="214"/>
      <c r="FRI106" s="214"/>
      <c r="FRJ106" s="212"/>
      <c r="FRK106" s="213"/>
      <c r="FRL106" s="213"/>
      <c r="FRM106" s="214"/>
      <c r="FRN106" s="214"/>
      <c r="FSB106" s="214"/>
      <c r="FSC106" s="214"/>
      <c r="FSD106" s="214"/>
      <c r="FSE106" s="214"/>
      <c r="FSF106" s="214"/>
      <c r="FSG106" s="212"/>
      <c r="FSH106" s="213"/>
      <c r="FSI106" s="213"/>
      <c r="FSJ106" s="214"/>
      <c r="FSK106" s="214"/>
      <c r="FSY106" s="214"/>
      <c r="FSZ106" s="214"/>
      <c r="FTA106" s="214"/>
      <c r="FTB106" s="214"/>
      <c r="FTC106" s="214"/>
      <c r="FTD106" s="212"/>
      <c r="FTE106" s="213"/>
      <c r="FTF106" s="213"/>
      <c r="FTG106" s="214"/>
      <c r="FTH106" s="214"/>
      <c r="FTV106" s="214"/>
      <c r="FTW106" s="214"/>
      <c r="FTX106" s="214"/>
      <c r="FTY106" s="214"/>
      <c r="FTZ106" s="214"/>
      <c r="FUA106" s="212"/>
      <c r="FUB106" s="213"/>
      <c r="FUC106" s="213"/>
      <c r="FUD106" s="214"/>
      <c r="FUE106" s="214"/>
      <c r="FUS106" s="214"/>
      <c r="FUT106" s="214"/>
      <c r="FUU106" s="214"/>
      <c r="FUV106" s="214"/>
      <c r="FUW106" s="214"/>
      <c r="FUX106" s="212"/>
      <c r="FUY106" s="213"/>
      <c r="FUZ106" s="213"/>
      <c r="FVA106" s="214"/>
      <c r="FVB106" s="214"/>
      <c r="FVP106" s="214"/>
      <c r="FVQ106" s="214"/>
      <c r="FVR106" s="214"/>
      <c r="FVS106" s="214"/>
      <c r="FVT106" s="214"/>
      <c r="FVU106" s="212"/>
      <c r="FVV106" s="213"/>
      <c r="FVW106" s="213"/>
      <c r="FVX106" s="214"/>
      <c r="FVY106" s="214"/>
      <c r="FWM106" s="214"/>
      <c r="FWN106" s="214"/>
      <c r="FWO106" s="214"/>
      <c r="FWP106" s="214"/>
      <c r="FWQ106" s="214"/>
      <c r="FWR106" s="212"/>
      <c r="FWS106" s="213"/>
      <c r="FWT106" s="213"/>
      <c r="FWU106" s="214"/>
      <c r="FWV106" s="214"/>
      <c r="FXJ106" s="214"/>
      <c r="FXK106" s="214"/>
      <c r="FXL106" s="214"/>
      <c r="FXM106" s="214"/>
      <c r="FXN106" s="214"/>
      <c r="FXO106" s="212"/>
      <c r="FXP106" s="213"/>
      <c r="FXQ106" s="213"/>
      <c r="FXR106" s="214"/>
      <c r="FXS106" s="214"/>
      <c r="FYG106" s="214"/>
      <c r="FYH106" s="214"/>
      <c r="FYI106" s="214"/>
      <c r="FYJ106" s="214"/>
      <c r="FYK106" s="214"/>
      <c r="FYL106" s="212"/>
      <c r="FYM106" s="213"/>
      <c r="FYN106" s="213"/>
      <c r="FYO106" s="214"/>
      <c r="FYP106" s="214"/>
      <c r="FZD106" s="214"/>
      <c r="FZE106" s="214"/>
      <c r="FZF106" s="214"/>
      <c r="FZG106" s="214"/>
      <c r="FZH106" s="214"/>
      <c r="FZI106" s="212"/>
      <c r="FZJ106" s="213"/>
      <c r="FZK106" s="213"/>
      <c r="FZL106" s="214"/>
      <c r="FZM106" s="214"/>
      <c r="GAA106" s="214"/>
      <c r="GAB106" s="214"/>
      <c r="GAC106" s="214"/>
      <c r="GAD106" s="214"/>
      <c r="GAE106" s="214"/>
      <c r="GAF106" s="212"/>
      <c r="GAG106" s="213"/>
      <c r="GAH106" s="213"/>
      <c r="GAI106" s="214"/>
      <c r="GAJ106" s="214"/>
      <c r="GAX106" s="214"/>
      <c r="GAY106" s="214"/>
      <c r="GAZ106" s="214"/>
      <c r="GBA106" s="214"/>
      <c r="GBB106" s="214"/>
      <c r="GBC106" s="212"/>
      <c r="GBD106" s="213"/>
      <c r="GBE106" s="213"/>
      <c r="GBF106" s="214"/>
      <c r="GBG106" s="214"/>
      <c r="GBU106" s="214"/>
      <c r="GBV106" s="214"/>
      <c r="GBW106" s="214"/>
      <c r="GBX106" s="214"/>
      <c r="GBY106" s="214"/>
      <c r="GBZ106" s="212"/>
      <c r="GCA106" s="213"/>
      <c r="GCB106" s="213"/>
      <c r="GCC106" s="214"/>
      <c r="GCD106" s="214"/>
      <c r="GCR106" s="214"/>
      <c r="GCS106" s="214"/>
      <c r="GCT106" s="214"/>
      <c r="GCU106" s="214"/>
      <c r="GCV106" s="214"/>
      <c r="GCW106" s="212"/>
      <c r="GCX106" s="213"/>
      <c r="GCY106" s="213"/>
      <c r="GCZ106" s="214"/>
      <c r="GDA106" s="214"/>
      <c r="GDO106" s="214"/>
      <c r="GDP106" s="214"/>
      <c r="GDQ106" s="214"/>
      <c r="GDR106" s="214"/>
      <c r="GDS106" s="214"/>
      <c r="GDT106" s="212"/>
      <c r="GDU106" s="213"/>
      <c r="GDV106" s="213"/>
      <c r="GDW106" s="214"/>
      <c r="GDX106" s="214"/>
      <c r="GEL106" s="214"/>
      <c r="GEM106" s="214"/>
      <c r="GEN106" s="214"/>
      <c r="GEO106" s="214"/>
      <c r="GEP106" s="214"/>
      <c r="GEQ106" s="212"/>
      <c r="GER106" s="213"/>
      <c r="GES106" s="213"/>
      <c r="GET106" s="214"/>
      <c r="GEU106" s="214"/>
      <c r="GFI106" s="214"/>
      <c r="GFJ106" s="214"/>
      <c r="GFK106" s="214"/>
      <c r="GFL106" s="214"/>
      <c r="GFM106" s="214"/>
      <c r="GFN106" s="212"/>
      <c r="GFO106" s="213"/>
      <c r="GFP106" s="213"/>
      <c r="GFQ106" s="214"/>
      <c r="GFR106" s="214"/>
      <c r="GGF106" s="214"/>
      <c r="GGG106" s="214"/>
      <c r="GGH106" s="214"/>
      <c r="GGI106" s="214"/>
      <c r="GGJ106" s="214"/>
      <c r="GGK106" s="212"/>
      <c r="GGL106" s="213"/>
      <c r="GGM106" s="213"/>
      <c r="GGN106" s="214"/>
      <c r="GGO106" s="214"/>
      <c r="GHC106" s="214"/>
      <c r="GHD106" s="214"/>
      <c r="GHE106" s="214"/>
      <c r="GHF106" s="214"/>
      <c r="GHG106" s="214"/>
      <c r="GHH106" s="212"/>
      <c r="GHI106" s="213"/>
      <c r="GHJ106" s="213"/>
      <c r="GHK106" s="214"/>
      <c r="GHL106" s="214"/>
      <c r="GHZ106" s="214"/>
      <c r="GIA106" s="214"/>
      <c r="GIB106" s="214"/>
      <c r="GIC106" s="214"/>
      <c r="GID106" s="214"/>
      <c r="GIE106" s="212"/>
      <c r="GIF106" s="213"/>
      <c r="GIG106" s="213"/>
      <c r="GIH106" s="214"/>
      <c r="GII106" s="214"/>
      <c r="GIW106" s="214"/>
      <c r="GIX106" s="214"/>
      <c r="GIY106" s="214"/>
      <c r="GIZ106" s="214"/>
      <c r="GJA106" s="214"/>
      <c r="GJB106" s="212"/>
      <c r="GJC106" s="213"/>
      <c r="GJD106" s="213"/>
      <c r="GJE106" s="214"/>
      <c r="GJF106" s="214"/>
      <c r="GJT106" s="214"/>
      <c r="GJU106" s="214"/>
      <c r="GJV106" s="214"/>
      <c r="GJW106" s="214"/>
      <c r="GJX106" s="214"/>
      <c r="GJY106" s="212"/>
      <c r="GJZ106" s="213"/>
      <c r="GKA106" s="213"/>
      <c r="GKB106" s="214"/>
      <c r="GKC106" s="214"/>
      <c r="GKQ106" s="214"/>
      <c r="GKR106" s="214"/>
      <c r="GKS106" s="214"/>
      <c r="GKT106" s="214"/>
      <c r="GKU106" s="214"/>
      <c r="GKV106" s="212"/>
      <c r="GKW106" s="213"/>
      <c r="GKX106" s="213"/>
      <c r="GKY106" s="214"/>
      <c r="GKZ106" s="214"/>
      <c r="GLN106" s="214"/>
      <c r="GLO106" s="214"/>
      <c r="GLP106" s="214"/>
      <c r="GLQ106" s="214"/>
      <c r="GLR106" s="214"/>
      <c r="GLS106" s="212"/>
      <c r="GLT106" s="213"/>
      <c r="GLU106" s="213"/>
      <c r="GLV106" s="214"/>
      <c r="GLW106" s="214"/>
      <c r="GMK106" s="214"/>
      <c r="GML106" s="214"/>
      <c r="GMM106" s="214"/>
      <c r="GMN106" s="214"/>
      <c r="GMO106" s="214"/>
      <c r="GMP106" s="212"/>
      <c r="GMQ106" s="213"/>
      <c r="GMR106" s="213"/>
      <c r="GMS106" s="214"/>
      <c r="GMT106" s="214"/>
      <c r="GNH106" s="214"/>
      <c r="GNI106" s="214"/>
      <c r="GNJ106" s="214"/>
      <c r="GNK106" s="214"/>
      <c r="GNL106" s="214"/>
      <c r="GNM106" s="212"/>
      <c r="GNN106" s="213"/>
      <c r="GNO106" s="213"/>
      <c r="GNP106" s="214"/>
      <c r="GNQ106" s="214"/>
      <c r="GOE106" s="214"/>
      <c r="GOF106" s="214"/>
      <c r="GOG106" s="214"/>
      <c r="GOH106" s="214"/>
      <c r="GOI106" s="214"/>
      <c r="GOJ106" s="212"/>
      <c r="GOK106" s="213"/>
      <c r="GOL106" s="213"/>
      <c r="GOM106" s="214"/>
      <c r="GON106" s="214"/>
      <c r="GPB106" s="214"/>
      <c r="GPC106" s="214"/>
      <c r="GPD106" s="214"/>
      <c r="GPE106" s="214"/>
      <c r="GPF106" s="214"/>
      <c r="GPG106" s="212"/>
      <c r="GPH106" s="213"/>
      <c r="GPI106" s="213"/>
      <c r="GPJ106" s="214"/>
      <c r="GPK106" s="214"/>
      <c r="GPY106" s="214"/>
      <c r="GPZ106" s="214"/>
      <c r="GQA106" s="214"/>
      <c r="GQB106" s="214"/>
      <c r="GQC106" s="214"/>
      <c r="GQD106" s="212"/>
      <c r="GQE106" s="213"/>
      <c r="GQF106" s="213"/>
      <c r="GQG106" s="214"/>
      <c r="GQH106" s="214"/>
      <c r="GQV106" s="214"/>
      <c r="GQW106" s="214"/>
      <c r="GQX106" s="214"/>
      <c r="GQY106" s="214"/>
      <c r="GQZ106" s="214"/>
      <c r="GRA106" s="212"/>
      <c r="GRB106" s="213"/>
      <c r="GRC106" s="213"/>
      <c r="GRD106" s="214"/>
      <c r="GRE106" s="214"/>
      <c r="GRS106" s="214"/>
      <c r="GRT106" s="214"/>
      <c r="GRU106" s="214"/>
      <c r="GRV106" s="214"/>
      <c r="GRW106" s="214"/>
      <c r="GRX106" s="212"/>
      <c r="GRY106" s="213"/>
      <c r="GRZ106" s="213"/>
      <c r="GSA106" s="214"/>
      <c r="GSB106" s="214"/>
      <c r="GSP106" s="214"/>
      <c r="GSQ106" s="214"/>
      <c r="GSR106" s="214"/>
      <c r="GSS106" s="214"/>
      <c r="GST106" s="214"/>
      <c r="GSU106" s="212"/>
      <c r="GSV106" s="213"/>
      <c r="GSW106" s="213"/>
      <c r="GSX106" s="214"/>
      <c r="GSY106" s="214"/>
      <c r="GTM106" s="214"/>
      <c r="GTN106" s="214"/>
      <c r="GTO106" s="214"/>
      <c r="GTP106" s="214"/>
      <c r="GTQ106" s="214"/>
      <c r="GTR106" s="212"/>
      <c r="GTS106" s="213"/>
      <c r="GTT106" s="213"/>
      <c r="GTU106" s="214"/>
      <c r="GTV106" s="214"/>
      <c r="GUJ106" s="214"/>
      <c r="GUK106" s="214"/>
      <c r="GUL106" s="214"/>
      <c r="GUM106" s="214"/>
      <c r="GUN106" s="214"/>
      <c r="GUO106" s="212"/>
      <c r="GUP106" s="213"/>
      <c r="GUQ106" s="213"/>
      <c r="GUR106" s="214"/>
      <c r="GUS106" s="214"/>
      <c r="GVG106" s="214"/>
      <c r="GVH106" s="214"/>
      <c r="GVI106" s="214"/>
      <c r="GVJ106" s="214"/>
      <c r="GVK106" s="214"/>
      <c r="GVL106" s="212"/>
      <c r="GVM106" s="213"/>
      <c r="GVN106" s="213"/>
      <c r="GVO106" s="214"/>
      <c r="GVP106" s="214"/>
      <c r="GWD106" s="214"/>
      <c r="GWE106" s="214"/>
      <c r="GWF106" s="214"/>
      <c r="GWG106" s="214"/>
      <c r="GWH106" s="214"/>
      <c r="GWI106" s="212"/>
      <c r="GWJ106" s="213"/>
      <c r="GWK106" s="213"/>
      <c r="GWL106" s="214"/>
      <c r="GWM106" s="214"/>
      <c r="GXA106" s="214"/>
      <c r="GXB106" s="214"/>
      <c r="GXC106" s="214"/>
      <c r="GXD106" s="214"/>
      <c r="GXE106" s="214"/>
      <c r="GXF106" s="212"/>
      <c r="GXG106" s="213"/>
      <c r="GXH106" s="213"/>
      <c r="GXI106" s="214"/>
      <c r="GXJ106" s="214"/>
      <c r="GXX106" s="214"/>
      <c r="GXY106" s="214"/>
      <c r="GXZ106" s="214"/>
      <c r="GYA106" s="214"/>
      <c r="GYB106" s="214"/>
      <c r="GYC106" s="212"/>
      <c r="GYD106" s="213"/>
      <c r="GYE106" s="213"/>
      <c r="GYF106" s="214"/>
      <c r="GYG106" s="214"/>
      <c r="GYU106" s="214"/>
      <c r="GYV106" s="214"/>
      <c r="GYW106" s="214"/>
      <c r="GYX106" s="214"/>
      <c r="GYY106" s="214"/>
      <c r="GYZ106" s="212"/>
      <c r="GZA106" s="213"/>
      <c r="GZB106" s="213"/>
      <c r="GZC106" s="214"/>
      <c r="GZD106" s="214"/>
      <c r="GZR106" s="214"/>
      <c r="GZS106" s="214"/>
      <c r="GZT106" s="214"/>
      <c r="GZU106" s="214"/>
      <c r="GZV106" s="214"/>
      <c r="GZW106" s="212"/>
      <c r="GZX106" s="213"/>
      <c r="GZY106" s="213"/>
      <c r="GZZ106" s="214"/>
      <c r="HAA106" s="214"/>
      <c r="HAO106" s="214"/>
      <c r="HAP106" s="214"/>
      <c r="HAQ106" s="214"/>
      <c r="HAR106" s="214"/>
      <c r="HAS106" s="214"/>
      <c r="HAT106" s="212"/>
      <c r="HAU106" s="213"/>
      <c r="HAV106" s="213"/>
      <c r="HAW106" s="214"/>
      <c r="HAX106" s="214"/>
      <c r="HBL106" s="214"/>
      <c r="HBM106" s="214"/>
      <c r="HBN106" s="214"/>
      <c r="HBO106" s="214"/>
      <c r="HBP106" s="214"/>
      <c r="HBQ106" s="212"/>
      <c r="HBR106" s="213"/>
      <c r="HBS106" s="213"/>
      <c r="HBT106" s="214"/>
      <c r="HBU106" s="214"/>
      <c r="HCI106" s="214"/>
      <c r="HCJ106" s="214"/>
      <c r="HCK106" s="214"/>
      <c r="HCL106" s="214"/>
      <c r="HCM106" s="214"/>
      <c r="HCN106" s="212"/>
      <c r="HCO106" s="213"/>
      <c r="HCP106" s="213"/>
      <c r="HCQ106" s="214"/>
      <c r="HCR106" s="214"/>
      <c r="HDF106" s="214"/>
      <c r="HDG106" s="214"/>
      <c r="HDH106" s="214"/>
      <c r="HDI106" s="214"/>
      <c r="HDJ106" s="214"/>
      <c r="HDK106" s="212"/>
      <c r="HDL106" s="213"/>
      <c r="HDM106" s="213"/>
      <c r="HDN106" s="214"/>
      <c r="HDO106" s="214"/>
      <c r="HEC106" s="214"/>
      <c r="HED106" s="214"/>
      <c r="HEE106" s="214"/>
      <c r="HEF106" s="214"/>
      <c r="HEG106" s="214"/>
      <c r="HEH106" s="212"/>
      <c r="HEI106" s="213"/>
      <c r="HEJ106" s="213"/>
      <c r="HEK106" s="214"/>
      <c r="HEL106" s="214"/>
      <c r="HEZ106" s="214"/>
      <c r="HFA106" s="214"/>
      <c r="HFB106" s="214"/>
      <c r="HFC106" s="214"/>
      <c r="HFD106" s="214"/>
      <c r="HFE106" s="212"/>
      <c r="HFF106" s="213"/>
      <c r="HFG106" s="213"/>
      <c r="HFH106" s="214"/>
      <c r="HFI106" s="214"/>
      <c r="HFW106" s="214"/>
      <c r="HFX106" s="214"/>
      <c r="HFY106" s="214"/>
      <c r="HFZ106" s="214"/>
      <c r="HGA106" s="214"/>
      <c r="HGB106" s="212"/>
      <c r="HGC106" s="213"/>
      <c r="HGD106" s="213"/>
      <c r="HGE106" s="214"/>
      <c r="HGF106" s="214"/>
      <c r="HGT106" s="214"/>
      <c r="HGU106" s="214"/>
      <c r="HGV106" s="214"/>
      <c r="HGW106" s="214"/>
      <c r="HGX106" s="214"/>
      <c r="HGY106" s="212"/>
      <c r="HGZ106" s="213"/>
      <c r="HHA106" s="213"/>
      <c r="HHB106" s="214"/>
      <c r="HHC106" s="214"/>
      <c r="HHQ106" s="214"/>
      <c r="HHR106" s="214"/>
      <c r="HHS106" s="214"/>
      <c r="HHT106" s="214"/>
      <c r="HHU106" s="214"/>
      <c r="HHV106" s="212"/>
      <c r="HHW106" s="213"/>
      <c r="HHX106" s="213"/>
      <c r="HHY106" s="214"/>
      <c r="HHZ106" s="214"/>
      <c r="HIN106" s="214"/>
      <c r="HIO106" s="214"/>
      <c r="HIP106" s="214"/>
      <c r="HIQ106" s="214"/>
      <c r="HIR106" s="214"/>
      <c r="HIS106" s="212"/>
      <c r="HIT106" s="213"/>
      <c r="HIU106" s="213"/>
      <c r="HIV106" s="214"/>
      <c r="HIW106" s="214"/>
      <c r="HJK106" s="214"/>
      <c r="HJL106" s="214"/>
      <c r="HJM106" s="214"/>
      <c r="HJN106" s="214"/>
      <c r="HJO106" s="214"/>
      <c r="HJP106" s="212"/>
      <c r="HJQ106" s="213"/>
      <c r="HJR106" s="213"/>
      <c r="HJS106" s="214"/>
      <c r="HJT106" s="214"/>
      <c r="HKH106" s="214"/>
      <c r="HKI106" s="214"/>
      <c r="HKJ106" s="214"/>
      <c r="HKK106" s="214"/>
      <c r="HKL106" s="214"/>
      <c r="HKM106" s="212"/>
      <c r="HKN106" s="213"/>
      <c r="HKO106" s="213"/>
      <c r="HKP106" s="214"/>
      <c r="HKQ106" s="214"/>
      <c r="HLE106" s="214"/>
      <c r="HLF106" s="214"/>
      <c r="HLG106" s="214"/>
      <c r="HLH106" s="214"/>
      <c r="HLI106" s="214"/>
      <c r="HLJ106" s="212"/>
      <c r="HLK106" s="213"/>
      <c r="HLL106" s="213"/>
      <c r="HLM106" s="214"/>
      <c r="HLN106" s="214"/>
      <c r="HMB106" s="214"/>
      <c r="HMC106" s="214"/>
      <c r="HMD106" s="214"/>
      <c r="HME106" s="214"/>
      <c r="HMF106" s="214"/>
      <c r="HMG106" s="212"/>
      <c r="HMH106" s="213"/>
      <c r="HMI106" s="213"/>
      <c r="HMJ106" s="214"/>
      <c r="HMK106" s="214"/>
      <c r="HMY106" s="214"/>
      <c r="HMZ106" s="214"/>
      <c r="HNA106" s="214"/>
      <c r="HNB106" s="214"/>
      <c r="HNC106" s="214"/>
      <c r="HND106" s="212"/>
      <c r="HNE106" s="213"/>
      <c r="HNF106" s="213"/>
      <c r="HNG106" s="214"/>
      <c r="HNH106" s="214"/>
      <c r="HNV106" s="214"/>
      <c r="HNW106" s="214"/>
      <c r="HNX106" s="214"/>
      <c r="HNY106" s="214"/>
      <c r="HNZ106" s="214"/>
      <c r="HOA106" s="212"/>
      <c r="HOB106" s="213"/>
      <c r="HOC106" s="213"/>
      <c r="HOD106" s="214"/>
      <c r="HOE106" s="214"/>
      <c r="HOS106" s="214"/>
      <c r="HOT106" s="214"/>
      <c r="HOU106" s="214"/>
      <c r="HOV106" s="214"/>
      <c r="HOW106" s="214"/>
      <c r="HOX106" s="212"/>
      <c r="HOY106" s="213"/>
      <c r="HOZ106" s="213"/>
      <c r="HPA106" s="214"/>
      <c r="HPB106" s="214"/>
      <c r="HPP106" s="214"/>
      <c r="HPQ106" s="214"/>
      <c r="HPR106" s="214"/>
      <c r="HPS106" s="214"/>
      <c r="HPT106" s="214"/>
      <c r="HPU106" s="212"/>
      <c r="HPV106" s="213"/>
      <c r="HPW106" s="213"/>
      <c r="HPX106" s="214"/>
      <c r="HPY106" s="214"/>
      <c r="HQM106" s="214"/>
      <c r="HQN106" s="214"/>
      <c r="HQO106" s="214"/>
      <c r="HQP106" s="214"/>
      <c r="HQQ106" s="214"/>
      <c r="HQR106" s="212"/>
      <c r="HQS106" s="213"/>
      <c r="HQT106" s="213"/>
      <c r="HQU106" s="214"/>
      <c r="HQV106" s="214"/>
      <c r="HRJ106" s="214"/>
      <c r="HRK106" s="214"/>
      <c r="HRL106" s="214"/>
      <c r="HRM106" s="214"/>
      <c r="HRN106" s="214"/>
      <c r="HRO106" s="212"/>
      <c r="HRP106" s="213"/>
      <c r="HRQ106" s="213"/>
      <c r="HRR106" s="214"/>
      <c r="HRS106" s="214"/>
      <c r="HSG106" s="214"/>
      <c r="HSH106" s="214"/>
      <c r="HSI106" s="214"/>
      <c r="HSJ106" s="214"/>
      <c r="HSK106" s="214"/>
      <c r="HSL106" s="212"/>
      <c r="HSM106" s="213"/>
      <c r="HSN106" s="213"/>
      <c r="HSO106" s="214"/>
      <c r="HSP106" s="214"/>
      <c r="HTD106" s="214"/>
      <c r="HTE106" s="214"/>
      <c r="HTF106" s="214"/>
      <c r="HTG106" s="214"/>
      <c r="HTH106" s="214"/>
      <c r="HTI106" s="212"/>
      <c r="HTJ106" s="213"/>
      <c r="HTK106" s="213"/>
      <c r="HTL106" s="214"/>
      <c r="HTM106" s="214"/>
      <c r="HUA106" s="214"/>
      <c r="HUB106" s="214"/>
      <c r="HUC106" s="214"/>
      <c r="HUD106" s="214"/>
      <c r="HUE106" s="214"/>
      <c r="HUF106" s="212"/>
      <c r="HUG106" s="213"/>
      <c r="HUH106" s="213"/>
      <c r="HUI106" s="214"/>
      <c r="HUJ106" s="214"/>
      <c r="HUX106" s="214"/>
      <c r="HUY106" s="214"/>
      <c r="HUZ106" s="214"/>
      <c r="HVA106" s="214"/>
      <c r="HVB106" s="214"/>
      <c r="HVC106" s="212"/>
      <c r="HVD106" s="213"/>
      <c r="HVE106" s="213"/>
      <c r="HVF106" s="214"/>
      <c r="HVG106" s="214"/>
      <c r="HVU106" s="214"/>
      <c r="HVV106" s="214"/>
      <c r="HVW106" s="214"/>
      <c r="HVX106" s="214"/>
      <c r="HVY106" s="214"/>
      <c r="HVZ106" s="212"/>
      <c r="HWA106" s="213"/>
      <c r="HWB106" s="213"/>
      <c r="HWC106" s="214"/>
      <c r="HWD106" s="214"/>
      <c r="HWR106" s="214"/>
      <c r="HWS106" s="214"/>
      <c r="HWT106" s="214"/>
      <c r="HWU106" s="214"/>
      <c r="HWV106" s="214"/>
      <c r="HWW106" s="212"/>
      <c r="HWX106" s="213"/>
      <c r="HWY106" s="213"/>
      <c r="HWZ106" s="214"/>
      <c r="HXA106" s="214"/>
      <c r="HXO106" s="214"/>
      <c r="HXP106" s="214"/>
      <c r="HXQ106" s="214"/>
      <c r="HXR106" s="214"/>
      <c r="HXS106" s="214"/>
      <c r="HXT106" s="212"/>
      <c r="HXU106" s="213"/>
      <c r="HXV106" s="213"/>
      <c r="HXW106" s="214"/>
      <c r="HXX106" s="214"/>
      <c r="HYL106" s="214"/>
      <c r="HYM106" s="214"/>
      <c r="HYN106" s="214"/>
      <c r="HYO106" s="214"/>
      <c r="HYP106" s="214"/>
      <c r="HYQ106" s="212"/>
      <c r="HYR106" s="213"/>
      <c r="HYS106" s="213"/>
      <c r="HYT106" s="214"/>
      <c r="HYU106" s="214"/>
      <c r="HZI106" s="214"/>
      <c r="HZJ106" s="214"/>
      <c r="HZK106" s="214"/>
      <c r="HZL106" s="214"/>
      <c r="HZM106" s="214"/>
      <c r="HZN106" s="212"/>
      <c r="HZO106" s="213"/>
      <c r="HZP106" s="213"/>
      <c r="HZQ106" s="214"/>
      <c r="HZR106" s="214"/>
      <c r="IAF106" s="214"/>
      <c r="IAG106" s="214"/>
      <c r="IAH106" s="214"/>
      <c r="IAI106" s="214"/>
      <c r="IAJ106" s="214"/>
      <c r="IAK106" s="212"/>
      <c r="IAL106" s="213"/>
      <c r="IAM106" s="213"/>
      <c r="IAN106" s="214"/>
      <c r="IAO106" s="214"/>
      <c r="IBC106" s="214"/>
      <c r="IBD106" s="214"/>
      <c r="IBE106" s="214"/>
      <c r="IBF106" s="214"/>
      <c r="IBG106" s="214"/>
      <c r="IBH106" s="212"/>
      <c r="IBI106" s="213"/>
      <c r="IBJ106" s="213"/>
      <c r="IBK106" s="214"/>
      <c r="IBL106" s="214"/>
      <c r="IBZ106" s="214"/>
      <c r="ICA106" s="214"/>
      <c r="ICB106" s="214"/>
      <c r="ICC106" s="214"/>
      <c r="ICD106" s="214"/>
      <c r="ICE106" s="212"/>
      <c r="ICF106" s="213"/>
      <c r="ICG106" s="213"/>
      <c r="ICH106" s="214"/>
      <c r="ICI106" s="214"/>
      <c r="ICW106" s="214"/>
      <c r="ICX106" s="214"/>
      <c r="ICY106" s="214"/>
      <c r="ICZ106" s="214"/>
      <c r="IDA106" s="214"/>
      <c r="IDB106" s="212"/>
      <c r="IDC106" s="213"/>
      <c r="IDD106" s="213"/>
      <c r="IDE106" s="214"/>
      <c r="IDF106" s="214"/>
      <c r="IDT106" s="214"/>
      <c r="IDU106" s="214"/>
      <c r="IDV106" s="214"/>
      <c r="IDW106" s="214"/>
      <c r="IDX106" s="214"/>
      <c r="IDY106" s="212"/>
      <c r="IDZ106" s="213"/>
      <c r="IEA106" s="213"/>
      <c r="IEB106" s="214"/>
      <c r="IEC106" s="214"/>
      <c r="IEQ106" s="214"/>
      <c r="IER106" s="214"/>
      <c r="IES106" s="214"/>
      <c r="IET106" s="214"/>
      <c r="IEU106" s="214"/>
      <c r="IEV106" s="212"/>
      <c r="IEW106" s="213"/>
      <c r="IEX106" s="213"/>
      <c r="IEY106" s="214"/>
      <c r="IEZ106" s="214"/>
      <c r="IFN106" s="214"/>
      <c r="IFO106" s="214"/>
      <c r="IFP106" s="214"/>
      <c r="IFQ106" s="214"/>
      <c r="IFR106" s="214"/>
      <c r="IFS106" s="212"/>
      <c r="IFT106" s="213"/>
      <c r="IFU106" s="213"/>
      <c r="IFV106" s="214"/>
      <c r="IFW106" s="214"/>
      <c r="IGK106" s="214"/>
      <c r="IGL106" s="214"/>
      <c r="IGM106" s="214"/>
      <c r="IGN106" s="214"/>
      <c r="IGO106" s="214"/>
      <c r="IGP106" s="212"/>
      <c r="IGQ106" s="213"/>
      <c r="IGR106" s="213"/>
      <c r="IGS106" s="214"/>
      <c r="IGT106" s="214"/>
      <c r="IHH106" s="214"/>
      <c r="IHI106" s="214"/>
      <c r="IHJ106" s="214"/>
      <c r="IHK106" s="214"/>
      <c r="IHL106" s="214"/>
      <c r="IHM106" s="212"/>
      <c r="IHN106" s="213"/>
      <c r="IHO106" s="213"/>
      <c r="IHP106" s="214"/>
      <c r="IHQ106" s="214"/>
      <c r="IIE106" s="214"/>
      <c r="IIF106" s="214"/>
      <c r="IIG106" s="214"/>
      <c r="IIH106" s="214"/>
      <c r="III106" s="214"/>
      <c r="IIJ106" s="212"/>
      <c r="IIK106" s="213"/>
      <c r="IIL106" s="213"/>
      <c r="IIM106" s="214"/>
      <c r="IIN106" s="214"/>
      <c r="IJB106" s="214"/>
      <c r="IJC106" s="214"/>
      <c r="IJD106" s="214"/>
      <c r="IJE106" s="214"/>
      <c r="IJF106" s="214"/>
      <c r="IJG106" s="212"/>
      <c r="IJH106" s="213"/>
      <c r="IJI106" s="213"/>
      <c r="IJJ106" s="214"/>
      <c r="IJK106" s="214"/>
      <c r="IJY106" s="214"/>
      <c r="IJZ106" s="214"/>
      <c r="IKA106" s="214"/>
      <c r="IKB106" s="214"/>
      <c r="IKC106" s="214"/>
      <c r="IKD106" s="212"/>
      <c r="IKE106" s="213"/>
      <c r="IKF106" s="213"/>
      <c r="IKG106" s="214"/>
      <c r="IKH106" s="214"/>
      <c r="IKV106" s="214"/>
      <c r="IKW106" s="214"/>
      <c r="IKX106" s="214"/>
      <c r="IKY106" s="214"/>
      <c r="IKZ106" s="214"/>
      <c r="ILA106" s="212"/>
      <c r="ILB106" s="213"/>
      <c r="ILC106" s="213"/>
      <c r="ILD106" s="214"/>
      <c r="ILE106" s="214"/>
      <c r="ILS106" s="214"/>
      <c r="ILT106" s="214"/>
      <c r="ILU106" s="214"/>
      <c r="ILV106" s="214"/>
      <c r="ILW106" s="214"/>
      <c r="ILX106" s="212"/>
      <c r="ILY106" s="213"/>
      <c r="ILZ106" s="213"/>
      <c r="IMA106" s="214"/>
      <c r="IMB106" s="214"/>
      <c r="IMP106" s="214"/>
      <c r="IMQ106" s="214"/>
      <c r="IMR106" s="214"/>
      <c r="IMS106" s="214"/>
      <c r="IMT106" s="214"/>
      <c r="IMU106" s="212"/>
      <c r="IMV106" s="213"/>
      <c r="IMW106" s="213"/>
      <c r="IMX106" s="214"/>
      <c r="IMY106" s="214"/>
      <c r="INM106" s="214"/>
      <c r="INN106" s="214"/>
      <c r="INO106" s="214"/>
      <c r="INP106" s="214"/>
      <c r="INQ106" s="214"/>
      <c r="INR106" s="212"/>
      <c r="INS106" s="213"/>
      <c r="INT106" s="213"/>
      <c r="INU106" s="214"/>
      <c r="INV106" s="214"/>
      <c r="IOJ106" s="214"/>
      <c r="IOK106" s="214"/>
      <c r="IOL106" s="214"/>
      <c r="IOM106" s="214"/>
      <c r="ION106" s="214"/>
      <c r="IOO106" s="212"/>
      <c r="IOP106" s="213"/>
      <c r="IOQ106" s="213"/>
      <c r="IOR106" s="214"/>
      <c r="IOS106" s="214"/>
      <c r="IPG106" s="214"/>
      <c r="IPH106" s="214"/>
      <c r="IPI106" s="214"/>
      <c r="IPJ106" s="214"/>
      <c r="IPK106" s="214"/>
      <c r="IPL106" s="212"/>
      <c r="IPM106" s="213"/>
      <c r="IPN106" s="213"/>
      <c r="IPO106" s="214"/>
      <c r="IPP106" s="214"/>
      <c r="IQD106" s="214"/>
      <c r="IQE106" s="214"/>
      <c r="IQF106" s="214"/>
      <c r="IQG106" s="214"/>
      <c r="IQH106" s="214"/>
      <c r="IQI106" s="212"/>
      <c r="IQJ106" s="213"/>
      <c r="IQK106" s="213"/>
      <c r="IQL106" s="214"/>
      <c r="IQM106" s="214"/>
      <c r="IRA106" s="214"/>
      <c r="IRB106" s="214"/>
      <c r="IRC106" s="214"/>
      <c r="IRD106" s="214"/>
      <c r="IRE106" s="214"/>
      <c r="IRF106" s="212"/>
      <c r="IRG106" s="213"/>
      <c r="IRH106" s="213"/>
      <c r="IRI106" s="214"/>
      <c r="IRJ106" s="214"/>
      <c r="IRX106" s="214"/>
      <c r="IRY106" s="214"/>
      <c r="IRZ106" s="214"/>
      <c r="ISA106" s="214"/>
      <c r="ISB106" s="214"/>
      <c r="ISC106" s="212"/>
      <c r="ISD106" s="213"/>
      <c r="ISE106" s="213"/>
      <c r="ISF106" s="214"/>
      <c r="ISG106" s="214"/>
      <c r="ISU106" s="214"/>
      <c r="ISV106" s="214"/>
      <c r="ISW106" s="214"/>
      <c r="ISX106" s="214"/>
      <c r="ISY106" s="214"/>
      <c r="ISZ106" s="212"/>
      <c r="ITA106" s="213"/>
      <c r="ITB106" s="213"/>
      <c r="ITC106" s="214"/>
      <c r="ITD106" s="214"/>
      <c r="ITR106" s="214"/>
      <c r="ITS106" s="214"/>
      <c r="ITT106" s="214"/>
      <c r="ITU106" s="214"/>
      <c r="ITV106" s="214"/>
      <c r="ITW106" s="212"/>
      <c r="ITX106" s="213"/>
      <c r="ITY106" s="213"/>
      <c r="ITZ106" s="214"/>
      <c r="IUA106" s="214"/>
      <c r="IUO106" s="214"/>
      <c r="IUP106" s="214"/>
      <c r="IUQ106" s="214"/>
      <c r="IUR106" s="214"/>
      <c r="IUS106" s="214"/>
      <c r="IUT106" s="212"/>
      <c r="IUU106" s="213"/>
      <c r="IUV106" s="213"/>
      <c r="IUW106" s="214"/>
      <c r="IUX106" s="214"/>
      <c r="IVL106" s="214"/>
      <c r="IVM106" s="214"/>
      <c r="IVN106" s="214"/>
      <c r="IVO106" s="214"/>
      <c r="IVP106" s="214"/>
      <c r="IVQ106" s="212"/>
      <c r="IVR106" s="213"/>
      <c r="IVS106" s="213"/>
      <c r="IVT106" s="214"/>
      <c r="IVU106" s="214"/>
      <c r="IWI106" s="214"/>
      <c r="IWJ106" s="214"/>
      <c r="IWK106" s="214"/>
      <c r="IWL106" s="214"/>
      <c r="IWM106" s="214"/>
      <c r="IWN106" s="212"/>
      <c r="IWO106" s="213"/>
      <c r="IWP106" s="213"/>
      <c r="IWQ106" s="214"/>
      <c r="IWR106" s="214"/>
      <c r="IXF106" s="214"/>
      <c r="IXG106" s="214"/>
      <c r="IXH106" s="214"/>
      <c r="IXI106" s="214"/>
      <c r="IXJ106" s="214"/>
      <c r="IXK106" s="212"/>
      <c r="IXL106" s="213"/>
      <c r="IXM106" s="213"/>
      <c r="IXN106" s="214"/>
      <c r="IXO106" s="214"/>
      <c r="IYC106" s="214"/>
      <c r="IYD106" s="214"/>
      <c r="IYE106" s="214"/>
      <c r="IYF106" s="214"/>
      <c r="IYG106" s="214"/>
      <c r="IYH106" s="212"/>
      <c r="IYI106" s="213"/>
      <c r="IYJ106" s="213"/>
      <c r="IYK106" s="214"/>
      <c r="IYL106" s="214"/>
      <c r="IYZ106" s="214"/>
      <c r="IZA106" s="214"/>
      <c r="IZB106" s="214"/>
      <c r="IZC106" s="214"/>
      <c r="IZD106" s="214"/>
      <c r="IZE106" s="212"/>
      <c r="IZF106" s="213"/>
      <c r="IZG106" s="213"/>
      <c r="IZH106" s="214"/>
      <c r="IZI106" s="214"/>
      <c r="IZW106" s="214"/>
      <c r="IZX106" s="214"/>
      <c r="IZY106" s="214"/>
      <c r="IZZ106" s="214"/>
      <c r="JAA106" s="214"/>
      <c r="JAB106" s="212"/>
      <c r="JAC106" s="213"/>
      <c r="JAD106" s="213"/>
      <c r="JAE106" s="214"/>
      <c r="JAF106" s="214"/>
      <c r="JAT106" s="214"/>
      <c r="JAU106" s="214"/>
      <c r="JAV106" s="214"/>
      <c r="JAW106" s="214"/>
      <c r="JAX106" s="214"/>
      <c r="JAY106" s="212"/>
      <c r="JAZ106" s="213"/>
      <c r="JBA106" s="213"/>
      <c r="JBB106" s="214"/>
      <c r="JBC106" s="214"/>
      <c r="JBQ106" s="214"/>
      <c r="JBR106" s="214"/>
      <c r="JBS106" s="214"/>
      <c r="JBT106" s="214"/>
      <c r="JBU106" s="214"/>
      <c r="JBV106" s="212"/>
      <c r="JBW106" s="213"/>
      <c r="JBX106" s="213"/>
      <c r="JBY106" s="214"/>
      <c r="JBZ106" s="214"/>
      <c r="JCN106" s="214"/>
      <c r="JCO106" s="214"/>
      <c r="JCP106" s="214"/>
      <c r="JCQ106" s="214"/>
      <c r="JCR106" s="214"/>
      <c r="JCS106" s="212"/>
      <c r="JCT106" s="213"/>
      <c r="JCU106" s="213"/>
      <c r="JCV106" s="214"/>
      <c r="JCW106" s="214"/>
      <c r="JDK106" s="214"/>
      <c r="JDL106" s="214"/>
      <c r="JDM106" s="214"/>
      <c r="JDN106" s="214"/>
      <c r="JDO106" s="214"/>
      <c r="JDP106" s="212"/>
      <c r="JDQ106" s="213"/>
      <c r="JDR106" s="213"/>
      <c r="JDS106" s="214"/>
      <c r="JDT106" s="214"/>
      <c r="JEH106" s="214"/>
      <c r="JEI106" s="214"/>
      <c r="JEJ106" s="214"/>
      <c r="JEK106" s="214"/>
      <c r="JEL106" s="214"/>
      <c r="JEM106" s="212"/>
      <c r="JEN106" s="213"/>
      <c r="JEO106" s="213"/>
      <c r="JEP106" s="214"/>
      <c r="JEQ106" s="214"/>
      <c r="JFE106" s="214"/>
      <c r="JFF106" s="214"/>
      <c r="JFG106" s="214"/>
      <c r="JFH106" s="214"/>
      <c r="JFI106" s="214"/>
      <c r="JFJ106" s="212"/>
      <c r="JFK106" s="213"/>
      <c r="JFL106" s="213"/>
      <c r="JFM106" s="214"/>
      <c r="JFN106" s="214"/>
      <c r="JGB106" s="214"/>
      <c r="JGC106" s="214"/>
      <c r="JGD106" s="214"/>
      <c r="JGE106" s="214"/>
      <c r="JGF106" s="214"/>
      <c r="JGG106" s="212"/>
      <c r="JGH106" s="213"/>
      <c r="JGI106" s="213"/>
      <c r="JGJ106" s="214"/>
      <c r="JGK106" s="214"/>
      <c r="JGY106" s="214"/>
      <c r="JGZ106" s="214"/>
      <c r="JHA106" s="214"/>
      <c r="JHB106" s="214"/>
      <c r="JHC106" s="214"/>
      <c r="JHD106" s="212"/>
      <c r="JHE106" s="213"/>
      <c r="JHF106" s="213"/>
      <c r="JHG106" s="214"/>
      <c r="JHH106" s="214"/>
      <c r="JHV106" s="214"/>
      <c r="JHW106" s="214"/>
      <c r="JHX106" s="214"/>
      <c r="JHY106" s="214"/>
      <c r="JHZ106" s="214"/>
      <c r="JIA106" s="212"/>
      <c r="JIB106" s="213"/>
      <c r="JIC106" s="213"/>
      <c r="JID106" s="214"/>
      <c r="JIE106" s="214"/>
      <c r="JIS106" s="214"/>
      <c r="JIT106" s="214"/>
      <c r="JIU106" s="214"/>
      <c r="JIV106" s="214"/>
      <c r="JIW106" s="214"/>
      <c r="JIX106" s="212"/>
      <c r="JIY106" s="213"/>
      <c r="JIZ106" s="213"/>
      <c r="JJA106" s="214"/>
      <c r="JJB106" s="214"/>
      <c r="JJP106" s="214"/>
      <c r="JJQ106" s="214"/>
      <c r="JJR106" s="214"/>
      <c r="JJS106" s="214"/>
      <c r="JJT106" s="214"/>
      <c r="JJU106" s="212"/>
      <c r="JJV106" s="213"/>
      <c r="JJW106" s="213"/>
      <c r="JJX106" s="214"/>
      <c r="JJY106" s="214"/>
      <c r="JKM106" s="214"/>
      <c r="JKN106" s="214"/>
      <c r="JKO106" s="214"/>
      <c r="JKP106" s="214"/>
      <c r="JKQ106" s="214"/>
      <c r="JKR106" s="212"/>
      <c r="JKS106" s="213"/>
      <c r="JKT106" s="213"/>
      <c r="JKU106" s="214"/>
      <c r="JKV106" s="214"/>
      <c r="JLJ106" s="214"/>
      <c r="JLK106" s="214"/>
      <c r="JLL106" s="214"/>
      <c r="JLM106" s="214"/>
      <c r="JLN106" s="214"/>
      <c r="JLO106" s="212"/>
      <c r="JLP106" s="213"/>
      <c r="JLQ106" s="213"/>
      <c r="JLR106" s="214"/>
      <c r="JLS106" s="214"/>
      <c r="JMG106" s="214"/>
      <c r="JMH106" s="214"/>
      <c r="JMI106" s="214"/>
      <c r="JMJ106" s="214"/>
      <c r="JMK106" s="214"/>
      <c r="JML106" s="212"/>
      <c r="JMM106" s="213"/>
      <c r="JMN106" s="213"/>
      <c r="JMO106" s="214"/>
      <c r="JMP106" s="214"/>
      <c r="JND106" s="214"/>
      <c r="JNE106" s="214"/>
      <c r="JNF106" s="214"/>
      <c r="JNG106" s="214"/>
      <c r="JNH106" s="214"/>
      <c r="JNI106" s="212"/>
      <c r="JNJ106" s="213"/>
      <c r="JNK106" s="213"/>
      <c r="JNL106" s="214"/>
      <c r="JNM106" s="214"/>
      <c r="JOA106" s="214"/>
      <c r="JOB106" s="214"/>
      <c r="JOC106" s="214"/>
      <c r="JOD106" s="214"/>
      <c r="JOE106" s="214"/>
      <c r="JOF106" s="212"/>
      <c r="JOG106" s="213"/>
      <c r="JOH106" s="213"/>
      <c r="JOI106" s="214"/>
      <c r="JOJ106" s="214"/>
      <c r="JOX106" s="214"/>
      <c r="JOY106" s="214"/>
      <c r="JOZ106" s="214"/>
      <c r="JPA106" s="214"/>
      <c r="JPB106" s="214"/>
      <c r="JPC106" s="212"/>
      <c r="JPD106" s="213"/>
      <c r="JPE106" s="213"/>
      <c r="JPF106" s="214"/>
      <c r="JPG106" s="214"/>
      <c r="JPU106" s="214"/>
      <c r="JPV106" s="214"/>
      <c r="JPW106" s="214"/>
      <c r="JPX106" s="214"/>
      <c r="JPY106" s="214"/>
      <c r="JPZ106" s="212"/>
      <c r="JQA106" s="213"/>
      <c r="JQB106" s="213"/>
      <c r="JQC106" s="214"/>
      <c r="JQD106" s="214"/>
      <c r="JQR106" s="214"/>
      <c r="JQS106" s="214"/>
      <c r="JQT106" s="214"/>
      <c r="JQU106" s="214"/>
      <c r="JQV106" s="214"/>
      <c r="JQW106" s="212"/>
      <c r="JQX106" s="213"/>
      <c r="JQY106" s="213"/>
      <c r="JQZ106" s="214"/>
      <c r="JRA106" s="214"/>
      <c r="JRO106" s="214"/>
      <c r="JRP106" s="214"/>
      <c r="JRQ106" s="214"/>
      <c r="JRR106" s="214"/>
      <c r="JRS106" s="214"/>
      <c r="JRT106" s="212"/>
      <c r="JRU106" s="213"/>
      <c r="JRV106" s="213"/>
      <c r="JRW106" s="214"/>
      <c r="JRX106" s="214"/>
      <c r="JSL106" s="214"/>
      <c r="JSM106" s="214"/>
      <c r="JSN106" s="214"/>
      <c r="JSO106" s="214"/>
      <c r="JSP106" s="214"/>
      <c r="JSQ106" s="212"/>
      <c r="JSR106" s="213"/>
      <c r="JSS106" s="213"/>
      <c r="JST106" s="214"/>
      <c r="JSU106" s="214"/>
      <c r="JTI106" s="214"/>
      <c r="JTJ106" s="214"/>
      <c r="JTK106" s="214"/>
      <c r="JTL106" s="214"/>
      <c r="JTM106" s="214"/>
      <c r="JTN106" s="212"/>
      <c r="JTO106" s="213"/>
      <c r="JTP106" s="213"/>
      <c r="JTQ106" s="214"/>
      <c r="JTR106" s="214"/>
      <c r="JUF106" s="214"/>
      <c r="JUG106" s="214"/>
      <c r="JUH106" s="214"/>
      <c r="JUI106" s="214"/>
      <c r="JUJ106" s="214"/>
      <c r="JUK106" s="212"/>
      <c r="JUL106" s="213"/>
      <c r="JUM106" s="213"/>
      <c r="JUN106" s="214"/>
      <c r="JUO106" s="214"/>
      <c r="JVC106" s="214"/>
      <c r="JVD106" s="214"/>
      <c r="JVE106" s="214"/>
      <c r="JVF106" s="214"/>
      <c r="JVG106" s="214"/>
      <c r="JVH106" s="212"/>
      <c r="JVI106" s="213"/>
      <c r="JVJ106" s="213"/>
      <c r="JVK106" s="214"/>
      <c r="JVL106" s="214"/>
      <c r="JVZ106" s="214"/>
      <c r="JWA106" s="214"/>
      <c r="JWB106" s="214"/>
      <c r="JWC106" s="214"/>
      <c r="JWD106" s="214"/>
      <c r="JWE106" s="212"/>
      <c r="JWF106" s="213"/>
      <c r="JWG106" s="213"/>
      <c r="JWH106" s="214"/>
      <c r="JWI106" s="214"/>
      <c r="JWW106" s="214"/>
      <c r="JWX106" s="214"/>
      <c r="JWY106" s="214"/>
      <c r="JWZ106" s="214"/>
      <c r="JXA106" s="214"/>
      <c r="JXB106" s="212"/>
      <c r="JXC106" s="213"/>
      <c r="JXD106" s="213"/>
      <c r="JXE106" s="214"/>
      <c r="JXF106" s="214"/>
      <c r="JXT106" s="214"/>
      <c r="JXU106" s="214"/>
      <c r="JXV106" s="214"/>
      <c r="JXW106" s="214"/>
      <c r="JXX106" s="214"/>
      <c r="JXY106" s="212"/>
      <c r="JXZ106" s="213"/>
      <c r="JYA106" s="213"/>
      <c r="JYB106" s="214"/>
      <c r="JYC106" s="214"/>
      <c r="JYQ106" s="214"/>
      <c r="JYR106" s="214"/>
      <c r="JYS106" s="214"/>
      <c r="JYT106" s="214"/>
      <c r="JYU106" s="214"/>
      <c r="JYV106" s="212"/>
      <c r="JYW106" s="213"/>
      <c r="JYX106" s="213"/>
      <c r="JYY106" s="214"/>
      <c r="JYZ106" s="214"/>
      <c r="JZN106" s="214"/>
      <c r="JZO106" s="214"/>
      <c r="JZP106" s="214"/>
      <c r="JZQ106" s="214"/>
      <c r="JZR106" s="214"/>
      <c r="JZS106" s="212"/>
      <c r="JZT106" s="213"/>
      <c r="JZU106" s="213"/>
      <c r="JZV106" s="214"/>
      <c r="JZW106" s="214"/>
      <c r="KAK106" s="214"/>
      <c r="KAL106" s="214"/>
      <c r="KAM106" s="214"/>
      <c r="KAN106" s="214"/>
      <c r="KAO106" s="214"/>
      <c r="KAP106" s="212"/>
      <c r="KAQ106" s="213"/>
      <c r="KAR106" s="213"/>
      <c r="KAS106" s="214"/>
      <c r="KAT106" s="214"/>
      <c r="KBH106" s="214"/>
      <c r="KBI106" s="214"/>
      <c r="KBJ106" s="214"/>
      <c r="KBK106" s="214"/>
      <c r="KBL106" s="214"/>
      <c r="KBM106" s="212"/>
      <c r="KBN106" s="213"/>
      <c r="KBO106" s="213"/>
      <c r="KBP106" s="214"/>
      <c r="KBQ106" s="214"/>
      <c r="KCE106" s="214"/>
      <c r="KCF106" s="214"/>
      <c r="KCG106" s="214"/>
      <c r="KCH106" s="214"/>
      <c r="KCI106" s="214"/>
      <c r="KCJ106" s="212"/>
      <c r="KCK106" s="213"/>
      <c r="KCL106" s="213"/>
      <c r="KCM106" s="214"/>
      <c r="KCN106" s="214"/>
      <c r="KDB106" s="214"/>
      <c r="KDC106" s="214"/>
      <c r="KDD106" s="214"/>
      <c r="KDE106" s="214"/>
      <c r="KDF106" s="214"/>
      <c r="KDG106" s="212"/>
      <c r="KDH106" s="213"/>
      <c r="KDI106" s="213"/>
      <c r="KDJ106" s="214"/>
      <c r="KDK106" s="214"/>
      <c r="KDY106" s="214"/>
      <c r="KDZ106" s="214"/>
      <c r="KEA106" s="214"/>
      <c r="KEB106" s="214"/>
      <c r="KEC106" s="214"/>
      <c r="KED106" s="212"/>
      <c r="KEE106" s="213"/>
      <c r="KEF106" s="213"/>
      <c r="KEG106" s="214"/>
      <c r="KEH106" s="214"/>
      <c r="KEV106" s="214"/>
      <c r="KEW106" s="214"/>
      <c r="KEX106" s="214"/>
      <c r="KEY106" s="214"/>
      <c r="KEZ106" s="214"/>
      <c r="KFA106" s="212"/>
      <c r="KFB106" s="213"/>
      <c r="KFC106" s="213"/>
      <c r="KFD106" s="214"/>
      <c r="KFE106" s="214"/>
      <c r="KFS106" s="214"/>
      <c r="KFT106" s="214"/>
      <c r="KFU106" s="214"/>
      <c r="KFV106" s="214"/>
      <c r="KFW106" s="214"/>
      <c r="KFX106" s="212"/>
      <c r="KFY106" s="213"/>
      <c r="KFZ106" s="213"/>
      <c r="KGA106" s="214"/>
      <c r="KGB106" s="214"/>
      <c r="KGP106" s="214"/>
      <c r="KGQ106" s="214"/>
      <c r="KGR106" s="214"/>
      <c r="KGS106" s="214"/>
      <c r="KGT106" s="214"/>
      <c r="KGU106" s="212"/>
      <c r="KGV106" s="213"/>
      <c r="KGW106" s="213"/>
      <c r="KGX106" s="214"/>
      <c r="KGY106" s="214"/>
      <c r="KHM106" s="214"/>
      <c r="KHN106" s="214"/>
      <c r="KHO106" s="214"/>
      <c r="KHP106" s="214"/>
      <c r="KHQ106" s="214"/>
      <c r="KHR106" s="212"/>
      <c r="KHS106" s="213"/>
      <c r="KHT106" s="213"/>
      <c r="KHU106" s="214"/>
      <c r="KHV106" s="214"/>
      <c r="KIJ106" s="214"/>
      <c r="KIK106" s="214"/>
      <c r="KIL106" s="214"/>
      <c r="KIM106" s="214"/>
      <c r="KIN106" s="214"/>
      <c r="KIO106" s="212"/>
      <c r="KIP106" s="213"/>
      <c r="KIQ106" s="213"/>
      <c r="KIR106" s="214"/>
      <c r="KIS106" s="214"/>
      <c r="KJG106" s="214"/>
      <c r="KJH106" s="214"/>
      <c r="KJI106" s="214"/>
      <c r="KJJ106" s="214"/>
      <c r="KJK106" s="214"/>
      <c r="KJL106" s="212"/>
      <c r="KJM106" s="213"/>
      <c r="KJN106" s="213"/>
      <c r="KJO106" s="214"/>
      <c r="KJP106" s="214"/>
      <c r="KKD106" s="214"/>
      <c r="KKE106" s="214"/>
      <c r="KKF106" s="214"/>
      <c r="KKG106" s="214"/>
      <c r="KKH106" s="214"/>
      <c r="KKI106" s="212"/>
      <c r="KKJ106" s="213"/>
      <c r="KKK106" s="213"/>
      <c r="KKL106" s="214"/>
      <c r="KKM106" s="214"/>
      <c r="KLA106" s="214"/>
      <c r="KLB106" s="214"/>
      <c r="KLC106" s="214"/>
      <c r="KLD106" s="214"/>
      <c r="KLE106" s="214"/>
      <c r="KLF106" s="212"/>
      <c r="KLG106" s="213"/>
      <c r="KLH106" s="213"/>
      <c r="KLI106" s="214"/>
      <c r="KLJ106" s="214"/>
      <c r="KLX106" s="214"/>
      <c r="KLY106" s="214"/>
      <c r="KLZ106" s="214"/>
      <c r="KMA106" s="214"/>
      <c r="KMB106" s="214"/>
      <c r="KMC106" s="212"/>
      <c r="KMD106" s="213"/>
      <c r="KME106" s="213"/>
      <c r="KMF106" s="214"/>
      <c r="KMG106" s="214"/>
      <c r="KMU106" s="214"/>
      <c r="KMV106" s="214"/>
      <c r="KMW106" s="214"/>
      <c r="KMX106" s="214"/>
      <c r="KMY106" s="214"/>
      <c r="KMZ106" s="212"/>
      <c r="KNA106" s="213"/>
      <c r="KNB106" s="213"/>
      <c r="KNC106" s="214"/>
      <c r="KND106" s="214"/>
      <c r="KNR106" s="214"/>
      <c r="KNS106" s="214"/>
      <c r="KNT106" s="214"/>
      <c r="KNU106" s="214"/>
      <c r="KNV106" s="214"/>
      <c r="KNW106" s="212"/>
      <c r="KNX106" s="213"/>
      <c r="KNY106" s="213"/>
      <c r="KNZ106" s="214"/>
      <c r="KOA106" s="214"/>
      <c r="KOO106" s="214"/>
      <c r="KOP106" s="214"/>
      <c r="KOQ106" s="214"/>
      <c r="KOR106" s="214"/>
      <c r="KOS106" s="214"/>
      <c r="KOT106" s="212"/>
      <c r="KOU106" s="213"/>
      <c r="KOV106" s="213"/>
      <c r="KOW106" s="214"/>
      <c r="KOX106" s="214"/>
      <c r="KPL106" s="214"/>
      <c r="KPM106" s="214"/>
      <c r="KPN106" s="214"/>
      <c r="KPO106" s="214"/>
      <c r="KPP106" s="214"/>
      <c r="KPQ106" s="212"/>
      <c r="KPR106" s="213"/>
      <c r="KPS106" s="213"/>
      <c r="KPT106" s="214"/>
      <c r="KPU106" s="214"/>
      <c r="KQI106" s="214"/>
      <c r="KQJ106" s="214"/>
      <c r="KQK106" s="214"/>
      <c r="KQL106" s="214"/>
      <c r="KQM106" s="214"/>
      <c r="KQN106" s="212"/>
      <c r="KQO106" s="213"/>
      <c r="KQP106" s="213"/>
      <c r="KQQ106" s="214"/>
      <c r="KQR106" s="214"/>
      <c r="KRF106" s="214"/>
      <c r="KRG106" s="214"/>
      <c r="KRH106" s="214"/>
      <c r="KRI106" s="214"/>
      <c r="KRJ106" s="214"/>
      <c r="KRK106" s="212"/>
      <c r="KRL106" s="213"/>
      <c r="KRM106" s="213"/>
      <c r="KRN106" s="214"/>
      <c r="KRO106" s="214"/>
      <c r="KSC106" s="214"/>
      <c r="KSD106" s="214"/>
      <c r="KSE106" s="214"/>
      <c r="KSF106" s="214"/>
      <c r="KSG106" s="214"/>
      <c r="KSH106" s="212"/>
      <c r="KSI106" s="213"/>
      <c r="KSJ106" s="213"/>
      <c r="KSK106" s="214"/>
      <c r="KSL106" s="214"/>
      <c r="KSZ106" s="214"/>
      <c r="KTA106" s="214"/>
      <c r="KTB106" s="214"/>
      <c r="KTC106" s="214"/>
      <c r="KTD106" s="214"/>
      <c r="KTE106" s="212"/>
      <c r="KTF106" s="213"/>
      <c r="KTG106" s="213"/>
      <c r="KTH106" s="214"/>
      <c r="KTI106" s="214"/>
      <c r="KTW106" s="214"/>
      <c r="KTX106" s="214"/>
      <c r="KTY106" s="214"/>
      <c r="KTZ106" s="214"/>
      <c r="KUA106" s="214"/>
      <c r="KUB106" s="212"/>
      <c r="KUC106" s="213"/>
      <c r="KUD106" s="213"/>
      <c r="KUE106" s="214"/>
      <c r="KUF106" s="214"/>
      <c r="KUT106" s="214"/>
      <c r="KUU106" s="214"/>
      <c r="KUV106" s="214"/>
      <c r="KUW106" s="214"/>
      <c r="KUX106" s="214"/>
      <c r="KUY106" s="212"/>
      <c r="KUZ106" s="213"/>
      <c r="KVA106" s="213"/>
      <c r="KVB106" s="214"/>
      <c r="KVC106" s="214"/>
      <c r="KVQ106" s="214"/>
      <c r="KVR106" s="214"/>
      <c r="KVS106" s="214"/>
      <c r="KVT106" s="214"/>
      <c r="KVU106" s="214"/>
      <c r="KVV106" s="212"/>
      <c r="KVW106" s="213"/>
      <c r="KVX106" s="213"/>
      <c r="KVY106" s="214"/>
      <c r="KVZ106" s="214"/>
      <c r="KWN106" s="214"/>
      <c r="KWO106" s="214"/>
      <c r="KWP106" s="214"/>
      <c r="KWQ106" s="214"/>
      <c r="KWR106" s="214"/>
      <c r="KWS106" s="212"/>
      <c r="KWT106" s="213"/>
      <c r="KWU106" s="213"/>
      <c r="KWV106" s="214"/>
      <c r="KWW106" s="214"/>
      <c r="KXK106" s="214"/>
      <c r="KXL106" s="214"/>
      <c r="KXM106" s="214"/>
      <c r="KXN106" s="214"/>
      <c r="KXO106" s="214"/>
      <c r="KXP106" s="212"/>
      <c r="KXQ106" s="213"/>
      <c r="KXR106" s="213"/>
      <c r="KXS106" s="214"/>
      <c r="KXT106" s="214"/>
      <c r="KYH106" s="214"/>
      <c r="KYI106" s="214"/>
      <c r="KYJ106" s="214"/>
      <c r="KYK106" s="214"/>
      <c r="KYL106" s="214"/>
      <c r="KYM106" s="212"/>
      <c r="KYN106" s="213"/>
      <c r="KYO106" s="213"/>
      <c r="KYP106" s="214"/>
      <c r="KYQ106" s="214"/>
      <c r="KZE106" s="214"/>
      <c r="KZF106" s="214"/>
      <c r="KZG106" s="214"/>
      <c r="KZH106" s="214"/>
      <c r="KZI106" s="214"/>
      <c r="KZJ106" s="212"/>
      <c r="KZK106" s="213"/>
      <c r="KZL106" s="213"/>
      <c r="KZM106" s="214"/>
      <c r="KZN106" s="214"/>
      <c r="LAB106" s="214"/>
      <c r="LAC106" s="214"/>
      <c r="LAD106" s="214"/>
      <c r="LAE106" s="214"/>
      <c r="LAF106" s="214"/>
      <c r="LAG106" s="212"/>
      <c r="LAH106" s="213"/>
      <c r="LAI106" s="213"/>
      <c r="LAJ106" s="214"/>
      <c r="LAK106" s="214"/>
      <c r="LAY106" s="214"/>
      <c r="LAZ106" s="214"/>
      <c r="LBA106" s="214"/>
      <c r="LBB106" s="214"/>
      <c r="LBC106" s="214"/>
      <c r="LBD106" s="212"/>
      <c r="LBE106" s="213"/>
      <c r="LBF106" s="213"/>
      <c r="LBG106" s="214"/>
      <c r="LBH106" s="214"/>
      <c r="LBV106" s="214"/>
      <c r="LBW106" s="214"/>
      <c r="LBX106" s="214"/>
      <c r="LBY106" s="214"/>
      <c r="LBZ106" s="214"/>
      <c r="LCA106" s="212"/>
      <c r="LCB106" s="213"/>
      <c r="LCC106" s="213"/>
      <c r="LCD106" s="214"/>
      <c r="LCE106" s="214"/>
      <c r="LCS106" s="214"/>
      <c r="LCT106" s="214"/>
      <c r="LCU106" s="214"/>
      <c r="LCV106" s="214"/>
      <c r="LCW106" s="214"/>
      <c r="LCX106" s="212"/>
      <c r="LCY106" s="213"/>
      <c r="LCZ106" s="213"/>
      <c r="LDA106" s="214"/>
      <c r="LDB106" s="214"/>
      <c r="LDP106" s="214"/>
      <c r="LDQ106" s="214"/>
      <c r="LDR106" s="214"/>
      <c r="LDS106" s="214"/>
      <c r="LDT106" s="214"/>
      <c r="LDU106" s="212"/>
      <c r="LDV106" s="213"/>
      <c r="LDW106" s="213"/>
      <c r="LDX106" s="214"/>
      <c r="LDY106" s="214"/>
      <c r="LEM106" s="214"/>
      <c r="LEN106" s="214"/>
      <c r="LEO106" s="214"/>
      <c r="LEP106" s="214"/>
      <c r="LEQ106" s="214"/>
      <c r="LER106" s="212"/>
      <c r="LES106" s="213"/>
      <c r="LET106" s="213"/>
      <c r="LEU106" s="214"/>
      <c r="LEV106" s="214"/>
      <c r="LFJ106" s="214"/>
      <c r="LFK106" s="214"/>
      <c r="LFL106" s="214"/>
      <c r="LFM106" s="214"/>
      <c r="LFN106" s="214"/>
      <c r="LFO106" s="212"/>
      <c r="LFP106" s="213"/>
      <c r="LFQ106" s="213"/>
      <c r="LFR106" s="214"/>
      <c r="LFS106" s="214"/>
      <c r="LGG106" s="214"/>
      <c r="LGH106" s="214"/>
      <c r="LGI106" s="214"/>
      <c r="LGJ106" s="214"/>
      <c r="LGK106" s="214"/>
      <c r="LGL106" s="212"/>
      <c r="LGM106" s="213"/>
      <c r="LGN106" s="213"/>
      <c r="LGO106" s="214"/>
      <c r="LGP106" s="214"/>
      <c r="LHD106" s="214"/>
      <c r="LHE106" s="214"/>
      <c r="LHF106" s="214"/>
      <c r="LHG106" s="214"/>
      <c r="LHH106" s="214"/>
      <c r="LHI106" s="212"/>
      <c r="LHJ106" s="213"/>
      <c r="LHK106" s="213"/>
      <c r="LHL106" s="214"/>
      <c r="LHM106" s="214"/>
      <c r="LIA106" s="214"/>
      <c r="LIB106" s="214"/>
      <c r="LIC106" s="214"/>
      <c r="LID106" s="214"/>
      <c r="LIE106" s="214"/>
      <c r="LIF106" s="212"/>
      <c r="LIG106" s="213"/>
      <c r="LIH106" s="213"/>
      <c r="LII106" s="214"/>
      <c r="LIJ106" s="214"/>
      <c r="LIX106" s="214"/>
      <c r="LIY106" s="214"/>
      <c r="LIZ106" s="214"/>
      <c r="LJA106" s="214"/>
      <c r="LJB106" s="214"/>
      <c r="LJC106" s="212"/>
      <c r="LJD106" s="213"/>
      <c r="LJE106" s="213"/>
      <c r="LJF106" s="214"/>
      <c r="LJG106" s="214"/>
      <c r="LJU106" s="214"/>
      <c r="LJV106" s="214"/>
      <c r="LJW106" s="214"/>
      <c r="LJX106" s="214"/>
      <c r="LJY106" s="214"/>
      <c r="LJZ106" s="212"/>
      <c r="LKA106" s="213"/>
      <c r="LKB106" s="213"/>
      <c r="LKC106" s="214"/>
      <c r="LKD106" s="214"/>
      <c r="LKR106" s="214"/>
      <c r="LKS106" s="214"/>
      <c r="LKT106" s="214"/>
      <c r="LKU106" s="214"/>
      <c r="LKV106" s="214"/>
      <c r="LKW106" s="212"/>
      <c r="LKX106" s="213"/>
      <c r="LKY106" s="213"/>
      <c r="LKZ106" s="214"/>
      <c r="LLA106" s="214"/>
      <c r="LLO106" s="214"/>
      <c r="LLP106" s="214"/>
      <c r="LLQ106" s="214"/>
      <c r="LLR106" s="214"/>
      <c r="LLS106" s="214"/>
      <c r="LLT106" s="212"/>
      <c r="LLU106" s="213"/>
      <c r="LLV106" s="213"/>
      <c r="LLW106" s="214"/>
      <c r="LLX106" s="214"/>
      <c r="LML106" s="214"/>
      <c r="LMM106" s="214"/>
      <c r="LMN106" s="214"/>
      <c r="LMO106" s="214"/>
      <c r="LMP106" s="214"/>
      <c r="LMQ106" s="212"/>
      <c r="LMR106" s="213"/>
      <c r="LMS106" s="213"/>
      <c r="LMT106" s="214"/>
      <c r="LMU106" s="214"/>
      <c r="LNI106" s="214"/>
      <c r="LNJ106" s="214"/>
      <c r="LNK106" s="214"/>
      <c r="LNL106" s="214"/>
      <c r="LNM106" s="214"/>
      <c r="LNN106" s="212"/>
      <c r="LNO106" s="213"/>
      <c r="LNP106" s="213"/>
      <c r="LNQ106" s="214"/>
      <c r="LNR106" s="214"/>
      <c r="LOF106" s="214"/>
      <c r="LOG106" s="214"/>
      <c r="LOH106" s="214"/>
      <c r="LOI106" s="214"/>
      <c r="LOJ106" s="214"/>
      <c r="LOK106" s="212"/>
      <c r="LOL106" s="213"/>
      <c r="LOM106" s="213"/>
      <c r="LON106" s="214"/>
      <c r="LOO106" s="214"/>
      <c r="LPC106" s="214"/>
      <c r="LPD106" s="214"/>
      <c r="LPE106" s="214"/>
      <c r="LPF106" s="214"/>
      <c r="LPG106" s="214"/>
      <c r="LPH106" s="212"/>
      <c r="LPI106" s="213"/>
      <c r="LPJ106" s="213"/>
      <c r="LPK106" s="214"/>
      <c r="LPL106" s="214"/>
      <c r="LPZ106" s="214"/>
      <c r="LQA106" s="214"/>
      <c r="LQB106" s="214"/>
      <c r="LQC106" s="214"/>
      <c r="LQD106" s="214"/>
      <c r="LQE106" s="212"/>
      <c r="LQF106" s="213"/>
      <c r="LQG106" s="213"/>
      <c r="LQH106" s="214"/>
      <c r="LQI106" s="214"/>
      <c r="LQW106" s="214"/>
      <c r="LQX106" s="214"/>
      <c r="LQY106" s="214"/>
      <c r="LQZ106" s="214"/>
      <c r="LRA106" s="214"/>
      <c r="LRB106" s="212"/>
      <c r="LRC106" s="213"/>
      <c r="LRD106" s="213"/>
      <c r="LRE106" s="214"/>
      <c r="LRF106" s="214"/>
      <c r="LRT106" s="214"/>
      <c r="LRU106" s="214"/>
      <c r="LRV106" s="214"/>
      <c r="LRW106" s="214"/>
      <c r="LRX106" s="214"/>
      <c r="LRY106" s="212"/>
      <c r="LRZ106" s="213"/>
      <c r="LSA106" s="213"/>
      <c r="LSB106" s="214"/>
      <c r="LSC106" s="214"/>
      <c r="LSQ106" s="214"/>
      <c r="LSR106" s="214"/>
      <c r="LSS106" s="214"/>
      <c r="LST106" s="214"/>
      <c r="LSU106" s="214"/>
      <c r="LSV106" s="212"/>
      <c r="LSW106" s="213"/>
      <c r="LSX106" s="213"/>
      <c r="LSY106" s="214"/>
      <c r="LSZ106" s="214"/>
      <c r="LTN106" s="214"/>
      <c r="LTO106" s="214"/>
      <c r="LTP106" s="214"/>
      <c r="LTQ106" s="214"/>
      <c r="LTR106" s="214"/>
      <c r="LTS106" s="212"/>
      <c r="LTT106" s="213"/>
      <c r="LTU106" s="213"/>
      <c r="LTV106" s="214"/>
      <c r="LTW106" s="214"/>
      <c r="LUK106" s="214"/>
      <c r="LUL106" s="214"/>
      <c r="LUM106" s="214"/>
      <c r="LUN106" s="214"/>
      <c r="LUO106" s="214"/>
      <c r="LUP106" s="212"/>
      <c r="LUQ106" s="213"/>
      <c r="LUR106" s="213"/>
      <c r="LUS106" s="214"/>
      <c r="LUT106" s="214"/>
      <c r="LVH106" s="214"/>
      <c r="LVI106" s="214"/>
      <c r="LVJ106" s="214"/>
      <c r="LVK106" s="214"/>
      <c r="LVL106" s="214"/>
      <c r="LVM106" s="212"/>
      <c r="LVN106" s="213"/>
      <c r="LVO106" s="213"/>
      <c r="LVP106" s="214"/>
      <c r="LVQ106" s="214"/>
      <c r="LWE106" s="214"/>
      <c r="LWF106" s="214"/>
      <c r="LWG106" s="214"/>
      <c r="LWH106" s="214"/>
      <c r="LWI106" s="214"/>
      <c r="LWJ106" s="212"/>
      <c r="LWK106" s="213"/>
      <c r="LWL106" s="213"/>
      <c r="LWM106" s="214"/>
      <c r="LWN106" s="214"/>
      <c r="LXB106" s="214"/>
      <c r="LXC106" s="214"/>
      <c r="LXD106" s="214"/>
      <c r="LXE106" s="214"/>
      <c r="LXF106" s="214"/>
      <c r="LXG106" s="212"/>
      <c r="LXH106" s="213"/>
      <c r="LXI106" s="213"/>
      <c r="LXJ106" s="214"/>
      <c r="LXK106" s="214"/>
      <c r="LXY106" s="214"/>
      <c r="LXZ106" s="214"/>
      <c r="LYA106" s="214"/>
      <c r="LYB106" s="214"/>
      <c r="LYC106" s="214"/>
      <c r="LYD106" s="212"/>
      <c r="LYE106" s="213"/>
      <c r="LYF106" s="213"/>
      <c r="LYG106" s="214"/>
      <c r="LYH106" s="214"/>
      <c r="LYV106" s="214"/>
      <c r="LYW106" s="214"/>
      <c r="LYX106" s="214"/>
      <c r="LYY106" s="214"/>
      <c r="LYZ106" s="214"/>
      <c r="LZA106" s="212"/>
      <c r="LZB106" s="213"/>
      <c r="LZC106" s="213"/>
      <c r="LZD106" s="214"/>
      <c r="LZE106" s="214"/>
      <c r="LZS106" s="214"/>
      <c r="LZT106" s="214"/>
      <c r="LZU106" s="214"/>
      <c r="LZV106" s="214"/>
      <c r="LZW106" s="214"/>
      <c r="LZX106" s="212"/>
      <c r="LZY106" s="213"/>
      <c r="LZZ106" s="213"/>
      <c r="MAA106" s="214"/>
      <c r="MAB106" s="214"/>
      <c r="MAP106" s="214"/>
      <c r="MAQ106" s="214"/>
      <c r="MAR106" s="214"/>
      <c r="MAS106" s="214"/>
      <c r="MAT106" s="214"/>
      <c r="MAU106" s="212"/>
      <c r="MAV106" s="213"/>
      <c r="MAW106" s="213"/>
      <c r="MAX106" s="214"/>
      <c r="MAY106" s="214"/>
      <c r="MBM106" s="214"/>
      <c r="MBN106" s="214"/>
      <c r="MBO106" s="214"/>
      <c r="MBP106" s="214"/>
      <c r="MBQ106" s="214"/>
      <c r="MBR106" s="212"/>
      <c r="MBS106" s="213"/>
      <c r="MBT106" s="213"/>
      <c r="MBU106" s="214"/>
      <c r="MBV106" s="214"/>
      <c r="MCJ106" s="214"/>
      <c r="MCK106" s="214"/>
      <c r="MCL106" s="214"/>
      <c r="MCM106" s="214"/>
      <c r="MCN106" s="214"/>
      <c r="MCO106" s="212"/>
      <c r="MCP106" s="213"/>
      <c r="MCQ106" s="213"/>
      <c r="MCR106" s="214"/>
      <c r="MCS106" s="214"/>
      <c r="MDG106" s="214"/>
      <c r="MDH106" s="214"/>
      <c r="MDI106" s="214"/>
      <c r="MDJ106" s="214"/>
      <c r="MDK106" s="214"/>
      <c r="MDL106" s="212"/>
      <c r="MDM106" s="213"/>
      <c r="MDN106" s="213"/>
      <c r="MDO106" s="214"/>
      <c r="MDP106" s="214"/>
      <c r="MED106" s="214"/>
      <c r="MEE106" s="214"/>
      <c r="MEF106" s="214"/>
      <c r="MEG106" s="214"/>
      <c r="MEH106" s="214"/>
      <c r="MEI106" s="212"/>
      <c r="MEJ106" s="213"/>
      <c r="MEK106" s="213"/>
      <c r="MEL106" s="214"/>
      <c r="MEM106" s="214"/>
      <c r="MFA106" s="214"/>
      <c r="MFB106" s="214"/>
      <c r="MFC106" s="214"/>
      <c r="MFD106" s="214"/>
      <c r="MFE106" s="214"/>
      <c r="MFF106" s="212"/>
      <c r="MFG106" s="213"/>
      <c r="MFH106" s="213"/>
      <c r="MFI106" s="214"/>
      <c r="MFJ106" s="214"/>
      <c r="MFX106" s="214"/>
      <c r="MFY106" s="214"/>
      <c r="MFZ106" s="214"/>
      <c r="MGA106" s="214"/>
      <c r="MGB106" s="214"/>
      <c r="MGC106" s="212"/>
      <c r="MGD106" s="213"/>
      <c r="MGE106" s="213"/>
      <c r="MGF106" s="214"/>
      <c r="MGG106" s="214"/>
      <c r="MGU106" s="214"/>
      <c r="MGV106" s="214"/>
      <c r="MGW106" s="214"/>
      <c r="MGX106" s="214"/>
      <c r="MGY106" s="214"/>
      <c r="MGZ106" s="212"/>
      <c r="MHA106" s="213"/>
      <c r="MHB106" s="213"/>
      <c r="MHC106" s="214"/>
      <c r="MHD106" s="214"/>
      <c r="MHR106" s="214"/>
      <c r="MHS106" s="214"/>
      <c r="MHT106" s="214"/>
      <c r="MHU106" s="214"/>
      <c r="MHV106" s="214"/>
      <c r="MHW106" s="212"/>
      <c r="MHX106" s="213"/>
      <c r="MHY106" s="213"/>
      <c r="MHZ106" s="214"/>
      <c r="MIA106" s="214"/>
      <c r="MIO106" s="214"/>
      <c r="MIP106" s="214"/>
      <c r="MIQ106" s="214"/>
      <c r="MIR106" s="214"/>
      <c r="MIS106" s="214"/>
      <c r="MIT106" s="212"/>
      <c r="MIU106" s="213"/>
      <c r="MIV106" s="213"/>
      <c r="MIW106" s="214"/>
      <c r="MIX106" s="214"/>
      <c r="MJL106" s="214"/>
      <c r="MJM106" s="214"/>
      <c r="MJN106" s="214"/>
      <c r="MJO106" s="214"/>
      <c r="MJP106" s="214"/>
      <c r="MJQ106" s="212"/>
      <c r="MJR106" s="213"/>
      <c r="MJS106" s="213"/>
      <c r="MJT106" s="214"/>
      <c r="MJU106" s="214"/>
      <c r="MKI106" s="214"/>
      <c r="MKJ106" s="214"/>
      <c r="MKK106" s="214"/>
      <c r="MKL106" s="214"/>
      <c r="MKM106" s="214"/>
      <c r="MKN106" s="212"/>
      <c r="MKO106" s="213"/>
      <c r="MKP106" s="213"/>
      <c r="MKQ106" s="214"/>
      <c r="MKR106" s="214"/>
      <c r="MLF106" s="214"/>
      <c r="MLG106" s="214"/>
      <c r="MLH106" s="214"/>
      <c r="MLI106" s="214"/>
      <c r="MLJ106" s="214"/>
      <c r="MLK106" s="212"/>
      <c r="MLL106" s="213"/>
      <c r="MLM106" s="213"/>
      <c r="MLN106" s="214"/>
      <c r="MLO106" s="214"/>
      <c r="MMC106" s="214"/>
      <c r="MMD106" s="214"/>
      <c r="MME106" s="214"/>
      <c r="MMF106" s="214"/>
      <c r="MMG106" s="214"/>
      <c r="MMH106" s="212"/>
      <c r="MMI106" s="213"/>
      <c r="MMJ106" s="213"/>
      <c r="MMK106" s="214"/>
      <c r="MML106" s="214"/>
      <c r="MMZ106" s="214"/>
      <c r="MNA106" s="214"/>
      <c r="MNB106" s="214"/>
      <c r="MNC106" s="214"/>
      <c r="MND106" s="214"/>
      <c r="MNE106" s="212"/>
      <c r="MNF106" s="213"/>
      <c r="MNG106" s="213"/>
      <c r="MNH106" s="214"/>
      <c r="MNI106" s="214"/>
      <c r="MNW106" s="214"/>
      <c r="MNX106" s="214"/>
      <c r="MNY106" s="214"/>
      <c r="MNZ106" s="214"/>
      <c r="MOA106" s="214"/>
      <c r="MOB106" s="212"/>
      <c r="MOC106" s="213"/>
      <c r="MOD106" s="213"/>
      <c r="MOE106" s="214"/>
      <c r="MOF106" s="214"/>
      <c r="MOT106" s="214"/>
      <c r="MOU106" s="214"/>
      <c r="MOV106" s="214"/>
      <c r="MOW106" s="214"/>
      <c r="MOX106" s="214"/>
      <c r="MOY106" s="212"/>
      <c r="MOZ106" s="213"/>
      <c r="MPA106" s="213"/>
      <c r="MPB106" s="214"/>
      <c r="MPC106" s="214"/>
      <c r="MPQ106" s="214"/>
      <c r="MPR106" s="214"/>
      <c r="MPS106" s="214"/>
      <c r="MPT106" s="214"/>
      <c r="MPU106" s="214"/>
      <c r="MPV106" s="212"/>
      <c r="MPW106" s="213"/>
      <c r="MPX106" s="213"/>
      <c r="MPY106" s="214"/>
      <c r="MPZ106" s="214"/>
      <c r="MQN106" s="214"/>
      <c r="MQO106" s="214"/>
      <c r="MQP106" s="214"/>
      <c r="MQQ106" s="214"/>
      <c r="MQR106" s="214"/>
      <c r="MQS106" s="212"/>
      <c r="MQT106" s="213"/>
      <c r="MQU106" s="213"/>
      <c r="MQV106" s="214"/>
      <c r="MQW106" s="214"/>
      <c r="MRK106" s="214"/>
      <c r="MRL106" s="214"/>
      <c r="MRM106" s="214"/>
      <c r="MRN106" s="214"/>
      <c r="MRO106" s="214"/>
      <c r="MRP106" s="212"/>
      <c r="MRQ106" s="213"/>
      <c r="MRR106" s="213"/>
      <c r="MRS106" s="214"/>
      <c r="MRT106" s="214"/>
      <c r="MSH106" s="214"/>
      <c r="MSI106" s="214"/>
      <c r="MSJ106" s="214"/>
      <c r="MSK106" s="214"/>
      <c r="MSL106" s="214"/>
      <c r="MSM106" s="212"/>
      <c r="MSN106" s="213"/>
      <c r="MSO106" s="213"/>
      <c r="MSP106" s="214"/>
      <c r="MSQ106" s="214"/>
      <c r="MTE106" s="214"/>
      <c r="MTF106" s="214"/>
      <c r="MTG106" s="214"/>
      <c r="MTH106" s="214"/>
      <c r="MTI106" s="214"/>
      <c r="MTJ106" s="212"/>
      <c r="MTK106" s="213"/>
      <c r="MTL106" s="213"/>
      <c r="MTM106" s="214"/>
      <c r="MTN106" s="214"/>
      <c r="MUB106" s="214"/>
      <c r="MUC106" s="214"/>
      <c r="MUD106" s="214"/>
      <c r="MUE106" s="214"/>
      <c r="MUF106" s="214"/>
      <c r="MUG106" s="212"/>
      <c r="MUH106" s="213"/>
      <c r="MUI106" s="213"/>
      <c r="MUJ106" s="214"/>
      <c r="MUK106" s="214"/>
      <c r="MUY106" s="214"/>
      <c r="MUZ106" s="214"/>
      <c r="MVA106" s="214"/>
      <c r="MVB106" s="214"/>
      <c r="MVC106" s="214"/>
      <c r="MVD106" s="212"/>
      <c r="MVE106" s="213"/>
      <c r="MVF106" s="213"/>
      <c r="MVG106" s="214"/>
      <c r="MVH106" s="214"/>
      <c r="MVV106" s="214"/>
      <c r="MVW106" s="214"/>
      <c r="MVX106" s="214"/>
      <c r="MVY106" s="214"/>
      <c r="MVZ106" s="214"/>
      <c r="MWA106" s="212"/>
      <c r="MWB106" s="213"/>
      <c r="MWC106" s="213"/>
      <c r="MWD106" s="214"/>
      <c r="MWE106" s="214"/>
      <c r="MWS106" s="214"/>
      <c r="MWT106" s="214"/>
      <c r="MWU106" s="214"/>
      <c r="MWV106" s="214"/>
      <c r="MWW106" s="214"/>
      <c r="MWX106" s="212"/>
      <c r="MWY106" s="213"/>
      <c r="MWZ106" s="213"/>
      <c r="MXA106" s="214"/>
      <c r="MXB106" s="214"/>
      <c r="MXP106" s="214"/>
      <c r="MXQ106" s="214"/>
      <c r="MXR106" s="214"/>
      <c r="MXS106" s="214"/>
      <c r="MXT106" s="214"/>
      <c r="MXU106" s="212"/>
      <c r="MXV106" s="213"/>
      <c r="MXW106" s="213"/>
      <c r="MXX106" s="214"/>
      <c r="MXY106" s="214"/>
      <c r="MYM106" s="214"/>
      <c r="MYN106" s="214"/>
      <c r="MYO106" s="214"/>
      <c r="MYP106" s="214"/>
      <c r="MYQ106" s="214"/>
      <c r="MYR106" s="212"/>
      <c r="MYS106" s="213"/>
      <c r="MYT106" s="213"/>
      <c r="MYU106" s="214"/>
      <c r="MYV106" s="214"/>
      <c r="MZJ106" s="214"/>
      <c r="MZK106" s="214"/>
      <c r="MZL106" s="214"/>
      <c r="MZM106" s="214"/>
      <c r="MZN106" s="214"/>
      <c r="MZO106" s="212"/>
      <c r="MZP106" s="213"/>
      <c r="MZQ106" s="213"/>
      <c r="MZR106" s="214"/>
      <c r="MZS106" s="214"/>
      <c r="NAG106" s="214"/>
      <c r="NAH106" s="214"/>
      <c r="NAI106" s="214"/>
      <c r="NAJ106" s="214"/>
      <c r="NAK106" s="214"/>
      <c r="NAL106" s="212"/>
      <c r="NAM106" s="213"/>
      <c r="NAN106" s="213"/>
      <c r="NAO106" s="214"/>
      <c r="NAP106" s="214"/>
      <c r="NBD106" s="214"/>
      <c r="NBE106" s="214"/>
      <c r="NBF106" s="214"/>
      <c r="NBG106" s="214"/>
      <c r="NBH106" s="214"/>
      <c r="NBI106" s="212"/>
      <c r="NBJ106" s="213"/>
      <c r="NBK106" s="213"/>
      <c r="NBL106" s="214"/>
      <c r="NBM106" s="214"/>
      <c r="NCA106" s="214"/>
      <c r="NCB106" s="214"/>
      <c r="NCC106" s="214"/>
      <c r="NCD106" s="214"/>
      <c r="NCE106" s="214"/>
      <c r="NCF106" s="212"/>
      <c r="NCG106" s="213"/>
      <c r="NCH106" s="213"/>
      <c r="NCI106" s="214"/>
      <c r="NCJ106" s="214"/>
      <c r="NCX106" s="214"/>
      <c r="NCY106" s="214"/>
      <c r="NCZ106" s="214"/>
      <c r="NDA106" s="214"/>
      <c r="NDB106" s="214"/>
      <c r="NDC106" s="212"/>
      <c r="NDD106" s="213"/>
      <c r="NDE106" s="213"/>
      <c r="NDF106" s="214"/>
      <c r="NDG106" s="214"/>
      <c r="NDU106" s="214"/>
      <c r="NDV106" s="214"/>
      <c r="NDW106" s="214"/>
      <c r="NDX106" s="214"/>
      <c r="NDY106" s="214"/>
      <c r="NDZ106" s="212"/>
      <c r="NEA106" s="213"/>
      <c r="NEB106" s="213"/>
      <c r="NEC106" s="214"/>
      <c r="NED106" s="214"/>
      <c r="NER106" s="214"/>
      <c r="NES106" s="214"/>
      <c r="NET106" s="214"/>
      <c r="NEU106" s="214"/>
      <c r="NEV106" s="214"/>
      <c r="NEW106" s="212"/>
      <c r="NEX106" s="213"/>
      <c r="NEY106" s="213"/>
      <c r="NEZ106" s="214"/>
      <c r="NFA106" s="214"/>
      <c r="NFO106" s="214"/>
      <c r="NFP106" s="214"/>
      <c r="NFQ106" s="214"/>
      <c r="NFR106" s="214"/>
      <c r="NFS106" s="214"/>
      <c r="NFT106" s="212"/>
      <c r="NFU106" s="213"/>
      <c r="NFV106" s="213"/>
      <c r="NFW106" s="214"/>
      <c r="NFX106" s="214"/>
      <c r="NGL106" s="214"/>
      <c r="NGM106" s="214"/>
      <c r="NGN106" s="214"/>
      <c r="NGO106" s="214"/>
      <c r="NGP106" s="214"/>
      <c r="NGQ106" s="212"/>
      <c r="NGR106" s="213"/>
      <c r="NGS106" s="213"/>
      <c r="NGT106" s="214"/>
      <c r="NGU106" s="214"/>
      <c r="NHI106" s="214"/>
      <c r="NHJ106" s="214"/>
      <c r="NHK106" s="214"/>
      <c r="NHL106" s="214"/>
      <c r="NHM106" s="214"/>
      <c r="NHN106" s="212"/>
      <c r="NHO106" s="213"/>
      <c r="NHP106" s="213"/>
      <c r="NHQ106" s="214"/>
      <c r="NHR106" s="214"/>
      <c r="NIF106" s="214"/>
      <c r="NIG106" s="214"/>
      <c r="NIH106" s="214"/>
      <c r="NII106" s="214"/>
      <c r="NIJ106" s="214"/>
      <c r="NIK106" s="212"/>
      <c r="NIL106" s="213"/>
      <c r="NIM106" s="213"/>
      <c r="NIN106" s="214"/>
      <c r="NIO106" s="214"/>
      <c r="NJC106" s="214"/>
      <c r="NJD106" s="214"/>
      <c r="NJE106" s="214"/>
      <c r="NJF106" s="214"/>
      <c r="NJG106" s="214"/>
      <c r="NJH106" s="212"/>
      <c r="NJI106" s="213"/>
      <c r="NJJ106" s="213"/>
      <c r="NJK106" s="214"/>
      <c r="NJL106" s="214"/>
      <c r="NJZ106" s="214"/>
      <c r="NKA106" s="214"/>
      <c r="NKB106" s="214"/>
      <c r="NKC106" s="214"/>
      <c r="NKD106" s="214"/>
      <c r="NKE106" s="212"/>
      <c r="NKF106" s="213"/>
      <c r="NKG106" s="213"/>
      <c r="NKH106" s="214"/>
      <c r="NKI106" s="214"/>
      <c r="NKW106" s="214"/>
      <c r="NKX106" s="214"/>
      <c r="NKY106" s="214"/>
      <c r="NKZ106" s="214"/>
      <c r="NLA106" s="214"/>
      <c r="NLB106" s="212"/>
      <c r="NLC106" s="213"/>
      <c r="NLD106" s="213"/>
      <c r="NLE106" s="214"/>
      <c r="NLF106" s="214"/>
      <c r="NLT106" s="214"/>
      <c r="NLU106" s="214"/>
      <c r="NLV106" s="214"/>
      <c r="NLW106" s="214"/>
      <c r="NLX106" s="214"/>
      <c r="NLY106" s="212"/>
      <c r="NLZ106" s="213"/>
      <c r="NMA106" s="213"/>
      <c r="NMB106" s="214"/>
      <c r="NMC106" s="214"/>
      <c r="NMQ106" s="214"/>
      <c r="NMR106" s="214"/>
      <c r="NMS106" s="214"/>
      <c r="NMT106" s="214"/>
      <c r="NMU106" s="214"/>
      <c r="NMV106" s="212"/>
      <c r="NMW106" s="213"/>
      <c r="NMX106" s="213"/>
      <c r="NMY106" s="214"/>
      <c r="NMZ106" s="214"/>
      <c r="NNN106" s="214"/>
      <c r="NNO106" s="214"/>
      <c r="NNP106" s="214"/>
      <c r="NNQ106" s="214"/>
      <c r="NNR106" s="214"/>
      <c r="NNS106" s="212"/>
      <c r="NNT106" s="213"/>
      <c r="NNU106" s="213"/>
      <c r="NNV106" s="214"/>
      <c r="NNW106" s="214"/>
      <c r="NOK106" s="214"/>
      <c r="NOL106" s="214"/>
      <c r="NOM106" s="214"/>
      <c r="NON106" s="214"/>
      <c r="NOO106" s="214"/>
      <c r="NOP106" s="212"/>
      <c r="NOQ106" s="213"/>
      <c r="NOR106" s="213"/>
      <c r="NOS106" s="214"/>
      <c r="NOT106" s="214"/>
      <c r="NPH106" s="214"/>
      <c r="NPI106" s="214"/>
      <c r="NPJ106" s="214"/>
      <c r="NPK106" s="214"/>
      <c r="NPL106" s="214"/>
      <c r="NPM106" s="212"/>
      <c r="NPN106" s="213"/>
      <c r="NPO106" s="213"/>
      <c r="NPP106" s="214"/>
      <c r="NPQ106" s="214"/>
      <c r="NQE106" s="214"/>
      <c r="NQF106" s="214"/>
      <c r="NQG106" s="214"/>
      <c r="NQH106" s="214"/>
      <c r="NQI106" s="214"/>
      <c r="NQJ106" s="212"/>
      <c r="NQK106" s="213"/>
      <c r="NQL106" s="213"/>
      <c r="NQM106" s="214"/>
      <c r="NQN106" s="214"/>
      <c r="NRB106" s="214"/>
      <c r="NRC106" s="214"/>
      <c r="NRD106" s="214"/>
      <c r="NRE106" s="214"/>
      <c r="NRF106" s="214"/>
      <c r="NRG106" s="212"/>
      <c r="NRH106" s="213"/>
      <c r="NRI106" s="213"/>
      <c r="NRJ106" s="214"/>
      <c r="NRK106" s="214"/>
      <c r="NRY106" s="214"/>
      <c r="NRZ106" s="214"/>
      <c r="NSA106" s="214"/>
      <c r="NSB106" s="214"/>
      <c r="NSC106" s="214"/>
      <c r="NSD106" s="212"/>
      <c r="NSE106" s="213"/>
      <c r="NSF106" s="213"/>
      <c r="NSG106" s="214"/>
      <c r="NSH106" s="214"/>
      <c r="NSV106" s="214"/>
      <c r="NSW106" s="214"/>
      <c r="NSX106" s="214"/>
      <c r="NSY106" s="214"/>
      <c r="NSZ106" s="214"/>
      <c r="NTA106" s="212"/>
      <c r="NTB106" s="213"/>
      <c r="NTC106" s="213"/>
      <c r="NTD106" s="214"/>
      <c r="NTE106" s="214"/>
      <c r="NTS106" s="214"/>
      <c r="NTT106" s="214"/>
      <c r="NTU106" s="214"/>
      <c r="NTV106" s="214"/>
      <c r="NTW106" s="214"/>
      <c r="NTX106" s="212"/>
      <c r="NTY106" s="213"/>
      <c r="NTZ106" s="213"/>
      <c r="NUA106" s="214"/>
      <c r="NUB106" s="214"/>
      <c r="NUP106" s="214"/>
      <c r="NUQ106" s="214"/>
      <c r="NUR106" s="214"/>
      <c r="NUS106" s="214"/>
      <c r="NUT106" s="214"/>
      <c r="NUU106" s="212"/>
      <c r="NUV106" s="213"/>
      <c r="NUW106" s="213"/>
      <c r="NUX106" s="214"/>
      <c r="NUY106" s="214"/>
      <c r="NVM106" s="214"/>
      <c r="NVN106" s="214"/>
      <c r="NVO106" s="214"/>
      <c r="NVP106" s="214"/>
      <c r="NVQ106" s="214"/>
      <c r="NVR106" s="212"/>
      <c r="NVS106" s="213"/>
      <c r="NVT106" s="213"/>
      <c r="NVU106" s="214"/>
      <c r="NVV106" s="214"/>
      <c r="NWJ106" s="214"/>
      <c r="NWK106" s="214"/>
      <c r="NWL106" s="214"/>
      <c r="NWM106" s="214"/>
      <c r="NWN106" s="214"/>
      <c r="NWO106" s="212"/>
      <c r="NWP106" s="213"/>
      <c r="NWQ106" s="213"/>
      <c r="NWR106" s="214"/>
      <c r="NWS106" s="214"/>
      <c r="NXG106" s="214"/>
      <c r="NXH106" s="214"/>
      <c r="NXI106" s="214"/>
      <c r="NXJ106" s="214"/>
      <c r="NXK106" s="214"/>
      <c r="NXL106" s="212"/>
      <c r="NXM106" s="213"/>
      <c r="NXN106" s="213"/>
      <c r="NXO106" s="214"/>
      <c r="NXP106" s="214"/>
      <c r="NYD106" s="214"/>
      <c r="NYE106" s="214"/>
      <c r="NYF106" s="214"/>
      <c r="NYG106" s="214"/>
      <c r="NYH106" s="214"/>
      <c r="NYI106" s="212"/>
      <c r="NYJ106" s="213"/>
      <c r="NYK106" s="213"/>
      <c r="NYL106" s="214"/>
      <c r="NYM106" s="214"/>
      <c r="NZA106" s="214"/>
      <c r="NZB106" s="214"/>
      <c r="NZC106" s="214"/>
      <c r="NZD106" s="214"/>
      <c r="NZE106" s="214"/>
      <c r="NZF106" s="212"/>
      <c r="NZG106" s="213"/>
      <c r="NZH106" s="213"/>
      <c r="NZI106" s="214"/>
      <c r="NZJ106" s="214"/>
      <c r="NZX106" s="214"/>
      <c r="NZY106" s="214"/>
      <c r="NZZ106" s="214"/>
      <c r="OAA106" s="214"/>
      <c r="OAB106" s="214"/>
      <c r="OAC106" s="212"/>
      <c r="OAD106" s="213"/>
      <c r="OAE106" s="213"/>
      <c r="OAF106" s="214"/>
      <c r="OAG106" s="214"/>
      <c r="OAU106" s="214"/>
      <c r="OAV106" s="214"/>
      <c r="OAW106" s="214"/>
      <c r="OAX106" s="214"/>
      <c r="OAY106" s="214"/>
      <c r="OAZ106" s="212"/>
      <c r="OBA106" s="213"/>
      <c r="OBB106" s="213"/>
      <c r="OBC106" s="214"/>
      <c r="OBD106" s="214"/>
      <c r="OBR106" s="214"/>
      <c r="OBS106" s="214"/>
      <c r="OBT106" s="214"/>
      <c r="OBU106" s="214"/>
      <c r="OBV106" s="214"/>
      <c r="OBW106" s="212"/>
      <c r="OBX106" s="213"/>
      <c r="OBY106" s="213"/>
      <c r="OBZ106" s="214"/>
      <c r="OCA106" s="214"/>
      <c r="OCO106" s="214"/>
      <c r="OCP106" s="214"/>
      <c r="OCQ106" s="214"/>
      <c r="OCR106" s="214"/>
      <c r="OCS106" s="214"/>
      <c r="OCT106" s="212"/>
      <c r="OCU106" s="213"/>
      <c r="OCV106" s="213"/>
      <c r="OCW106" s="214"/>
      <c r="OCX106" s="214"/>
      <c r="ODL106" s="214"/>
      <c r="ODM106" s="214"/>
      <c r="ODN106" s="214"/>
      <c r="ODO106" s="214"/>
      <c r="ODP106" s="214"/>
      <c r="ODQ106" s="212"/>
      <c r="ODR106" s="213"/>
      <c r="ODS106" s="213"/>
      <c r="ODT106" s="214"/>
      <c r="ODU106" s="214"/>
      <c r="OEI106" s="214"/>
      <c r="OEJ106" s="214"/>
      <c r="OEK106" s="214"/>
      <c r="OEL106" s="214"/>
      <c r="OEM106" s="214"/>
      <c r="OEN106" s="212"/>
      <c r="OEO106" s="213"/>
      <c r="OEP106" s="213"/>
      <c r="OEQ106" s="214"/>
      <c r="OER106" s="214"/>
      <c r="OFF106" s="214"/>
      <c r="OFG106" s="214"/>
      <c r="OFH106" s="214"/>
      <c r="OFI106" s="214"/>
      <c r="OFJ106" s="214"/>
      <c r="OFK106" s="212"/>
      <c r="OFL106" s="213"/>
      <c r="OFM106" s="213"/>
      <c r="OFN106" s="214"/>
      <c r="OFO106" s="214"/>
      <c r="OGC106" s="214"/>
      <c r="OGD106" s="214"/>
      <c r="OGE106" s="214"/>
      <c r="OGF106" s="214"/>
      <c r="OGG106" s="214"/>
      <c r="OGH106" s="212"/>
      <c r="OGI106" s="213"/>
      <c r="OGJ106" s="213"/>
      <c r="OGK106" s="214"/>
      <c r="OGL106" s="214"/>
      <c r="OGZ106" s="214"/>
      <c r="OHA106" s="214"/>
      <c r="OHB106" s="214"/>
      <c r="OHC106" s="214"/>
      <c r="OHD106" s="214"/>
      <c r="OHE106" s="212"/>
      <c r="OHF106" s="213"/>
      <c r="OHG106" s="213"/>
      <c r="OHH106" s="214"/>
      <c r="OHI106" s="214"/>
      <c r="OHW106" s="214"/>
      <c r="OHX106" s="214"/>
      <c r="OHY106" s="214"/>
      <c r="OHZ106" s="214"/>
      <c r="OIA106" s="214"/>
      <c r="OIB106" s="212"/>
      <c r="OIC106" s="213"/>
      <c r="OID106" s="213"/>
      <c r="OIE106" s="214"/>
      <c r="OIF106" s="214"/>
      <c r="OIT106" s="214"/>
      <c r="OIU106" s="214"/>
      <c r="OIV106" s="214"/>
      <c r="OIW106" s="214"/>
      <c r="OIX106" s="214"/>
      <c r="OIY106" s="212"/>
      <c r="OIZ106" s="213"/>
      <c r="OJA106" s="213"/>
      <c r="OJB106" s="214"/>
      <c r="OJC106" s="214"/>
      <c r="OJQ106" s="214"/>
      <c r="OJR106" s="214"/>
      <c r="OJS106" s="214"/>
      <c r="OJT106" s="214"/>
      <c r="OJU106" s="214"/>
      <c r="OJV106" s="212"/>
      <c r="OJW106" s="213"/>
      <c r="OJX106" s="213"/>
      <c r="OJY106" s="214"/>
      <c r="OJZ106" s="214"/>
      <c r="OKN106" s="214"/>
      <c r="OKO106" s="214"/>
      <c r="OKP106" s="214"/>
      <c r="OKQ106" s="214"/>
      <c r="OKR106" s="214"/>
      <c r="OKS106" s="212"/>
      <c r="OKT106" s="213"/>
      <c r="OKU106" s="213"/>
      <c r="OKV106" s="214"/>
      <c r="OKW106" s="214"/>
      <c r="OLK106" s="214"/>
      <c r="OLL106" s="214"/>
      <c r="OLM106" s="214"/>
      <c r="OLN106" s="214"/>
      <c r="OLO106" s="214"/>
      <c r="OLP106" s="212"/>
      <c r="OLQ106" s="213"/>
      <c r="OLR106" s="213"/>
      <c r="OLS106" s="214"/>
      <c r="OLT106" s="214"/>
      <c r="OMH106" s="214"/>
      <c r="OMI106" s="214"/>
      <c r="OMJ106" s="214"/>
      <c r="OMK106" s="214"/>
      <c r="OML106" s="214"/>
      <c r="OMM106" s="212"/>
      <c r="OMN106" s="213"/>
      <c r="OMO106" s="213"/>
      <c r="OMP106" s="214"/>
      <c r="OMQ106" s="214"/>
      <c r="ONE106" s="214"/>
      <c r="ONF106" s="214"/>
      <c r="ONG106" s="214"/>
      <c r="ONH106" s="214"/>
      <c r="ONI106" s="214"/>
      <c r="ONJ106" s="212"/>
      <c r="ONK106" s="213"/>
      <c r="ONL106" s="213"/>
      <c r="ONM106" s="214"/>
      <c r="ONN106" s="214"/>
      <c r="OOB106" s="214"/>
      <c r="OOC106" s="214"/>
      <c r="OOD106" s="214"/>
      <c r="OOE106" s="214"/>
      <c r="OOF106" s="214"/>
      <c r="OOG106" s="212"/>
      <c r="OOH106" s="213"/>
      <c r="OOI106" s="213"/>
      <c r="OOJ106" s="214"/>
      <c r="OOK106" s="214"/>
      <c r="OOY106" s="214"/>
      <c r="OOZ106" s="214"/>
      <c r="OPA106" s="214"/>
      <c r="OPB106" s="214"/>
      <c r="OPC106" s="214"/>
      <c r="OPD106" s="212"/>
      <c r="OPE106" s="213"/>
      <c r="OPF106" s="213"/>
      <c r="OPG106" s="214"/>
      <c r="OPH106" s="214"/>
      <c r="OPV106" s="214"/>
      <c r="OPW106" s="214"/>
      <c r="OPX106" s="214"/>
      <c r="OPY106" s="214"/>
      <c r="OPZ106" s="214"/>
      <c r="OQA106" s="212"/>
      <c r="OQB106" s="213"/>
      <c r="OQC106" s="213"/>
      <c r="OQD106" s="214"/>
      <c r="OQE106" s="214"/>
      <c r="OQS106" s="214"/>
      <c r="OQT106" s="214"/>
      <c r="OQU106" s="214"/>
      <c r="OQV106" s="214"/>
      <c r="OQW106" s="214"/>
      <c r="OQX106" s="212"/>
      <c r="OQY106" s="213"/>
      <c r="OQZ106" s="213"/>
      <c r="ORA106" s="214"/>
      <c r="ORB106" s="214"/>
      <c r="ORP106" s="214"/>
      <c r="ORQ106" s="214"/>
      <c r="ORR106" s="214"/>
      <c r="ORS106" s="214"/>
      <c r="ORT106" s="214"/>
      <c r="ORU106" s="212"/>
      <c r="ORV106" s="213"/>
      <c r="ORW106" s="213"/>
      <c r="ORX106" s="214"/>
      <c r="ORY106" s="214"/>
      <c r="OSM106" s="214"/>
      <c r="OSN106" s="214"/>
      <c r="OSO106" s="214"/>
      <c r="OSP106" s="214"/>
      <c r="OSQ106" s="214"/>
      <c r="OSR106" s="212"/>
      <c r="OSS106" s="213"/>
      <c r="OST106" s="213"/>
      <c r="OSU106" s="214"/>
      <c r="OSV106" s="214"/>
      <c r="OTJ106" s="214"/>
      <c r="OTK106" s="214"/>
      <c r="OTL106" s="214"/>
      <c r="OTM106" s="214"/>
      <c r="OTN106" s="214"/>
      <c r="OTO106" s="212"/>
      <c r="OTP106" s="213"/>
      <c r="OTQ106" s="213"/>
      <c r="OTR106" s="214"/>
      <c r="OTS106" s="214"/>
      <c r="OUG106" s="214"/>
      <c r="OUH106" s="214"/>
      <c r="OUI106" s="214"/>
      <c r="OUJ106" s="214"/>
      <c r="OUK106" s="214"/>
      <c r="OUL106" s="212"/>
      <c r="OUM106" s="213"/>
      <c r="OUN106" s="213"/>
      <c r="OUO106" s="214"/>
      <c r="OUP106" s="214"/>
      <c r="OVD106" s="214"/>
      <c r="OVE106" s="214"/>
      <c r="OVF106" s="214"/>
      <c r="OVG106" s="214"/>
      <c r="OVH106" s="214"/>
      <c r="OVI106" s="212"/>
      <c r="OVJ106" s="213"/>
      <c r="OVK106" s="213"/>
      <c r="OVL106" s="214"/>
      <c r="OVM106" s="214"/>
      <c r="OWA106" s="214"/>
      <c r="OWB106" s="214"/>
      <c r="OWC106" s="214"/>
      <c r="OWD106" s="214"/>
      <c r="OWE106" s="214"/>
      <c r="OWF106" s="212"/>
      <c r="OWG106" s="213"/>
      <c r="OWH106" s="213"/>
      <c r="OWI106" s="214"/>
      <c r="OWJ106" s="214"/>
      <c r="OWX106" s="214"/>
      <c r="OWY106" s="214"/>
      <c r="OWZ106" s="214"/>
      <c r="OXA106" s="214"/>
      <c r="OXB106" s="214"/>
      <c r="OXC106" s="212"/>
      <c r="OXD106" s="213"/>
      <c r="OXE106" s="213"/>
      <c r="OXF106" s="214"/>
      <c r="OXG106" s="214"/>
      <c r="OXU106" s="214"/>
      <c r="OXV106" s="214"/>
      <c r="OXW106" s="214"/>
      <c r="OXX106" s="214"/>
      <c r="OXY106" s="214"/>
      <c r="OXZ106" s="212"/>
      <c r="OYA106" s="213"/>
      <c r="OYB106" s="213"/>
      <c r="OYC106" s="214"/>
      <c r="OYD106" s="214"/>
      <c r="OYR106" s="214"/>
      <c r="OYS106" s="214"/>
      <c r="OYT106" s="214"/>
      <c r="OYU106" s="214"/>
      <c r="OYV106" s="214"/>
      <c r="OYW106" s="212"/>
      <c r="OYX106" s="213"/>
      <c r="OYY106" s="213"/>
      <c r="OYZ106" s="214"/>
      <c r="OZA106" s="214"/>
      <c r="OZO106" s="214"/>
      <c r="OZP106" s="214"/>
      <c r="OZQ106" s="214"/>
      <c r="OZR106" s="214"/>
      <c r="OZS106" s="214"/>
      <c r="OZT106" s="212"/>
      <c r="OZU106" s="213"/>
      <c r="OZV106" s="213"/>
      <c r="OZW106" s="214"/>
      <c r="OZX106" s="214"/>
      <c r="PAL106" s="214"/>
      <c r="PAM106" s="214"/>
      <c r="PAN106" s="214"/>
      <c r="PAO106" s="214"/>
      <c r="PAP106" s="214"/>
      <c r="PAQ106" s="212"/>
      <c r="PAR106" s="213"/>
      <c r="PAS106" s="213"/>
      <c r="PAT106" s="214"/>
      <c r="PAU106" s="214"/>
      <c r="PBI106" s="214"/>
      <c r="PBJ106" s="214"/>
      <c r="PBK106" s="214"/>
      <c r="PBL106" s="214"/>
      <c r="PBM106" s="214"/>
      <c r="PBN106" s="212"/>
      <c r="PBO106" s="213"/>
      <c r="PBP106" s="213"/>
      <c r="PBQ106" s="214"/>
      <c r="PBR106" s="214"/>
      <c r="PCF106" s="214"/>
      <c r="PCG106" s="214"/>
      <c r="PCH106" s="214"/>
      <c r="PCI106" s="214"/>
      <c r="PCJ106" s="214"/>
      <c r="PCK106" s="212"/>
      <c r="PCL106" s="213"/>
      <c r="PCM106" s="213"/>
      <c r="PCN106" s="214"/>
      <c r="PCO106" s="214"/>
      <c r="PDC106" s="214"/>
      <c r="PDD106" s="214"/>
      <c r="PDE106" s="214"/>
      <c r="PDF106" s="214"/>
      <c r="PDG106" s="214"/>
      <c r="PDH106" s="212"/>
      <c r="PDI106" s="213"/>
      <c r="PDJ106" s="213"/>
      <c r="PDK106" s="214"/>
      <c r="PDL106" s="214"/>
      <c r="PDZ106" s="214"/>
      <c r="PEA106" s="214"/>
      <c r="PEB106" s="214"/>
      <c r="PEC106" s="214"/>
      <c r="PED106" s="214"/>
      <c r="PEE106" s="212"/>
      <c r="PEF106" s="213"/>
      <c r="PEG106" s="213"/>
      <c r="PEH106" s="214"/>
      <c r="PEI106" s="214"/>
      <c r="PEW106" s="214"/>
      <c r="PEX106" s="214"/>
      <c r="PEY106" s="214"/>
      <c r="PEZ106" s="214"/>
      <c r="PFA106" s="214"/>
      <c r="PFB106" s="212"/>
      <c r="PFC106" s="213"/>
      <c r="PFD106" s="213"/>
      <c r="PFE106" s="214"/>
      <c r="PFF106" s="214"/>
      <c r="PFT106" s="214"/>
      <c r="PFU106" s="214"/>
      <c r="PFV106" s="214"/>
      <c r="PFW106" s="214"/>
      <c r="PFX106" s="214"/>
      <c r="PFY106" s="212"/>
      <c r="PFZ106" s="213"/>
      <c r="PGA106" s="213"/>
      <c r="PGB106" s="214"/>
      <c r="PGC106" s="214"/>
      <c r="PGQ106" s="214"/>
      <c r="PGR106" s="214"/>
      <c r="PGS106" s="214"/>
      <c r="PGT106" s="214"/>
      <c r="PGU106" s="214"/>
      <c r="PGV106" s="212"/>
      <c r="PGW106" s="213"/>
      <c r="PGX106" s="213"/>
      <c r="PGY106" s="214"/>
      <c r="PGZ106" s="214"/>
      <c r="PHN106" s="214"/>
      <c r="PHO106" s="214"/>
      <c r="PHP106" s="214"/>
      <c r="PHQ106" s="214"/>
      <c r="PHR106" s="214"/>
      <c r="PHS106" s="212"/>
      <c r="PHT106" s="213"/>
      <c r="PHU106" s="213"/>
      <c r="PHV106" s="214"/>
      <c r="PHW106" s="214"/>
      <c r="PIK106" s="214"/>
      <c r="PIL106" s="214"/>
      <c r="PIM106" s="214"/>
      <c r="PIN106" s="214"/>
      <c r="PIO106" s="214"/>
      <c r="PIP106" s="212"/>
      <c r="PIQ106" s="213"/>
      <c r="PIR106" s="213"/>
      <c r="PIS106" s="214"/>
      <c r="PIT106" s="214"/>
      <c r="PJH106" s="214"/>
      <c r="PJI106" s="214"/>
      <c r="PJJ106" s="214"/>
      <c r="PJK106" s="214"/>
      <c r="PJL106" s="214"/>
      <c r="PJM106" s="212"/>
      <c r="PJN106" s="213"/>
      <c r="PJO106" s="213"/>
      <c r="PJP106" s="214"/>
      <c r="PJQ106" s="214"/>
      <c r="PKE106" s="214"/>
      <c r="PKF106" s="214"/>
      <c r="PKG106" s="214"/>
      <c r="PKH106" s="214"/>
      <c r="PKI106" s="214"/>
      <c r="PKJ106" s="212"/>
      <c r="PKK106" s="213"/>
      <c r="PKL106" s="213"/>
      <c r="PKM106" s="214"/>
      <c r="PKN106" s="214"/>
      <c r="PLB106" s="214"/>
      <c r="PLC106" s="214"/>
      <c r="PLD106" s="214"/>
      <c r="PLE106" s="214"/>
      <c r="PLF106" s="214"/>
      <c r="PLG106" s="212"/>
      <c r="PLH106" s="213"/>
      <c r="PLI106" s="213"/>
      <c r="PLJ106" s="214"/>
      <c r="PLK106" s="214"/>
      <c r="PLY106" s="214"/>
      <c r="PLZ106" s="214"/>
      <c r="PMA106" s="214"/>
      <c r="PMB106" s="214"/>
      <c r="PMC106" s="214"/>
      <c r="PMD106" s="212"/>
      <c r="PME106" s="213"/>
      <c r="PMF106" s="213"/>
      <c r="PMG106" s="214"/>
      <c r="PMH106" s="214"/>
      <c r="PMV106" s="214"/>
      <c r="PMW106" s="214"/>
      <c r="PMX106" s="214"/>
      <c r="PMY106" s="214"/>
      <c r="PMZ106" s="214"/>
      <c r="PNA106" s="212"/>
      <c r="PNB106" s="213"/>
      <c r="PNC106" s="213"/>
      <c r="PND106" s="214"/>
      <c r="PNE106" s="214"/>
      <c r="PNS106" s="214"/>
      <c r="PNT106" s="214"/>
      <c r="PNU106" s="214"/>
      <c r="PNV106" s="214"/>
      <c r="PNW106" s="214"/>
      <c r="PNX106" s="212"/>
      <c r="PNY106" s="213"/>
      <c r="PNZ106" s="213"/>
      <c r="POA106" s="214"/>
      <c r="POB106" s="214"/>
      <c r="POP106" s="214"/>
      <c r="POQ106" s="214"/>
      <c r="POR106" s="214"/>
      <c r="POS106" s="214"/>
      <c r="POT106" s="214"/>
      <c r="POU106" s="212"/>
      <c r="POV106" s="213"/>
      <c r="POW106" s="213"/>
      <c r="POX106" s="214"/>
      <c r="POY106" s="214"/>
      <c r="PPM106" s="214"/>
      <c r="PPN106" s="214"/>
      <c r="PPO106" s="214"/>
      <c r="PPP106" s="214"/>
      <c r="PPQ106" s="214"/>
      <c r="PPR106" s="212"/>
      <c r="PPS106" s="213"/>
      <c r="PPT106" s="213"/>
      <c r="PPU106" s="214"/>
      <c r="PPV106" s="214"/>
      <c r="PQJ106" s="214"/>
      <c r="PQK106" s="214"/>
      <c r="PQL106" s="214"/>
      <c r="PQM106" s="214"/>
      <c r="PQN106" s="214"/>
      <c r="PQO106" s="212"/>
      <c r="PQP106" s="213"/>
      <c r="PQQ106" s="213"/>
      <c r="PQR106" s="214"/>
      <c r="PQS106" s="214"/>
      <c r="PRG106" s="214"/>
      <c r="PRH106" s="214"/>
      <c r="PRI106" s="214"/>
      <c r="PRJ106" s="214"/>
      <c r="PRK106" s="214"/>
      <c r="PRL106" s="212"/>
      <c r="PRM106" s="213"/>
      <c r="PRN106" s="213"/>
      <c r="PRO106" s="214"/>
      <c r="PRP106" s="214"/>
      <c r="PSD106" s="214"/>
      <c r="PSE106" s="214"/>
      <c r="PSF106" s="214"/>
      <c r="PSG106" s="214"/>
      <c r="PSH106" s="214"/>
      <c r="PSI106" s="212"/>
      <c r="PSJ106" s="213"/>
      <c r="PSK106" s="213"/>
      <c r="PSL106" s="214"/>
      <c r="PSM106" s="214"/>
      <c r="PTA106" s="214"/>
      <c r="PTB106" s="214"/>
      <c r="PTC106" s="214"/>
      <c r="PTD106" s="214"/>
      <c r="PTE106" s="214"/>
      <c r="PTF106" s="212"/>
      <c r="PTG106" s="213"/>
      <c r="PTH106" s="213"/>
      <c r="PTI106" s="214"/>
      <c r="PTJ106" s="214"/>
      <c r="PTX106" s="214"/>
      <c r="PTY106" s="214"/>
      <c r="PTZ106" s="214"/>
      <c r="PUA106" s="214"/>
      <c r="PUB106" s="214"/>
      <c r="PUC106" s="212"/>
      <c r="PUD106" s="213"/>
      <c r="PUE106" s="213"/>
      <c r="PUF106" s="214"/>
      <c r="PUG106" s="214"/>
      <c r="PUU106" s="214"/>
      <c r="PUV106" s="214"/>
      <c r="PUW106" s="214"/>
      <c r="PUX106" s="214"/>
      <c r="PUY106" s="214"/>
      <c r="PUZ106" s="212"/>
      <c r="PVA106" s="213"/>
      <c r="PVB106" s="213"/>
      <c r="PVC106" s="214"/>
      <c r="PVD106" s="214"/>
      <c r="PVR106" s="214"/>
      <c r="PVS106" s="214"/>
      <c r="PVT106" s="214"/>
      <c r="PVU106" s="214"/>
      <c r="PVV106" s="214"/>
      <c r="PVW106" s="212"/>
      <c r="PVX106" s="213"/>
      <c r="PVY106" s="213"/>
      <c r="PVZ106" s="214"/>
      <c r="PWA106" s="214"/>
      <c r="PWO106" s="214"/>
      <c r="PWP106" s="214"/>
      <c r="PWQ106" s="214"/>
      <c r="PWR106" s="214"/>
      <c r="PWS106" s="214"/>
      <c r="PWT106" s="212"/>
      <c r="PWU106" s="213"/>
      <c r="PWV106" s="213"/>
      <c r="PWW106" s="214"/>
      <c r="PWX106" s="214"/>
      <c r="PXL106" s="214"/>
      <c r="PXM106" s="214"/>
      <c r="PXN106" s="214"/>
      <c r="PXO106" s="214"/>
      <c r="PXP106" s="214"/>
      <c r="PXQ106" s="212"/>
      <c r="PXR106" s="213"/>
      <c r="PXS106" s="213"/>
      <c r="PXT106" s="214"/>
      <c r="PXU106" s="214"/>
      <c r="PYI106" s="214"/>
      <c r="PYJ106" s="214"/>
      <c r="PYK106" s="214"/>
      <c r="PYL106" s="214"/>
      <c r="PYM106" s="214"/>
      <c r="PYN106" s="212"/>
      <c r="PYO106" s="213"/>
      <c r="PYP106" s="213"/>
      <c r="PYQ106" s="214"/>
      <c r="PYR106" s="214"/>
      <c r="PZF106" s="214"/>
      <c r="PZG106" s="214"/>
      <c r="PZH106" s="214"/>
      <c r="PZI106" s="214"/>
      <c r="PZJ106" s="214"/>
      <c r="PZK106" s="212"/>
      <c r="PZL106" s="213"/>
      <c r="PZM106" s="213"/>
      <c r="PZN106" s="214"/>
      <c r="PZO106" s="214"/>
      <c r="QAC106" s="214"/>
      <c r="QAD106" s="214"/>
      <c r="QAE106" s="214"/>
      <c r="QAF106" s="214"/>
      <c r="QAG106" s="214"/>
      <c r="QAH106" s="212"/>
      <c r="QAI106" s="213"/>
      <c r="QAJ106" s="213"/>
      <c r="QAK106" s="214"/>
      <c r="QAL106" s="214"/>
      <c r="QAZ106" s="214"/>
      <c r="QBA106" s="214"/>
      <c r="QBB106" s="214"/>
      <c r="QBC106" s="214"/>
      <c r="QBD106" s="214"/>
      <c r="QBE106" s="212"/>
      <c r="QBF106" s="213"/>
      <c r="QBG106" s="213"/>
      <c r="QBH106" s="214"/>
      <c r="QBI106" s="214"/>
      <c r="QBW106" s="214"/>
      <c r="QBX106" s="214"/>
      <c r="QBY106" s="214"/>
      <c r="QBZ106" s="214"/>
      <c r="QCA106" s="214"/>
      <c r="QCB106" s="212"/>
      <c r="QCC106" s="213"/>
      <c r="QCD106" s="213"/>
      <c r="QCE106" s="214"/>
      <c r="QCF106" s="214"/>
      <c r="QCT106" s="214"/>
      <c r="QCU106" s="214"/>
      <c r="QCV106" s="214"/>
      <c r="QCW106" s="214"/>
      <c r="QCX106" s="214"/>
      <c r="QCY106" s="212"/>
      <c r="QCZ106" s="213"/>
      <c r="QDA106" s="213"/>
      <c r="QDB106" s="214"/>
      <c r="QDC106" s="214"/>
      <c r="QDQ106" s="214"/>
      <c r="QDR106" s="214"/>
      <c r="QDS106" s="214"/>
      <c r="QDT106" s="214"/>
      <c r="QDU106" s="214"/>
      <c r="QDV106" s="212"/>
      <c r="QDW106" s="213"/>
      <c r="QDX106" s="213"/>
      <c r="QDY106" s="214"/>
      <c r="QDZ106" s="214"/>
      <c r="QEN106" s="214"/>
      <c r="QEO106" s="214"/>
      <c r="QEP106" s="214"/>
      <c r="QEQ106" s="214"/>
      <c r="QER106" s="214"/>
      <c r="QES106" s="212"/>
      <c r="QET106" s="213"/>
      <c r="QEU106" s="213"/>
      <c r="QEV106" s="214"/>
      <c r="QEW106" s="214"/>
      <c r="QFK106" s="214"/>
      <c r="QFL106" s="214"/>
      <c r="QFM106" s="214"/>
      <c r="QFN106" s="214"/>
      <c r="QFO106" s="214"/>
      <c r="QFP106" s="212"/>
      <c r="QFQ106" s="213"/>
      <c r="QFR106" s="213"/>
      <c r="QFS106" s="214"/>
      <c r="QFT106" s="214"/>
      <c r="QGH106" s="214"/>
      <c r="QGI106" s="214"/>
      <c r="QGJ106" s="214"/>
      <c r="QGK106" s="214"/>
      <c r="QGL106" s="214"/>
      <c r="QGM106" s="212"/>
      <c r="QGN106" s="213"/>
      <c r="QGO106" s="213"/>
      <c r="QGP106" s="214"/>
      <c r="QGQ106" s="214"/>
      <c r="QHE106" s="214"/>
      <c r="QHF106" s="214"/>
      <c r="QHG106" s="214"/>
      <c r="QHH106" s="214"/>
      <c r="QHI106" s="214"/>
      <c r="QHJ106" s="212"/>
      <c r="QHK106" s="213"/>
      <c r="QHL106" s="213"/>
      <c r="QHM106" s="214"/>
      <c r="QHN106" s="214"/>
      <c r="QIB106" s="214"/>
      <c r="QIC106" s="214"/>
      <c r="QID106" s="214"/>
      <c r="QIE106" s="214"/>
      <c r="QIF106" s="214"/>
      <c r="QIG106" s="212"/>
      <c r="QIH106" s="213"/>
      <c r="QII106" s="213"/>
      <c r="QIJ106" s="214"/>
      <c r="QIK106" s="214"/>
      <c r="QIY106" s="214"/>
      <c r="QIZ106" s="214"/>
      <c r="QJA106" s="214"/>
      <c r="QJB106" s="214"/>
      <c r="QJC106" s="214"/>
      <c r="QJD106" s="212"/>
      <c r="QJE106" s="213"/>
      <c r="QJF106" s="213"/>
      <c r="QJG106" s="214"/>
      <c r="QJH106" s="214"/>
      <c r="QJV106" s="214"/>
      <c r="QJW106" s="214"/>
      <c r="QJX106" s="214"/>
      <c r="QJY106" s="214"/>
      <c r="QJZ106" s="214"/>
      <c r="QKA106" s="212"/>
      <c r="QKB106" s="213"/>
      <c r="QKC106" s="213"/>
      <c r="QKD106" s="214"/>
      <c r="QKE106" s="214"/>
      <c r="QKS106" s="214"/>
      <c r="QKT106" s="214"/>
      <c r="QKU106" s="214"/>
      <c r="QKV106" s="214"/>
      <c r="QKW106" s="214"/>
      <c r="QKX106" s="212"/>
      <c r="QKY106" s="213"/>
      <c r="QKZ106" s="213"/>
      <c r="QLA106" s="214"/>
      <c r="QLB106" s="214"/>
      <c r="QLP106" s="214"/>
      <c r="QLQ106" s="214"/>
      <c r="QLR106" s="214"/>
      <c r="QLS106" s="214"/>
      <c r="QLT106" s="214"/>
      <c r="QLU106" s="212"/>
      <c r="QLV106" s="213"/>
      <c r="QLW106" s="213"/>
      <c r="QLX106" s="214"/>
      <c r="QLY106" s="214"/>
      <c r="QMM106" s="214"/>
      <c r="QMN106" s="214"/>
      <c r="QMO106" s="214"/>
      <c r="QMP106" s="214"/>
      <c r="QMQ106" s="214"/>
      <c r="QMR106" s="212"/>
      <c r="QMS106" s="213"/>
      <c r="QMT106" s="213"/>
      <c r="QMU106" s="214"/>
      <c r="QMV106" s="214"/>
      <c r="QNJ106" s="214"/>
      <c r="QNK106" s="214"/>
      <c r="QNL106" s="214"/>
      <c r="QNM106" s="214"/>
      <c r="QNN106" s="214"/>
      <c r="QNO106" s="212"/>
      <c r="QNP106" s="213"/>
      <c r="QNQ106" s="213"/>
      <c r="QNR106" s="214"/>
      <c r="QNS106" s="214"/>
      <c r="QOG106" s="214"/>
      <c r="QOH106" s="214"/>
      <c r="QOI106" s="214"/>
      <c r="QOJ106" s="214"/>
      <c r="QOK106" s="214"/>
      <c r="QOL106" s="212"/>
      <c r="QOM106" s="213"/>
      <c r="QON106" s="213"/>
      <c r="QOO106" s="214"/>
      <c r="QOP106" s="214"/>
      <c r="QPD106" s="214"/>
      <c r="QPE106" s="214"/>
      <c r="QPF106" s="214"/>
      <c r="QPG106" s="214"/>
      <c r="QPH106" s="214"/>
      <c r="QPI106" s="212"/>
      <c r="QPJ106" s="213"/>
      <c r="QPK106" s="213"/>
      <c r="QPL106" s="214"/>
      <c r="QPM106" s="214"/>
      <c r="QQA106" s="214"/>
      <c r="QQB106" s="214"/>
      <c r="QQC106" s="214"/>
      <c r="QQD106" s="214"/>
      <c r="QQE106" s="214"/>
      <c r="QQF106" s="212"/>
      <c r="QQG106" s="213"/>
      <c r="QQH106" s="213"/>
      <c r="QQI106" s="214"/>
      <c r="QQJ106" s="214"/>
      <c r="QQX106" s="214"/>
      <c r="QQY106" s="214"/>
      <c r="QQZ106" s="214"/>
      <c r="QRA106" s="214"/>
      <c r="QRB106" s="214"/>
      <c r="QRC106" s="212"/>
      <c r="QRD106" s="213"/>
      <c r="QRE106" s="213"/>
      <c r="QRF106" s="214"/>
      <c r="QRG106" s="214"/>
      <c r="QRU106" s="214"/>
      <c r="QRV106" s="214"/>
      <c r="QRW106" s="214"/>
      <c r="QRX106" s="214"/>
      <c r="QRY106" s="214"/>
      <c r="QRZ106" s="212"/>
      <c r="QSA106" s="213"/>
      <c r="QSB106" s="213"/>
      <c r="QSC106" s="214"/>
      <c r="QSD106" s="214"/>
      <c r="QSR106" s="214"/>
      <c r="QSS106" s="214"/>
      <c r="QST106" s="214"/>
      <c r="QSU106" s="214"/>
      <c r="QSV106" s="214"/>
      <c r="QSW106" s="212"/>
      <c r="QSX106" s="213"/>
      <c r="QSY106" s="213"/>
      <c r="QSZ106" s="214"/>
      <c r="QTA106" s="214"/>
      <c r="QTO106" s="214"/>
      <c r="QTP106" s="214"/>
      <c r="QTQ106" s="214"/>
      <c r="QTR106" s="214"/>
      <c r="QTS106" s="214"/>
      <c r="QTT106" s="212"/>
      <c r="QTU106" s="213"/>
      <c r="QTV106" s="213"/>
      <c r="QTW106" s="214"/>
      <c r="QTX106" s="214"/>
      <c r="QUL106" s="214"/>
      <c r="QUM106" s="214"/>
      <c r="QUN106" s="214"/>
      <c r="QUO106" s="214"/>
      <c r="QUP106" s="214"/>
      <c r="QUQ106" s="212"/>
      <c r="QUR106" s="213"/>
      <c r="QUS106" s="213"/>
      <c r="QUT106" s="214"/>
      <c r="QUU106" s="214"/>
      <c r="QVI106" s="214"/>
      <c r="QVJ106" s="214"/>
      <c r="QVK106" s="214"/>
      <c r="QVL106" s="214"/>
      <c r="QVM106" s="214"/>
      <c r="QVN106" s="212"/>
      <c r="QVO106" s="213"/>
      <c r="QVP106" s="213"/>
      <c r="QVQ106" s="214"/>
      <c r="QVR106" s="214"/>
      <c r="QWF106" s="214"/>
      <c r="QWG106" s="214"/>
      <c r="QWH106" s="214"/>
      <c r="QWI106" s="214"/>
      <c r="QWJ106" s="214"/>
      <c r="QWK106" s="212"/>
      <c r="QWL106" s="213"/>
      <c r="QWM106" s="213"/>
      <c r="QWN106" s="214"/>
      <c r="QWO106" s="214"/>
      <c r="QXC106" s="214"/>
      <c r="QXD106" s="214"/>
      <c r="QXE106" s="214"/>
      <c r="QXF106" s="214"/>
      <c r="QXG106" s="214"/>
      <c r="QXH106" s="212"/>
      <c r="QXI106" s="213"/>
      <c r="QXJ106" s="213"/>
      <c r="QXK106" s="214"/>
      <c r="QXL106" s="214"/>
      <c r="QXZ106" s="214"/>
      <c r="QYA106" s="214"/>
      <c r="QYB106" s="214"/>
      <c r="QYC106" s="214"/>
      <c r="QYD106" s="214"/>
      <c r="QYE106" s="212"/>
      <c r="QYF106" s="213"/>
      <c r="QYG106" s="213"/>
      <c r="QYH106" s="214"/>
      <c r="QYI106" s="214"/>
      <c r="QYW106" s="214"/>
      <c r="QYX106" s="214"/>
      <c r="QYY106" s="214"/>
      <c r="QYZ106" s="214"/>
      <c r="QZA106" s="214"/>
      <c r="QZB106" s="212"/>
      <c r="QZC106" s="213"/>
      <c r="QZD106" s="213"/>
      <c r="QZE106" s="214"/>
      <c r="QZF106" s="214"/>
      <c r="QZT106" s="214"/>
      <c r="QZU106" s="214"/>
      <c r="QZV106" s="214"/>
      <c r="QZW106" s="214"/>
      <c r="QZX106" s="214"/>
      <c r="QZY106" s="212"/>
      <c r="QZZ106" s="213"/>
      <c r="RAA106" s="213"/>
      <c r="RAB106" s="214"/>
      <c r="RAC106" s="214"/>
      <c r="RAQ106" s="214"/>
      <c r="RAR106" s="214"/>
      <c r="RAS106" s="214"/>
      <c r="RAT106" s="214"/>
      <c r="RAU106" s="214"/>
      <c r="RAV106" s="212"/>
      <c r="RAW106" s="213"/>
      <c r="RAX106" s="213"/>
      <c r="RAY106" s="214"/>
      <c r="RAZ106" s="214"/>
      <c r="RBN106" s="214"/>
      <c r="RBO106" s="214"/>
      <c r="RBP106" s="214"/>
      <c r="RBQ106" s="214"/>
      <c r="RBR106" s="214"/>
      <c r="RBS106" s="212"/>
      <c r="RBT106" s="213"/>
      <c r="RBU106" s="213"/>
      <c r="RBV106" s="214"/>
      <c r="RBW106" s="214"/>
      <c r="RCK106" s="214"/>
      <c r="RCL106" s="214"/>
      <c r="RCM106" s="214"/>
      <c r="RCN106" s="214"/>
      <c r="RCO106" s="214"/>
      <c r="RCP106" s="212"/>
      <c r="RCQ106" s="213"/>
      <c r="RCR106" s="213"/>
      <c r="RCS106" s="214"/>
      <c r="RCT106" s="214"/>
      <c r="RDH106" s="214"/>
      <c r="RDI106" s="214"/>
      <c r="RDJ106" s="214"/>
      <c r="RDK106" s="214"/>
      <c r="RDL106" s="214"/>
      <c r="RDM106" s="212"/>
      <c r="RDN106" s="213"/>
      <c r="RDO106" s="213"/>
      <c r="RDP106" s="214"/>
      <c r="RDQ106" s="214"/>
      <c r="REE106" s="214"/>
      <c r="REF106" s="214"/>
      <c r="REG106" s="214"/>
      <c r="REH106" s="214"/>
      <c r="REI106" s="214"/>
      <c r="REJ106" s="212"/>
      <c r="REK106" s="213"/>
      <c r="REL106" s="213"/>
      <c r="REM106" s="214"/>
      <c r="REN106" s="214"/>
      <c r="RFB106" s="214"/>
      <c r="RFC106" s="214"/>
      <c r="RFD106" s="214"/>
      <c r="RFE106" s="214"/>
      <c r="RFF106" s="214"/>
      <c r="RFG106" s="212"/>
      <c r="RFH106" s="213"/>
      <c r="RFI106" s="213"/>
      <c r="RFJ106" s="214"/>
      <c r="RFK106" s="214"/>
      <c r="RFY106" s="214"/>
      <c r="RFZ106" s="214"/>
      <c r="RGA106" s="214"/>
      <c r="RGB106" s="214"/>
      <c r="RGC106" s="214"/>
      <c r="RGD106" s="212"/>
      <c r="RGE106" s="213"/>
      <c r="RGF106" s="213"/>
      <c r="RGG106" s="214"/>
      <c r="RGH106" s="214"/>
      <c r="RGV106" s="214"/>
      <c r="RGW106" s="214"/>
      <c r="RGX106" s="214"/>
      <c r="RGY106" s="214"/>
      <c r="RGZ106" s="214"/>
      <c r="RHA106" s="212"/>
      <c r="RHB106" s="213"/>
      <c r="RHC106" s="213"/>
      <c r="RHD106" s="214"/>
      <c r="RHE106" s="214"/>
      <c r="RHS106" s="214"/>
      <c r="RHT106" s="214"/>
      <c r="RHU106" s="214"/>
      <c r="RHV106" s="214"/>
      <c r="RHW106" s="214"/>
      <c r="RHX106" s="212"/>
      <c r="RHY106" s="213"/>
      <c r="RHZ106" s="213"/>
      <c r="RIA106" s="214"/>
      <c r="RIB106" s="214"/>
      <c r="RIP106" s="214"/>
      <c r="RIQ106" s="214"/>
      <c r="RIR106" s="214"/>
      <c r="RIS106" s="214"/>
      <c r="RIT106" s="214"/>
      <c r="RIU106" s="212"/>
      <c r="RIV106" s="213"/>
      <c r="RIW106" s="213"/>
      <c r="RIX106" s="214"/>
      <c r="RIY106" s="214"/>
      <c r="RJM106" s="214"/>
      <c r="RJN106" s="214"/>
      <c r="RJO106" s="214"/>
      <c r="RJP106" s="214"/>
      <c r="RJQ106" s="214"/>
      <c r="RJR106" s="212"/>
      <c r="RJS106" s="213"/>
      <c r="RJT106" s="213"/>
      <c r="RJU106" s="214"/>
      <c r="RJV106" s="214"/>
      <c r="RKJ106" s="214"/>
      <c r="RKK106" s="214"/>
      <c r="RKL106" s="214"/>
      <c r="RKM106" s="214"/>
      <c r="RKN106" s="214"/>
      <c r="RKO106" s="212"/>
      <c r="RKP106" s="213"/>
      <c r="RKQ106" s="213"/>
      <c r="RKR106" s="214"/>
      <c r="RKS106" s="214"/>
      <c r="RLG106" s="214"/>
      <c r="RLH106" s="214"/>
      <c r="RLI106" s="214"/>
      <c r="RLJ106" s="214"/>
      <c r="RLK106" s="214"/>
      <c r="RLL106" s="212"/>
      <c r="RLM106" s="213"/>
      <c r="RLN106" s="213"/>
      <c r="RLO106" s="214"/>
      <c r="RLP106" s="214"/>
      <c r="RMD106" s="214"/>
      <c r="RME106" s="214"/>
      <c r="RMF106" s="214"/>
      <c r="RMG106" s="214"/>
      <c r="RMH106" s="214"/>
      <c r="RMI106" s="212"/>
      <c r="RMJ106" s="213"/>
      <c r="RMK106" s="213"/>
      <c r="RML106" s="214"/>
      <c r="RMM106" s="214"/>
      <c r="RNA106" s="214"/>
      <c r="RNB106" s="214"/>
      <c r="RNC106" s="214"/>
      <c r="RND106" s="214"/>
      <c r="RNE106" s="214"/>
      <c r="RNF106" s="212"/>
      <c r="RNG106" s="213"/>
      <c r="RNH106" s="213"/>
      <c r="RNI106" s="214"/>
      <c r="RNJ106" s="214"/>
      <c r="RNX106" s="214"/>
      <c r="RNY106" s="214"/>
      <c r="RNZ106" s="214"/>
      <c r="ROA106" s="214"/>
      <c r="ROB106" s="214"/>
      <c r="ROC106" s="212"/>
      <c r="ROD106" s="213"/>
      <c r="ROE106" s="213"/>
      <c r="ROF106" s="214"/>
      <c r="ROG106" s="214"/>
      <c r="ROU106" s="214"/>
      <c r="ROV106" s="214"/>
      <c r="ROW106" s="214"/>
      <c r="ROX106" s="214"/>
      <c r="ROY106" s="214"/>
      <c r="ROZ106" s="212"/>
      <c r="RPA106" s="213"/>
      <c r="RPB106" s="213"/>
      <c r="RPC106" s="214"/>
      <c r="RPD106" s="214"/>
      <c r="RPR106" s="214"/>
      <c r="RPS106" s="214"/>
      <c r="RPT106" s="214"/>
      <c r="RPU106" s="214"/>
      <c r="RPV106" s="214"/>
      <c r="RPW106" s="212"/>
      <c r="RPX106" s="213"/>
      <c r="RPY106" s="213"/>
      <c r="RPZ106" s="214"/>
      <c r="RQA106" s="214"/>
      <c r="RQO106" s="214"/>
      <c r="RQP106" s="214"/>
      <c r="RQQ106" s="214"/>
      <c r="RQR106" s="214"/>
      <c r="RQS106" s="214"/>
      <c r="RQT106" s="212"/>
      <c r="RQU106" s="213"/>
      <c r="RQV106" s="213"/>
      <c r="RQW106" s="214"/>
      <c r="RQX106" s="214"/>
      <c r="RRL106" s="214"/>
      <c r="RRM106" s="214"/>
      <c r="RRN106" s="214"/>
      <c r="RRO106" s="214"/>
      <c r="RRP106" s="214"/>
      <c r="RRQ106" s="212"/>
      <c r="RRR106" s="213"/>
      <c r="RRS106" s="213"/>
      <c r="RRT106" s="214"/>
      <c r="RRU106" s="214"/>
      <c r="RSI106" s="214"/>
      <c r="RSJ106" s="214"/>
      <c r="RSK106" s="214"/>
      <c r="RSL106" s="214"/>
      <c r="RSM106" s="214"/>
      <c r="RSN106" s="212"/>
      <c r="RSO106" s="213"/>
      <c r="RSP106" s="213"/>
      <c r="RSQ106" s="214"/>
      <c r="RSR106" s="214"/>
      <c r="RTF106" s="214"/>
      <c r="RTG106" s="214"/>
      <c r="RTH106" s="214"/>
      <c r="RTI106" s="214"/>
      <c r="RTJ106" s="214"/>
      <c r="RTK106" s="212"/>
      <c r="RTL106" s="213"/>
      <c r="RTM106" s="213"/>
      <c r="RTN106" s="214"/>
      <c r="RTO106" s="214"/>
      <c r="RUC106" s="214"/>
      <c r="RUD106" s="214"/>
      <c r="RUE106" s="214"/>
      <c r="RUF106" s="214"/>
      <c r="RUG106" s="214"/>
      <c r="RUH106" s="212"/>
      <c r="RUI106" s="213"/>
      <c r="RUJ106" s="213"/>
      <c r="RUK106" s="214"/>
      <c r="RUL106" s="214"/>
      <c r="RUZ106" s="214"/>
      <c r="RVA106" s="214"/>
      <c r="RVB106" s="214"/>
      <c r="RVC106" s="214"/>
      <c r="RVD106" s="214"/>
      <c r="RVE106" s="212"/>
      <c r="RVF106" s="213"/>
      <c r="RVG106" s="213"/>
      <c r="RVH106" s="214"/>
      <c r="RVI106" s="214"/>
      <c r="RVW106" s="214"/>
      <c r="RVX106" s="214"/>
      <c r="RVY106" s="214"/>
      <c r="RVZ106" s="214"/>
      <c r="RWA106" s="214"/>
      <c r="RWB106" s="212"/>
      <c r="RWC106" s="213"/>
      <c r="RWD106" s="213"/>
      <c r="RWE106" s="214"/>
      <c r="RWF106" s="214"/>
      <c r="RWT106" s="214"/>
      <c r="RWU106" s="214"/>
      <c r="RWV106" s="214"/>
      <c r="RWW106" s="214"/>
      <c r="RWX106" s="214"/>
      <c r="RWY106" s="212"/>
      <c r="RWZ106" s="213"/>
      <c r="RXA106" s="213"/>
      <c r="RXB106" s="214"/>
      <c r="RXC106" s="214"/>
      <c r="RXQ106" s="214"/>
      <c r="RXR106" s="214"/>
      <c r="RXS106" s="214"/>
      <c r="RXT106" s="214"/>
      <c r="RXU106" s="214"/>
      <c r="RXV106" s="212"/>
      <c r="RXW106" s="213"/>
      <c r="RXX106" s="213"/>
      <c r="RXY106" s="214"/>
      <c r="RXZ106" s="214"/>
      <c r="RYN106" s="214"/>
      <c r="RYO106" s="214"/>
      <c r="RYP106" s="214"/>
      <c r="RYQ106" s="214"/>
      <c r="RYR106" s="214"/>
      <c r="RYS106" s="212"/>
      <c r="RYT106" s="213"/>
      <c r="RYU106" s="213"/>
      <c r="RYV106" s="214"/>
      <c r="RYW106" s="214"/>
      <c r="RZK106" s="214"/>
      <c r="RZL106" s="214"/>
      <c r="RZM106" s="214"/>
      <c r="RZN106" s="214"/>
      <c r="RZO106" s="214"/>
      <c r="RZP106" s="212"/>
      <c r="RZQ106" s="213"/>
      <c r="RZR106" s="213"/>
      <c r="RZS106" s="214"/>
      <c r="RZT106" s="214"/>
      <c r="SAH106" s="214"/>
      <c r="SAI106" s="214"/>
      <c r="SAJ106" s="214"/>
      <c r="SAK106" s="214"/>
      <c r="SAL106" s="214"/>
      <c r="SAM106" s="212"/>
      <c r="SAN106" s="213"/>
      <c r="SAO106" s="213"/>
      <c r="SAP106" s="214"/>
      <c r="SAQ106" s="214"/>
      <c r="SBE106" s="214"/>
      <c r="SBF106" s="214"/>
      <c r="SBG106" s="214"/>
      <c r="SBH106" s="214"/>
      <c r="SBI106" s="214"/>
      <c r="SBJ106" s="212"/>
      <c r="SBK106" s="213"/>
      <c r="SBL106" s="213"/>
      <c r="SBM106" s="214"/>
      <c r="SBN106" s="214"/>
      <c r="SCB106" s="214"/>
      <c r="SCC106" s="214"/>
      <c r="SCD106" s="214"/>
      <c r="SCE106" s="214"/>
      <c r="SCF106" s="214"/>
      <c r="SCG106" s="212"/>
      <c r="SCH106" s="213"/>
      <c r="SCI106" s="213"/>
      <c r="SCJ106" s="214"/>
      <c r="SCK106" s="214"/>
      <c r="SCY106" s="214"/>
      <c r="SCZ106" s="214"/>
      <c r="SDA106" s="214"/>
      <c r="SDB106" s="214"/>
      <c r="SDC106" s="214"/>
      <c r="SDD106" s="212"/>
      <c r="SDE106" s="213"/>
      <c r="SDF106" s="213"/>
      <c r="SDG106" s="214"/>
      <c r="SDH106" s="214"/>
      <c r="SDV106" s="214"/>
      <c r="SDW106" s="214"/>
      <c r="SDX106" s="214"/>
      <c r="SDY106" s="214"/>
      <c r="SDZ106" s="214"/>
      <c r="SEA106" s="212"/>
      <c r="SEB106" s="213"/>
      <c r="SEC106" s="213"/>
      <c r="SED106" s="214"/>
      <c r="SEE106" s="214"/>
      <c r="SES106" s="214"/>
      <c r="SET106" s="214"/>
      <c r="SEU106" s="214"/>
      <c r="SEV106" s="214"/>
      <c r="SEW106" s="214"/>
      <c r="SEX106" s="212"/>
      <c r="SEY106" s="213"/>
      <c r="SEZ106" s="213"/>
      <c r="SFA106" s="214"/>
      <c r="SFB106" s="214"/>
      <c r="SFP106" s="214"/>
      <c r="SFQ106" s="214"/>
      <c r="SFR106" s="214"/>
      <c r="SFS106" s="214"/>
      <c r="SFT106" s="214"/>
      <c r="SFU106" s="212"/>
      <c r="SFV106" s="213"/>
      <c r="SFW106" s="213"/>
      <c r="SFX106" s="214"/>
      <c r="SFY106" s="214"/>
      <c r="SGM106" s="214"/>
      <c r="SGN106" s="214"/>
      <c r="SGO106" s="214"/>
      <c r="SGP106" s="214"/>
      <c r="SGQ106" s="214"/>
      <c r="SGR106" s="212"/>
      <c r="SGS106" s="213"/>
      <c r="SGT106" s="213"/>
      <c r="SGU106" s="214"/>
      <c r="SGV106" s="214"/>
      <c r="SHJ106" s="214"/>
      <c r="SHK106" s="214"/>
      <c r="SHL106" s="214"/>
      <c r="SHM106" s="214"/>
      <c r="SHN106" s="214"/>
      <c r="SHO106" s="212"/>
      <c r="SHP106" s="213"/>
      <c r="SHQ106" s="213"/>
      <c r="SHR106" s="214"/>
      <c r="SHS106" s="214"/>
      <c r="SIG106" s="214"/>
      <c r="SIH106" s="214"/>
      <c r="SII106" s="214"/>
      <c r="SIJ106" s="214"/>
      <c r="SIK106" s="214"/>
      <c r="SIL106" s="212"/>
      <c r="SIM106" s="213"/>
      <c r="SIN106" s="213"/>
      <c r="SIO106" s="214"/>
      <c r="SIP106" s="214"/>
      <c r="SJD106" s="214"/>
      <c r="SJE106" s="214"/>
      <c r="SJF106" s="214"/>
      <c r="SJG106" s="214"/>
      <c r="SJH106" s="214"/>
      <c r="SJI106" s="212"/>
      <c r="SJJ106" s="213"/>
      <c r="SJK106" s="213"/>
      <c r="SJL106" s="214"/>
      <c r="SJM106" s="214"/>
      <c r="SKA106" s="214"/>
      <c r="SKB106" s="214"/>
      <c r="SKC106" s="214"/>
      <c r="SKD106" s="214"/>
      <c r="SKE106" s="214"/>
      <c r="SKF106" s="212"/>
      <c r="SKG106" s="213"/>
      <c r="SKH106" s="213"/>
      <c r="SKI106" s="214"/>
      <c r="SKJ106" s="214"/>
      <c r="SKX106" s="214"/>
      <c r="SKY106" s="214"/>
      <c r="SKZ106" s="214"/>
      <c r="SLA106" s="214"/>
      <c r="SLB106" s="214"/>
      <c r="SLC106" s="212"/>
      <c r="SLD106" s="213"/>
      <c r="SLE106" s="213"/>
      <c r="SLF106" s="214"/>
      <c r="SLG106" s="214"/>
      <c r="SLU106" s="214"/>
      <c r="SLV106" s="214"/>
      <c r="SLW106" s="214"/>
      <c r="SLX106" s="214"/>
      <c r="SLY106" s="214"/>
      <c r="SLZ106" s="212"/>
      <c r="SMA106" s="213"/>
      <c r="SMB106" s="213"/>
      <c r="SMC106" s="214"/>
      <c r="SMD106" s="214"/>
      <c r="SMR106" s="214"/>
      <c r="SMS106" s="214"/>
      <c r="SMT106" s="214"/>
      <c r="SMU106" s="214"/>
      <c r="SMV106" s="214"/>
      <c r="SMW106" s="212"/>
      <c r="SMX106" s="213"/>
      <c r="SMY106" s="213"/>
      <c r="SMZ106" s="214"/>
      <c r="SNA106" s="214"/>
      <c r="SNO106" s="214"/>
      <c r="SNP106" s="214"/>
      <c r="SNQ106" s="214"/>
      <c r="SNR106" s="214"/>
      <c r="SNS106" s="214"/>
      <c r="SNT106" s="212"/>
      <c r="SNU106" s="213"/>
      <c r="SNV106" s="213"/>
      <c r="SNW106" s="214"/>
      <c r="SNX106" s="214"/>
      <c r="SOL106" s="214"/>
      <c r="SOM106" s="214"/>
      <c r="SON106" s="214"/>
      <c r="SOO106" s="214"/>
      <c r="SOP106" s="214"/>
      <c r="SOQ106" s="212"/>
      <c r="SOR106" s="213"/>
      <c r="SOS106" s="213"/>
      <c r="SOT106" s="214"/>
      <c r="SOU106" s="214"/>
      <c r="SPI106" s="214"/>
      <c r="SPJ106" s="214"/>
      <c r="SPK106" s="214"/>
      <c r="SPL106" s="214"/>
      <c r="SPM106" s="214"/>
      <c r="SPN106" s="212"/>
      <c r="SPO106" s="213"/>
      <c r="SPP106" s="213"/>
      <c r="SPQ106" s="214"/>
      <c r="SPR106" s="214"/>
      <c r="SQF106" s="214"/>
      <c r="SQG106" s="214"/>
      <c r="SQH106" s="214"/>
      <c r="SQI106" s="214"/>
      <c r="SQJ106" s="214"/>
      <c r="SQK106" s="212"/>
      <c r="SQL106" s="213"/>
      <c r="SQM106" s="213"/>
      <c r="SQN106" s="214"/>
      <c r="SQO106" s="214"/>
      <c r="SRC106" s="214"/>
      <c r="SRD106" s="214"/>
      <c r="SRE106" s="214"/>
      <c r="SRF106" s="214"/>
      <c r="SRG106" s="214"/>
      <c r="SRH106" s="212"/>
      <c r="SRI106" s="213"/>
      <c r="SRJ106" s="213"/>
      <c r="SRK106" s="214"/>
      <c r="SRL106" s="214"/>
      <c r="SRZ106" s="214"/>
      <c r="SSA106" s="214"/>
      <c r="SSB106" s="214"/>
      <c r="SSC106" s="214"/>
      <c r="SSD106" s="214"/>
      <c r="SSE106" s="212"/>
      <c r="SSF106" s="213"/>
      <c r="SSG106" s="213"/>
      <c r="SSH106" s="214"/>
      <c r="SSI106" s="214"/>
      <c r="SSW106" s="214"/>
      <c r="SSX106" s="214"/>
      <c r="SSY106" s="214"/>
      <c r="SSZ106" s="214"/>
      <c r="STA106" s="214"/>
      <c r="STB106" s="212"/>
      <c r="STC106" s="213"/>
      <c r="STD106" s="213"/>
      <c r="STE106" s="214"/>
      <c r="STF106" s="214"/>
      <c r="STT106" s="214"/>
      <c r="STU106" s="214"/>
      <c r="STV106" s="214"/>
      <c r="STW106" s="214"/>
      <c r="STX106" s="214"/>
      <c r="STY106" s="212"/>
      <c r="STZ106" s="213"/>
      <c r="SUA106" s="213"/>
      <c r="SUB106" s="214"/>
      <c r="SUC106" s="214"/>
      <c r="SUQ106" s="214"/>
      <c r="SUR106" s="214"/>
      <c r="SUS106" s="214"/>
      <c r="SUT106" s="214"/>
      <c r="SUU106" s="214"/>
      <c r="SUV106" s="212"/>
      <c r="SUW106" s="213"/>
      <c r="SUX106" s="213"/>
      <c r="SUY106" s="214"/>
      <c r="SUZ106" s="214"/>
      <c r="SVN106" s="214"/>
      <c r="SVO106" s="214"/>
      <c r="SVP106" s="214"/>
      <c r="SVQ106" s="214"/>
      <c r="SVR106" s="214"/>
      <c r="SVS106" s="212"/>
      <c r="SVT106" s="213"/>
      <c r="SVU106" s="213"/>
      <c r="SVV106" s="214"/>
      <c r="SVW106" s="214"/>
      <c r="SWK106" s="214"/>
      <c r="SWL106" s="214"/>
      <c r="SWM106" s="214"/>
      <c r="SWN106" s="214"/>
      <c r="SWO106" s="214"/>
      <c r="SWP106" s="212"/>
      <c r="SWQ106" s="213"/>
      <c r="SWR106" s="213"/>
      <c r="SWS106" s="214"/>
      <c r="SWT106" s="214"/>
      <c r="SXH106" s="214"/>
      <c r="SXI106" s="214"/>
      <c r="SXJ106" s="214"/>
      <c r="SXK106" s="214"/>
      <c r="SXL106" s="214"/>
      <c r="SXM106" s="212"/>
      <c r="SXN106" s="213"/>
      <c r="SXO106" s="213"/>
      <c r="SXP106" s="214"/>
      <c r="SXQ106" s="214"/>
      <c r="SYE106" s="214"/>
      <c r="SYF106" s="214"/>
      <c r="SYG106" s="214"/>
      <c r="SYH106" s="214"/>
      <c r="SYI106" s="214"/>
      <c r="SYJ106" s="212"/>
      <c r="SYK106" s="213"/>
      <c r="SYL106" s="213"/>
      <c r="SYM106" s="214"/>
      <c r="SYN106" s="214"/>
      <c r="SZB106" s="214"/>
      <c r="SZC106" s="214"/>
      <c r="SZD106" s="214"/>
      <c r="SZE106" s="214"/>
      <c r="SZF106" s="214"/>
      <c r="SZG106" s="212"/>
      <c r="SZH106" s="213"/>
      <c r="SZI106" s="213"/>
      <c r="SZJ106" s="214"/>
      <c r="SZK106" s="214"/>
      <c r="SZY106" s="214"/>
      <c r="SZZ106" s="214"/>
      <c r="TAA106" s="214"/>
      <c r="TAB106" s="214"/>
      <c r="TAC106" s="214"/>
      <c r="TAD106" s="212"/>
      <c r="TAE106" s="213"/>
      <c r="TAF106" s="213"/>
      <c r="TAG106" s="214"/>
      <c r="TAH106" s="214"/>
      <c r="TAV106" s="214"/>
      <c r="TAW106" s="214"/>
      <c r="TAX106" s="214"/>
      <c r="TAY106" s="214"/>
      <c r="TAZ106" s="214"/>
      <c r="TBA106" s="212"/>
      <c r="TBB106" s="213"/>
      <c r="TBC106" s="213"/>
      <c r="TBD106" s="214"/>
      <c r="TBE106" s="214"/>
      <c r="TBS106" s="214"/>
      <c r="TBT106" s="214"/>
      <c r="TBU106" s="214"/>
      <c r="TBV106" s="214"/>
      <c r="TBW106" s="214"/>
      <c r="TBX106" s="212"/>
      <c r="TBY106" s="213"/>
      <c r="TBZ106" s="213"/>
      <c r="TCA106" s="214"/>
      <c r="TCB106" s="214"/>
      <c r="TCP106" s="214"/>
      <c r="TCQ106" s="214"/>
      <c r="TCR106" s="214"/>
      <c r="TCS106" s="214"/>
      <c r="TCT106" s="214"/>
      <c r="TCU106" s="212"/>
      <c r="TCV106" s="213"/>
      <c r="TCW106" s="213"/>
      <c r="TCX106" s="214"/>
      <c r="TCY106" s="214"/>
      <c r="TDM106" s="214"/>
      <c r="TDN106" s="214"/>
      <c r="TDO106" s="214"/>
      <c r="TDP106" s="214"/>
      <c r="TDQ106" s="214"/>
      <c r="TDR106" s="212"/>
      <c r="TDS106" s="213"/>
      <c r="TDT106" s="213"/>
      <c r="TDU106" s="214"/>
      <c r="TDV106" s="214"/>
      <c r="TEJ106" s="214"/>
      <c r="TEK106" s="214"/>
      <c r="TEL106" s="214"/>
      <c r="TEM106" s="214"/>
      <c r="TEN106" s="214"/>
      <c r="TEO106" s="212"/>
      <c r="TEP106" s="213"/>
      <c r="TEQ106" s="213"/>
      <c r="TER106" s="214"/>
      <c r="TES106" s="214"/>
      <c r="TFG106" s="214"/>
      <c r="TFH106" s="214"/>
      <c r="TFI106" s="214"/>
      <c r="TFJ106" s="214"/>
      <c r="TFK106" s="214"/>
      <c r="TFL106" s="212"/>
      <c r="TFM106" s="213"/>
      <c r="TFN106" s="213"/>
      <c r="TFO106" s="214"/>
      <c r="TFP106" s="214"/>
      <c r="TGD106" s="214"/>
      <c r="TGE106" s="214"/>
      <c r="TGF106" s="214"/>
      <c r="TGG106" s="214"/>
      <c r="TGH106" s="214"/>
      <c r="TGI106" s="212"/>
      <c r="TGJ106" s="213"/>
      <c r="TGK106" s="213"/>
      <c r="TGL106" s="214"/>
      <c r="TGM106" s="214"/>
      <c r="THA106" s="214"/>
      <c r="THB106" s="214"/>
      <c r="THC106" s="214"/>
      <c r="THD106" s="214"/>
      <c r="THE106" s="214"/>
      <c r="THF106" s="212"/>
      <c r="THG106" s="213"/>
      <c r="THH106" s="213"/>
      <c r="THI106" s="214"/>
      <c r="THJ106" s="214"/>
      <c r="THX106" s="214"/>
      <c r="THY106" s="214"/>
      <c r="THZ106" s="214"/>
      <c r="TIA106" s="214"/>
      <c r="TIB106" s="214"/>
      <c r="TIC106" s="212"/>
      <c r="TID106" s="213"/>
      <c r="TIE106" s="213"/>
      <c r="TIF106" s="214"/>
      <c r="TIG106" s="214"/>
      <c r="TIU106" s="214"/>
      <c r="TIV106" s="214"/>
      <c r="TIW106" s="214"/>
      <c r="TIX106" s="214"/>
      <c r="TIY106" s="214"/>
      <c r="TIZ106" s="212"/>
      <c r="TJA106" s="213"/>
      <c r="TJB106" s="213"/>
      <c r="TJC106" s="214"/>
      <c r="TJD106" s="214"/>
      <c r="TJR106" s="214"/>
      <c r="TJS106" s="214"/>
      <c r="TJT106" s="214"/>
      <c r="TJU106" s="214"/>
      <c r="TJV106" s="214"/>
      <c r="TJW106" s="212"/>
      <c r="TJX106" s="213"/>
      <c r="TJY106" s="213"/>
      <c r="TJZ106" s="214"/>
      <c r="TKA106" s="214"/>
      <c r="TKO106" s="214"/>
      <c r="TKP106" s="214"/>
      <c r="TKQ106" s="214"/>
      <c r="TKR106" s="214"/>
      <c r="TKS106" s="214"/>
      <c r="TKT106" s="212"/>
      <c r="TKU106" s="213"/>
      <c r="TKV106" s="213"/>
      <c r="TKW106" s="214"/>
      <c r="TKX106" s="214"/>
      <c r="TLL106" s="214"/>
      <c r="TLM106" s="214"/>
      <c r="TLN106" s="214"/>
      <c r="TLO106" s="214"/>
      <c r="TLP106" s="214"/>
      <c r="TLQ106" s="212"/>
      <c r="TLR106" s="213"/>
      <c r="TLS106" s="213"/>
      <c r="TLT106" s="214"/>
      <c r="TLU106" s="214"/>
      <c r="TMI106" s="214"/>
      <c r="TMJ106" s="214"/>
      <c r="TMK106" s="214"/>
      <c r="TML106" s="214"/>
      <c r="TMM106" s="214"/>
      <c r="TMN106" s="212"/>
      <c r="TMO106" s="213"/>
      <c r="TMP106" s="213"/>
      <c r="TMQ106" s="214"/>
      <c r="TMR106" s="214"/>
      <c r="TNF106" s="214"/>
      <c r="TNG106" s="214"/>
      <c r="TNH106" s="214"/>
      <c r="TNI106" s="214"/>
      <c r="TNJ106" s="214"/>
      <c r="TNK106" s="212"/>
      <c r="TNL106" s="213"/>
      <c r="TNM106" s="213"/>
      <c r="TNN106" s="214"/>
      <c r="TNO106" s="214"/>
      <c r="TOC106" s="214"/>
      <c r="TOD106" s="214"/>
      <c r="TOE106" s="214"/>
      <c r="TOF106" s="214"/>
      <c r="TOG106" s="214"/>
      <c r="TOH106" s="212"/>
      <c r="TOI106" s="213"/>
      <c r="TOJ106" s="213"/>
      <c r="TOK106" s="214"/>
      <c r="TOL106" s="214"/>
      <c r="TOZ106" s="214"/>
      <c r="TPA106" s="214"/>
      <c r="TPB106" s="214"/>
      <c r="TPC106" s="214"/>
      <c r="TPD106" s="214"/>
      <c r="TPE106" s="212"/>
      <c r="TPF106" s="213"/>
      <c r="TPG106" s="213"/>
      <c r="TPH106" s="214"/>
      <c r="TPI106" s="214"/>
      <c r="TPW106" s="214"/>
      <c r="TPX106" s="214"/>
      <c r="TPY106" s="214"/>
      <c r="TPZ106" s="214"/>
      <c r="TQA106" s="214"/>
      <c r="TQB106" s="212"/>
      <c r="TQC106" s="213"/>
      <c r="TQD106" s="213"/>
      <c r="TQE106" s="214"/>
      <c r="TQF106" s="214"/>
      <c r="TQT106" s="214"/>
      <c r="TQU106" s="214"/>
      <c r="TQV106" s="214"/>
      <c r="TQW106" s="214"/>
      <c r="TQX106" s="214"/>
      <c r="TQY106" s="212"/>
      <c r="TQZ106" s="213"/>
      <c r="TRA106" s="213"/>
      <c r="TRB106" s="214"/>
      <c r="TRC106" s="214"/>
      <c r="TRQ106" s="214"/>
      <c r="TRR106" s="214"/>
      <c r="TRS106" s="214"/>
      <c r="TRT106" s="214"/>
      <c r="TRU106" s="214"/>
      <c r="TRV106" s="212"/>
      <c r="TRW106" s="213"/>
      <c r="TRX106" s="213"/>
      <c r="TRY106" s="214"/>
      <c r="TRZ106" s="214"/>
      <c r="TSN106" s="214"/>
      <c r="TSO106" s="214"/>
      <c r="TSP106" s="214"/>
      <c r="TSQ106" s="214"/>
      <c r="TSR106" s="214"/>
      <c r="TSS106" s="212"/>
      <c r="TST106" s="213"/>
      <c r="TSU106" s="213"/>
      <c r="TSV106" s="214"/>
      <c r="TSW106" s="214"/>
      <c r="TTK106" s="214"/>
      <c r="TTL106" s="214"/>
      <c r="TTM106" s="214"/>
      <c r="TTN106" s="214"/>
      <c r="TTO106" s="214"/>
      <c r="TTP106" s="212"/>
      <c r="TTQ106" s="213"/>
      <c r="TTR106" s="213"/>
      <c r="TTS106" s="214"/>
      <c r="TTT106" s="214"/>
      <c r="TUH106" s="214"/>
      <c r="TUI106" s="214"/>
      <c r="TUJ106" s="214"/>
      <c r="TUK106" s="214"/>
      <c r="TUL106" s="214"/>
      <c r="TUM106" s="212"/>
      <c r="TUN106" s="213"/>
      <c r="TUO106" s="213"/>
      <c r="TUP106" s="214"/>
      <c r="TUQ106" s="214"/>
      <c r="TVE106" s="214"/>
      <c r="TVF106" s="214"/>
      <c r="TVG106" s="214"/>
      <c r="TVH106" s="214"/>
      <c r="TVI106" s="214"/>
      <c r="TVJ106" s="212"/>
      <c r="TVK106" s="213"/>
      <c r="TVL106" s="213"/>
      <c r="TVM106" s="214"/>
      <c r="TVN106" s="214"/>
      <c r="TWB106" s="214"/>
      <c r="TWC106" s="214"/>
      <c r="TWD106" s="214"/>
      <c r="TWE106" s="214"/>
      <c r="TWF106" s="214"/>
      <c r="TWG106" s="212"/>
      <c r="TWH106" s="213"/>
      <c r="TWI106" s="213"/>
      <c r="TWJ106" s="214"/>
      <c r="TWK106" s="214"/>
      <c r="TWY106" s="214"/>
      <c r="TWZ106" s="214"/>
      <c r="TXA106" s="214"/>
      <c r="TXB106" s="214"/>
      <c r="TXC106" s="214"/>
      <c r="TXD106" s="212"/>
      <c r="TXE106" s="213"/>
      <c r="TXF106" s="213"/>
      <c r="TXG106" s="214"/>
      <c r="TXH106" s="214"/>
      <c r="TXV106" s="214"/>
      <c r="TXW106" s="214"/>
      <c r="TXX106" s="214"/>
      <c r="TXY106" s="214"/>
      <c r="TXZ106" s="214"/>
      <c r="TYA106" s="212"/>
      <c r="TYB106" s="213"/>
      <c r="TYC106" s="213"/>
      <c r="TYD106" s="214"/>
      <c r="TYE106" s="214"/>
      <c r="TYS106" s="214"/>
      <c r="TYT106" s="214"/>
      <c r="TYU106" s="214"/>
      <c r="TYV106" s="214"/>
      <c r="TYW106" s="214"/>
      <c r="TYX106" s="212"/>
      <c r="TYY106" s="213"/>
      <c r="TYZ106" s="213"/>
      <c r="TZA106" s="214"/>
      <c r="TZB106" s="214"/>
      <c r="TZP106" s="214"/>
      <c r="TZQ106" s="214"/>
      <c r="TZR106" s="214"/>
      <c r="TZS106" s="214"/>
      <c r="TZT106" s="214"/>
      <c r="TZU106" s="212"/>
      <c r="TZV106" s="213"/>
      <c r="TZW106" s="213"/>
      <c r="TZX106" s="214"/>
      <c r="TZY106" s="214"/>
      <c r="UAM106" s="214"/>
      <c r="UAN106" s="214"/>
      <c r="UAO106" s="214"/>
      <c r="UAP106" s="214"/>
      <c r="UAQ106" s="214"/>
      <c r="UAR106" s="212"/>
      <c r="UAS106" s="213"/>
      <c r="UAT106" s="213"/>
      <c r="UAU106" s="214"/>
      <c r="UAV106" s="214"/>
      <c r="UBJ106" s="214"/>
      <c r="UBK106" s="214"/>
      <c r="UBL106" s="214"/>
      <c r="UBM106" s="214"/>
      <c r="UBN106" s="214"/>
      <c r="UBO106" s="212"/>
      <c r="UBP106" s="213"/>
      <c r="UBQ106" s="213"/>
      <c r="UBR106" s="214"/>
      <c r="UBS106" s="214"/>
      <c r="UCG106" s="214"/>
      <c r="UCH106" s="214"/>
      <c r="UCI106" s="214"/>
      <c r="UCJ106" s="214"/>
      <c r="UCK106" s="214"/>
      <c r="UCL106" s="212"/>
      <c r="UCM106" s="213"/>
      <c r="UCN106" s="213"/>
      <c r="UCO106" s="214"/>
      <c r="UCP106" s="214"/>
      <c r="UDD106" s="214"/>
      <c r="UDE106" s="214"/>
      <c r="UDF106" s="214"/>
      <c r="UDG106" s="214"/>
      <c r="UDH106" s="214"/>
      <c r="UDI106" s="212"/>
      <c r="UDJ106" s="213"/>
      <c r="UDK106" s="213"/>
      <c r="UDL106" s="214"/>
      <c r="UDM106" s="214"/>
      <c r="UEA106" s="214"/>
      <c r="UEB106" s="214"/>
      <c r="UEC106" s="214"/>
      <c r="UED106" s="214"/>
      <c r="UEE106" s="214"/>
      <c r="UEF106" s="212"/>
      <c r="UEG106" s="213"/>
      <c r="UEH106" s="213"/>
      <c r="UEI106" s="214"/>
      <c r="UEJ106" s="214"/>
      <c r="UEX106" s="214"/>
      <c r="UEY106" s="214"/>
      <c r="UEZ106" s="214"/>
      <c r="UFA106" s="214"/>
      <c r="UFB106" s="214"/>
      <c r="UFC106" s="212"/>
      <c r="UFD106" s="213"/>
      <c r="UFE106" s="213"/>
      <c r="UFF106" s="214"/>
      <c r="UFG106" s="214"/>
      <c r="UFU106" s="214"/>
      <c r="UFV106" s="214"/>
      <c r="UFW106" s="214"/>
      <c r="UFX106" s="214"/>
      <c r="UFY106" s="214"/>
      <c r="UFZ106" s="212"/>
      <c r="UGA106" s="213"/>
      <c r="UGB106" s="213"/>
      <c r="UGC106" s="214"/>
      <c r="UGD106" s="214"/>
      <c r="UGR106" s="214"/>
      <c r="UGS106" s="214"/>
      <c r="UGT106" s="214"/>
      <c r="UGU106" s="214"/>
      <c r="UGV106" s="214"/>
      <c r="UGW106" s="212"/>
      <c r="UGX106" s="213"/>
      <c r="UGY106" s="213"/>
      <c r="UGZ106" s="214"/>
      <c r="UHA106" s="214"/>
      <c r="UHO106" s="214"/>
      <c r="UHP106" s="214"/>
      <c r="UHQ106" s="214"/>
      <c r="UHR106" s="214"/>
      <c r="UHS106" s="214"/>
      <c r="UHT106" s="212"/>
      <c r="UHU106" s="213"/>
      <c r="UHV106" s="213"/>
      <c r="UHW106" s="214"/>
      <c r="UHX106" s="214"/>
      <c r="UIL106" s="214"/>
      <c r="UIM106" s="214"/>
      <c r="UIN106" s="214"/>
      <c r="UIO106" s="214"/>
      <c r="UIP106" s="214"/>
      <c r="UIQ106" s="212"/>
      <c r="UIR106" s="213"/>
      <c r="UIS106" s="213"/>
      <c r="UIT106" s="214"/>
      <c r="UIU106" s="214"/>
      <c r="UJI106" s="214"/>
      <c r="UJJ106" s="214"/>
      <c r="UJK106" s="214"/>
      <c r="UJL106" s="214"/>
      <c r="UJM106" s="214"/>
      <c r="UJN106" s="212"/>
      <c r="UJO106" s="213"/>
      <c r="UJP106" s="213"/>
      <c r="UJQ106" s="214"/>
      <c r="UJR106" s="214"/>
      <c r="UKF106" s="214"/>
      <c r="UKG106" s="214"/>
      <c r="UKH106" s="214"/>
      <c r="UKI106" s="214"/>
      <c r="UKJ106" s="214"/>
      <c r="UKK106" s="212"/>
      <c r="UKL106" s="213"/>
      <c r="UKM106" s="213"/>
      <c r="UKN106" s="214"/>
      <c r="UKO106" s="214"/>
      <c r="ULC106" s="214"/>
      <c r="ULD106" s="214"/>
      <c r="ULE106" s="214"/>
      <c r="ULF106" s="214"/>
      <c r="ULG106" s="214"/>
      <c r="ULH106" s="212"/>
      <c r="ULI106" s="213"/>
      <c r="ULJ106" s="213"/>
      <c r="ULK106" s="214"/>
      <c r="ULL106" s="214"/>
      <c r="ULZ106" s="214"/>
      <c r="UMA106" s="214"/>
      <c r="UMB106" s="214"/>
      <c r="UMC106" s="214"/>
      <c r="UMD106" s="214"/>
      <c r="UME106" s="212"/>
      <c r="UMF106" s="213"/>
      <c r="UMG106" s="213"/>
      <c r="UMH106" s="214"/>
      <c r="UMI106" s="214"/>
      <c r="UMW106" s="214"/>
      <c r="UMX106" s="214"/>
      <c r="UMY106" s="214"/>
      <c r="UMZ106" s="214"/>
      <c r="UNA106" s="214"/>
      <c r="UNB106" s="212"/>
      <c r="UNC106" s="213"/>
      <c r="UND106" s="213"/>
      <c r="UNE106" s="214"/>
      <c r="UNF106" s="214"/>
      <c r="UNT106" s="214"/>
      <c r="UNU106" s="214"/>
      <c r="UNV106" s="214"/>
      <c r="UNW106" s="214"/>
      <c r="UNX106" s="214"/>
      <c r="UNY106" s="212"/>
      <c r="UNZ106" s="213"/>
      <c r="UOA106" s="213"/>
      <c r="UOB106" s="214"/>
      <c r="UOC106" s="214"/>
      <c r="UOQ106" s="214"/>
      <c r="UOR106" s="214"/>
      <c r="UOS106" s="214"/>
      <c r="UOT106" s="214"/>
      <c r="UOU106" s="214"/>
      <c r="UOV106" s="212"/>
      <c r="UOW106" s="213"/>
      <c r="UOX106" s="213"/>
      <c r="UOY106" s="214"/>
      <c r="UOZ106" s="214"/>
      <c r="UPN106" s="214"/>
      <c r="UPO106" s="214"/>
      <c r="UPP106" s="214"/>
      <c r="UPQ106" s="214"/>
      <c r="UPR106" s="214"/>
      <c r="UPS106" s="212"/>
      <c r="UPT106" s="213"/>
      <c r="UPU106" s="213"/>
      <c r="UPV106" s="214"/>
      <c r="UPW106" s="214"/>
      <c r="UQK106" s="214"/>
      <c r="UQL106" s="214"/>
      <c r="UQM106" s="214"/>
      <c r="UQN106" s="214"/>
      <c r="UQO106" s="214"/>
      <c r="UQP106" s="212"/>
      <c r="UQQ106" s="213"/>
      <c r="UQR106" s="213"/>
      <c r="UQS106" s="214"/>
      <c r="UQT106" s="214"/>
      <c r="URH106" s="214"/>
      <c r="URI106" s="214"/>
      <c r="URJ106" s="214"/>
      <c r="URK106" s="214"/>
      <c r="URL106" s="214"/>
      <c r="URM106" s="212"/>
      <c r="URN106" s="213"/>
      <c r="URO106" s="213"/>
      <c r="URP106" s="214"/>
      <c r="URQ106" s="214"/>
      <c r="USE106" s="214"/>
      <c r="USF106" s="214"/>
      <c r="USG106" s="214"/>
      <c r="USH106" s="214"/>
      <c r="USI106" s="214"/>
      <c r="USJ106" s="212"/>
      <c r="USK106" s="213"/>
      <c r="USL106" s="213"/>
      <c r="USM106" s="214"/>
      <c r="USN106" s="214"/>
      <c r="UTB106" s="214"/>
      <c r="UTC106" s="214"/>
      <c r="UTD106" s="214"/>
      <c r="UTE106" s="214"/>
      <c r="UTF106" s="214"/>
      <c r="UTG106" s="212"/>
      <c r="UTH106" s="213"/>
      <c r="UTI106" s="213"/>
      <c r="UTJ106" s="214"/>
      <c r="UTK106" s="214"/>
      <c r="UTY106" s="214"/>
      <c r="UTZ106" s="214"/>
      <c r="UUA106" s="214"/>
      <c r="UUB106" s="214"/>
      <c r="UUC106" s="214"/>
      <c r="UUD106" s="212"/>
      <c r="UUE106" s="213"/>
      <c r="UUF106" s="213"/>
      <c r="UUG106" s="214"/>
      <c r="UUH106" s="214"/>
      <c r="UUV106" s="214"/>
      <c r="UUW106" s="214"/>
      <c r="UUX106" s="214"/>
      <c r="UUY106" s="214"/>
      <c r="UUZ106" s="214"/>
      <c r="UVA106" s="212"/>
      <c r="UVB106" s="213"/>
      <c r="UVC106" s="213"/>
      <c r="UVD106" s="214"/>
      <c r="UVE106" s="214"/>
      <c r="UVS106" s="214"/>
      <c r="UVT106" s="214"/>
      <c r="UVU106" s="214"/>
      <c r="UVV106" s="214"/>
      <c r="UVW106" s="214"/>
      <c r="UVX106" s="212"/>
      <c r="UVY106" s="213"/>
      <c r="UVZ106" s="213"/>
      <c r="UWA106" s="214"/>
      <c r="UWB106" s="214"/>
      <c r="UWP106" s="214"/>
      <c r="UWQ106" s="214"/>
      <c r="UWR106" s="214"/>
      <c r="UWS106" s="214"/>
      <c r="UWT106" s="214"/>
      <c r="UWU106" s="212"/>
      <c r="UWV106" s="213"/>
      <c r="UWW106" s="213"/>
      <c r="UWX106" s="214"/>
      <c r="UWY106" s="214"/>
      <c r="UXM106" s="214"/>
      <c r="UXN106" s="214"/>
      <c r="UXO106" s="214"/>
      <c r="UXP106" s="214"/>
      <c r="UXQ106" s="214"/>
      <c r="UXR106" s="212"/>
      <c r="UXS106" s="213"/>
      <c r="UXT106" s="213"/>
      <c r="UXU106" s="214"/>
      <c r="UXV106" s="214"/>
      <c r="UYJ106" s="214"/>
      <c r="UYK106" s="214"/>
      <c r="UYL106" s="214"/>
      <c r="UYM106" s="214"/>
      <c r="UYN106" s="214"/>
      <c r="UYO106" s="212"/>
      <c r="UYP106" s="213"/>
      <c r="UYQ106" s="213"/>
      <c r="UYR106" s="214"/>
      <c r="UYS106" s="214"/>
      <c r="UZG106" s="214"/>
      <c r="UZH106" s="214"/>
      <c r="UZI106" s="214"/>
      <c r="UZJ106" s="214"/>
      <c r="UZK106" s="214"/>
      <c r="UZL106" s="212"/>
      <c r="UZM106" s="213"/>
      <c r="UZN106" s="213"/>
      <c r="UZO106" s="214"/>
      <c r="UZP106" s="214"/>
      <c r="VAD106" s="214"/>
      <c r="VAE106" s="214"/>
      <c r="VAF106" s="214"/>
      <c r="VAG106" s="214"/>
      <c r="VAH106" s="214"/>
      <c r="VAI106" s="212"/>
      <c r="VAJ106" s="213"/>
      <c r="VAK106" s="213"/>
      <c r="VAL106" s="214"/>
      <c r="VAM106" s="214"/>
      <c r="VBA106" s="214"/>
      <c r="VBB106" s="214"/>
      <c r="VBC106" s="214"/>
      <c r="VBD106" s="214"/>
      <c r="VBE106" s="214"/>
      <c r="VBF106" s="212"/>
      <c r="VBG106" s="213"/>
      <c r="VBH106" s="213"/>
      <c r="VBI106" s="214"/>
      <c r="VBJ106" s="214"/>
      <c r="VBX106" s="214"/>
      <c r="VBY106" s="214"/>
      <c r="VBZ106" s="214"/>
      <c r="VCA106" s="214"/>
      <c r="VCB106" s="214"/>
      <c r="VCC106" s="212"/>
      <c r="VCD106" s="213"/>
      <c r="VCE106" s="213"/>
      <c r="VCF106" s="214"/>
      <c r="VCG106" s="214"/>
      <c r="VCU106" s="214"/>
      <c r="VCV106" s="214"/>
      <c r="VCW106" s="214"/>
      <c r="VCX106" s="214"/>
      <c r="VCY106" s="214"/>
      <c r="VCZ106" s="212"/>
      <c r="VDA106" s="213"/>
      <c r="VDB106" s="213"/>
      <c r="VDC106" s="214"/>
      <c r="VDD106" s="214"/>
      <c r="VDR106" s="214"/>
      <c r="VDS106" s="214"/>
      <c r="VDT106" s="214"/>
      <c r="VDU106" s="214"/>
      <c r="VDV106" s="214"/>
      <c r="VDW106" s="212"/>
      <c r="VDX106" s="213"/>
      <c r="VDY106" s="213"/>
      <c r="VDZ106" s="214"/>
      <c r="VEA106" s="214"/>
      <c r="VEO106" s="214"/>
      <c r="VEP106" s="214"/>
      <c r="VEQ106" s="214"/>
      <c r="VER106" s="214"/>
      <c r="VES106" s="214"/>
      <c r="VET106" s="212"/>
      <c r="VEU106" s="213"/>
      <c r="VEV106" s="213"/>
      <c r="VEW106" s="214"/>
      <c r="VEX106" s="214"/>
      <c r="VFL106" s="214"/>
      <c r="VFM106" s="214"/>
      <c r="VFN106" s="214"/>
      <c r="VFO106" s="214"/>
      <c r="VFP106" s="214"/>
      <c r="VFQ106" s="212"/>
      <c r="VFR106" s="213"/>
      <c r="VFS106" s="213"/>
      <c r="VFT106" s="214"/>
      <c r="VFU106" s="214"/>
      <c r="VGI106" s="214"/>
      <c r="VGJ106" s="214"/>
      <c r="VGK106" s="214"/>
      <c r="VGL106" s="214"/>
      <c r="VGM106" s="214"/>
      <c r="VGN106" s="212"/>
      <c r="VGO106" s="213"/>
      <c r="VGP106" s="213"/>
      <c r="VGQ106" s="214"/>
      <c r="VGR106" s="214"/>
      <c r="VHF106" s="214"/>
      <c r="VHG106" s="214"/>
      <c r="VHH106" s="214"/>
      <c r="VHI106" s="214"/>
      <c r="VHJ106" s="214"/>
      <c r="VHK106" s="212"/>
      <c r="VHL106" s="213"/>
      <c r="VHM106" s="213"/>
      <c r="VHN106" s="214"/>
      <c r="VHO106" s="214"/>
      <c r="VIC106" s="214"/>
      <c r="VID106" s="214"/>
      <c r="VIE106" s="214"/>
      <c r="VIF106" s="214"/>
      <c r="VIG106" s="214"/>
      <c r="VIH106" s="212"/>
      <c r="VII106" s="213"/>
      <c r="VIJ106" s="213"/>
      <c r="VIK106" s="214"/>
      <c r="VIL106" s="214"/>
      <c r="VIZ106" s="214"/>
      <c r="VJA106" s="214"/>
      <c r="VJB106" s="214"/>
      <c r="VJC106" s="214"/>
      <c r="VJD106" s="214"/>
      <c r="VJE106" s="212"/>
      <c r="VJF106" s="213"/>
      <c r="VJG106" s="213"/>
      <c r="VJH106" s="214"/>
      <c r="VJI106" s="214"/>
      <c r="VJW106" s="214"/>
      <c r="VJX106" s="214"/>
      <c r="VJY106" s="214"/>
      <c r="VJZ106" s="214"/>
      <c r="VKA106" s="214"/>
      <c r="VKB106" s="212"/>
      <c r="VKC106" s="213"/>
      <c r="VKD106" s="213"/>
      <c r="VKE106" s="214"/>
      <c r="VKF106" s="214"/>
      <c r="VKT106" s="214"/>
      <c r="VKU106" s="214"/>
      <c r="VKV106" s="214"/>
      <c r="VKW106" s="214"/>
      <c r="VKX106" s="214"/>
      <c r="VKY106" s="212"/>
      <c r="VKZ106" s="213"/>
      <c r="VLA106" s="213"/>
      <c r="VLB106" s="214"/>
      <c r="VLC106" s="214"/>
      <c r="VLQ106" s="214"/>
      <c r="VLR106" s="214"/>
      <c r="VLS106" s="214"/>
      <c r="VLT106" s="214"/>
      <c r="VLU106" s="214"/>
      <c r="VLV106" s="212"/>
      <c r="VLW106" s="213"/>
      <c r="VLX106" s="213"/>
      <c r="VLY106" s="214"/>
      <c r="VLZ106" s="214"/>
      <c r="VMN106" s="214"/>
      <c r="VMO106" s="214"/>
      <c r="VMP106" s="214"/>
      <c r="VMQ106" s="214"/>
      <c r="VMR106" s="214"/>
      <c r="VMS106" s="212"/>
      <c r="VMT106" s="213"/>
      <c r="VMU106" s="213"/>
      <c r="VMV106" s="214"/>
      <c r="VMW106" s="214"/>
      <c r="VNK106" s="214"/>
      <c r="VNL106" s="214"/>
      <c r="VNM106" s="214"/>
      <c r="VNN106" s="214"/>
      <c r="VNO106" s="214"/>
      <c r="VNP106" s="212"/>
      <c r="VNQ106" s="213"/>
      <c r="VNR106" s="213"/>
      <c r="VNS106" s="214"/>
      <c r="VNT106" s="214"/>
      <c r="VOH106" s="214"/>
      <c r="VOI106" s="214"/>
      <c r="VOJ106" s="214"/>
      <c r="VOK106" s="214"/>
      <c r="VOL106" s="214"/>
      <c r="VOM106" s="212"/>
      <c r="VON106" s="213"/>
      <c r="VOO106" s="213"/>
      <c r="VOP106" s="214"/>
      <c r="VOQ106" s="214"/>
      <c r="VPE106" s="214"/>
      <c r="VPF106" s="214"/>
      <c r="VPG106" s="214"/>
      <c r="VPH106" s="214"/>
      <c r="VPI106" s="214"/>
      <c r="VPJ106" s="212"/>
      <c r="VPK106" s="213"/>
      <c r="VPL106" s="213"/>
      <c r="VPM106" s="214"/>
      <c r="VPN106" s="214"/>
      <c r="VQB106" s="214"/>
      <c r="VQC106" s="214"/>
      <c r="VQD106" s="214"/>
      <c r="VQE106" s="214"/>
      <c r="VQF106" s="214"/>
      <c r="VQG106" s="212"/>
      <c r="VQH106" s="213"/>
      <c r="VQI106" s="213"/>
      <c r="VQJ106" s="214"/>
      <c r="VQK106" s="214"/>
      <c r="VQY106" s="214"/>
      <c r="VQZ106" s="214"/>
      <c r="VRA106" s="214"/>
      <c r="VRB106" s="214"/>
      <c r="VRC106" s="214"/>
      <c r="VRD106" s="212"/>
      <c r="VRE106" s="213"/>
      <c r="VRF106" s="213"/>
      <c r="VRG106" s="214"/>
      <c r="VRH106" s="214"/>
      <c r="VRV106" s="214"/>
      <c r="VRW106" s="214"/>
      <c r="VRX106" s="214"/>
      <c r="VRY106" s="214"/>
      <c r="VRZ106" s="214"/>
      <c r="VSA106" s="212"/>
      <c r="VSB106" s="213"/>
      <c r="VSC106" s="213"/>
      <c r="VSD106" s="214"/>
      <c r="VSE106" s="214"/>
      <c r="VSS106" s="214"/>
      <c r="VST106" s="214"/>
      <c r="VSU106" s="214"/>
      <c r="VSV106" s="214"/>
      <c r="VSW106" s="214"/>
      <c r="VSX106" s="212"/>
      <c r="VSY106" s="213"/>
      <c r="VSZ106" s="213"/>
      <c r="VTA106" s="214"/>
      <c r="VTB106" s="214"/>
      <c r="VTP106" s="214"/>
      <c r="VTQ106" s="214"/>
      <c r="VTR106" s="214"/>
      <c r="VTS106" s="214"/>
      <c r="VTT106" s="214"/>
      <c r="VTU106" s="212"/>
      <c r="VTV106" s="213"/>
      <c r="VTW106" s="213"/>
      <c r="VTX106" s="214"/>
      <c r="VTY106" s="214"/>
      <c r="VUM106" s="214"/>
      <c r="VUN106" s="214"/>
      <c r="VUO106" s="214"/>
      <c r="VUP106" s="214"/>
      <c r="VUQ106" s="214"/>
      <c r="VUR106" s="212"/>
      <c r="VUS106" s="213"/>
      <c r="VUT106" s="213"/>
      <c r="VUU106" s="214"/>
      <c r="VUV106" s="214"/>
      <c r="VVJ106" s="214"/>
      <c r="VVK106" s="214"/>
      <c r="VVL106" s="214"/>
      <c r="VVM106" s="214"/>
      <c r="VVN106" s="214"/>
      <c r="VVO106" s="212"/>
      <c r="VVP106" s="213"/>
      <c r="VVQ106" s="213"/>
      <c r="VVR106" s="214"/>
      <c r="VVS106" s="214"/>
      <c r="VWG106" s="214"/>
      <c r="VWH106" s="214"/>
      <c r="VWI106" s="214"/>
      <c r="VWJ106" s="214"/>
      <c r="VWK106" s="214"/>
      <c r="VWL106" s="212"/>
      <c r="VWM106" s="213"/>
      <c r="VWN106" s="213"/>
      <c r="VWO106" s="214"/>
      <c r="VWP106" s="214"/>
      <c r="VXD106" s="214"/>
      <c r="VXE106" s="214"/>
      <c r="VXF106" s="214"/>
      <c r="VXG106" s="214"/>
      <c r="VXH106" s="214"/>
      <c r="VXI106" s="212"/>
      <c r="VXJ106" s="213"/>
      <c r="VXK106" s="213"/>
      <c r="VXL106" s="214"/>
      <c r="VXM106" s="214"/>
      <c r="VYA106" s="214"/>
      <c r="VYB106" s="214"/>
      <c r="VYC106" s="214"/>
      <c r="VYD106" s="214"/>
      <c r="VYE106" s="214"/>
      <c r="VYF106" s="212"/>
      <c r="VYG106" s="213"/>
      <c r="VYH106" s="213"/>
      <c r="VYI106" s="214"/>
      <c r="VYJ106" s="214"/>
      <c r="VYX106" s="214"/>
      <c r="VYY106" s="214"/>
      <c r="VYZ106" s="214"/>
      <c r="VZA106" s="214"/>
      <c r="VZB106" s="214"/>
      <c r="VZC106" s="212"/>
      <c r="VZD106" s="213"/>
      <c r="VZE106" s="213"/>
      <c r="VZF106" s="214"/>
      <c r="VZG106" s="214"/>
      <c r="VZU106" s="214"/>
      <c r="VZV106" s="214"/>
      <c r="VZW106" s="214"/>
      <c r="VZX106" s="214"/>
      <c r="VZY106" s="214"/>
      <c r="VZZ106" s="212"/>
      <c r="WAA106" s="213"/>
      <c r="WAB106" s="213"/>
      <c r="WAC106" s="214"/>
      <c r="WAD106" s="214"/>
      <c r="WAR106" s="214"/>
      <c r="WAS106" s="214"/>
      <c r="WAT106" s="214"/>
      <c r="WAU106" s="214"/>
      <c r="WAV106" s="214"/>
      <c r="WAW106" s="212"/>
      <c r="WAX106" s="213"/>
      <c r="WAY106" s="213"/>
      <c r="WAZ106" s="214"/>
      <c r="WBA106" s="214"/>
      <c r="WBO106" s="214"/>
      <c r="WBP106" s="214"/>
      <c r="WBQ106" s="214"/>
      <c r="WBR106" s="214"/>
      <c r="WBS106" s="214"/>
      <c r="WBT106" s="212"/>
      <c r="WBU106" s="213"/>
      <c r="WBV106" s="213"/>
      <c r="WBW106" s="214"/>
      <c r="WBX106" s="214"/>
      <c r="WCL106" s="214"/>
      <c r="WCM106" s="214"/>
      <c r="WCN106" s="214"/>
      <c r="WCO106" s="214"/>
      <c r="WCP106" s="214"/>
      <c r="WCQ106" s="212"/>
      <c r="WCR106" s="213"/>
      <c r="WCS106" s="213"/>
      <c r="WCT106" s="214"/>
      <c r="WCU106" s="214"/>
      <c r="WDI106" s="214"/>
      <c r="WDJ106" s="214"/>
      <c r="WDK106" s="214"/>
      <c r="WDL106" s="214"/>
      <c r="WDM106" s="214"/>
      <c r="WDN106" s="212"/>
      <c r="WDO106" s="213"/>
      <c r="WDP106" s="213"/>
      <c r="WDQ106" s="214"/>
      <c r="WDR106" s="214"/>
      <c r="WEF106" s="214"/>
      <c r="WEG106" s="214"/>
      <c r="WEH106" s="214"/>
      <c r="WEI106" s="214"/>
      <c r="WEJ106" s="214"/>
      <c r="WEK106" s="212"/>
      <c r="WEL106" s="213"/>
      <c r="WEM106" s="213"/>
      <c r="WEN106" s="214"/>
      <c r="WEO106" s="214"/>
      <c r="WFC106" s="214"/>
      <c r="WFD106" s="214"/>
      <c r="WFE106" s="214"/>
      <c r="WFF106" s="214"/>
      <c r="WFG106" s="214"/>
      <c r="WFH106" s="212"/>
      <c r="WFI106" s="213"/>
      <c r="WFJ106" s="213"/>
      <c r="WFK106" s="214"/>
      <c r="WFL106" s="214"/>
      <c r="WFZ106" s="214"/>
      <c r="WGA106" s="214"/>
      <c r="WGB106" s="214"/>
      <c r="WGC106" s="214"/>
      <c r="WGD106" s="214"/>
      <c r="WGE106" s="212"/>
      <c r="WGF106" s="213"/>
      <c r="WGG106" s="213"/>
      <c r="WGH106" s="214"/>
      <c r="WGI106" s="214"/>
      <c r="WGW106" s="214"/>
      <c r="WGX106" s="214"/>
      <c r="WGY106" s="214"/>
      <c r="WGZ106" s="214"/>
      <c r="WHA106" s="214"/>
      <c r="WHB106" s="212"/>
      <c r="WHC106" s="213"/>
      <c r="WHD106" s="213"/>
      <c r="WHE106" s="214"/>
      <c r="WHF106" s="214"/>
      <c r="WHT106" s="214"/>
      <c r="WHU106" s="214"/>
      <c r="WHV106" s="214"/>
      <c r="WHW106" s="214"/>
      <c r="WHX106" s="214"/>
      <c r="WHY106" s="212"/>
      <c r="WHZ106" s="213"/>
      <c r="WIA106" s="213"/>
      <c r="WIB106" s="214"/>
      <c r="WIC106" s="214"/>
      <c r="WIQ106" s="214"/>
      <c r="WIR106" s="214"/>
      <c r="WIS106" s="214"/>
      <c r="WIT106" s="214"/>
      <c r="WIU106" s="214"/>
      <c r="WIV106" s="212"/>
      <c r="WIW106" s="213"/>
      <c r="WIX106" s="213"/>
      <c r="WIY106" s="214"/>
      <c r="WIZ106" s="214"/>
      <c r="WJN106" s="214"/>
      <c r="WJO106" s="214"/>
      <c r="WJP106" s="214"/>
      <c r="WJQ106" s="214"/>
      <c r="WJR106" s="214"/>
      <c r="WJS106" s="212"/>
      <c r="WJT106" s="213"/>
      <c r="WJU106" s="213"/>
      <c r="WJV106" s="214"/>
      <c r="WJW106" s="214"/>
      <c r="WKK106" s="214"/>
      <c r="WKL106" s="214"/>
      <c r="WKM106" s="214"/>
      <c r="WKN106" s="214"/>
      <c r="WKO106" s="214"/>
      <c r="WKP106" s="212"/>
      <c r="WKQ106" s="213"/>
      <c r="WKR106" s="213"/>
      <c r="WKS106" s="214"/>
      <c r="WKT106" s="214"/>
      <c r="WLH106" s="214"/>
      <c r="WLI106" s="214"/>
      <c r="WLJ106" s="214"/>
      <c r="WLK106" s="214"/>
      <c r="WLL106" s="214"/>
      <c r="WLM106" s="212"/>
      <c r="WLN106" s="213"/>
      <c r="WLO106" s="213"/>
      <c r="WLP106" s="214"/>
      <c r="WLQ106" s="214"/>
      <c r="WME106" s="214"/>
      <c r="WMF106" s="214"/>
      <c r="WMG106" s="214"/>
      <c r="WMH106" s="214"/>
      <c r="WMI106" s="214"/>
      <c r="WMJ106" s="212"/>
      <c r="WMK106" s="213"/>
      <c r="WML106" s="213"/>
      <c r="WMM106" s="214"/>
      <c r="WMN106" s="214"/>
      <c r="WNB106" s="214"/>
      <c r="WNC106" s="214"/>
      <c r="WND106" s="214"/>
      <c r="WNE106" s="214"/>
      <c r="WNF106" s="214"/>
      <c r="WNG106" s="212"/>
      <c r="WNH106" s="213"/>
      <c r="WNI106" s="213"/>
      <c r="WNJ106" s="214"/>
      <c r="WNK106" s="214"/>
      <c r="WNY106" s="214"/>
      <c r="WNZ106" s="214"/>
      <c r="WOA106" s="214"/>
      <c r="WOB106" s="214"/>
      <c r="WOC106" s="214"/>
      <c r="WOD106" s="212"/>
      <c r="WOE106" s="213"/>
      <c r="WOF106" s="213"/>
      <c r="WOG106" s="214"/>
      <c r="WOH106" s="214"/>
      <c r="WOV106" s="214"/>
      <c r="WOW106" s="214"/>
      <c r="WOX106" s="214"/>
      <c r="WOY106" s="214"/>
      <c r="WOZ106" s="214"/>
      <c r="WPA106" s="212"/>
      <c r="WPB106" s="213"/>
      <c r="WPC106" s="213"/>
      <c r="WPD106" s="214"/>
      <c r="WPE106" s="214"/>
      <c r="WPS106" s="214"/>
      <c r="WPT106" s="214"/>
      <c r="WPU106" s="214"/>
      <c r="WPV106" s="214"/>
      <c r="WPW106" s="214"/>
      <c r="WPX106" s="212"/>
      <c r="WPY106" s="213"/>
      <c r="WPZ106" s="213"/>
      <c r="WQA106" s="214"/>
      <c r="WQB106" s="214"/>
      <c r="WQP106" s="214"/>
      <c r="WQQ106" s="214"/>
      <c r="WQR106" s="214"/>
      <c r="WQS106" s="214"/>
      <c r="WQT106" s="214"/>
      <c r="WQU106" s="212"/>
      <c r="WQV106" s="213"/>
      <c r="WQW106" s="213"/>
      <c r="WQX106" s="214"/>
      <c r="WQY106" s="214"/>
      <c r="WRM106" s="214"/>
      <c r="WRN106" s="214"/>
      <c r="WRO106" s="214"/>
      <c r="WRP106" s="214"/>
      <c r="WRQ106" s="214"/>
      <c r="WRR106" s="212"/>
      <c r="WRS106" s="213"/>
      <c r="WRT106" s="213"/>
      <c r="WRU106" s="214"/>
      <c r="WRV106" s="214"/>
      <c r="WSJ106" s="214"/>
      <c r="WSK106" s="214"/>
      <c r="WSL106" s="214"/>
      <c r="WSM106" s="214"/>
      <c r="WSN106" s="214"/>
      <c r="WSO106" s="212"/>
      <c r="WSP106" s="213"/>
      <c r="WSQ106" s="213"/>
      <c r="WSR106" s="214"/>
      <c r="WSS106" s="214"/>
      <c r="WTG106" s="214"/>
      <c r="WTH106" s="214"/>
      <c r="WTI106" s="214"/>
      <c r="WTJ106" s="214"/>
      <c r="WTK106" s="214"/>
      <c r="WTL106" s="212"/>
      <c r="WTM106" s="213"/>
      <c r="WTN106" s="213"/>
      <c r="WTO106" s="214"/>
      <c r="WTP106" s="214"/>
      <c r="WUD106" s="214"/>
      <c r="WUE106" s="214"/>
      <c r="WUF106" s="214"/>
      <c r="WUG106" s="214"/>
      <c r="WUH106" s="214"/>
      <c r="WUI106" s="212"/>
      <c r="WUJ106" s="213"/>
      <c r="WUK106" s="213"/>
      <c r="WUL106" s="214"/>
      <c r="WUM106" s="214"/>
      <c r="WVA106" s="214"/>
      <c r="WVB106" s="214"/>
      <c r="WVC106" s="214"/>
      <c r="WVD106" s="214"/>
      <c r="WVE106" s="214"/>
      <c r="WVF106" s="212"/>
      <c r="WVG106" s="213"/>
      <c r="WVH106" s="213"/>
      <c r="WVI106" s="214"/>
      <c r="WVJ106" s="214"/>
      <c r="WVX106" s="214"/>
      <c r="WVY106" s="214"/>
      <c r="WVZ106" s="214"/>
      <c r="WWA106" s="214"/>
      <c r="WWB106" s="214"/>
      <c r="WWC106" s="212"/>
      <c r="WWD106" s="213"/>
      <c r="WWE106" s="213"/>
      <c r="WWF106" s="214"/>
      <c r="WWG106" s="214"/>
      <c r="WWU106" s="214"/>
      <c r="WWV106" s="214"/>
      <c r="WWW106" s="214"/>
      <c r="WWX106" s="214"/>
      <c r="WWY106" s="214"/>
      <c r="WWZ106" s="212"/>
      <c r="WXA106" s="213"/>
      <c r="WXB106" s="213"/>
      <c r="WXC106" s="214"/>
      <c r="WXD106" s="214"/>
      <c r="WXR106" s="214"/>
      <c r="WXS106" s="214"/>
      <c r="WXT106" s="214"/>
      <c r="WXU106" s="214"/>
      <c r="WXV106" s="214"/>
      <c r="WXW106" s="212"/>
      <c r="WXX106" s="213"/>
      <c r="WXY106" s="213"/>
      <c r="WXZ106" s="214"/>
      <c r="WYA106" s="214"/>
      <c r="WYO106" s="214"/>
      <c r="WYP106" s="214"/>
      <c r="WYQ106" s="214"/>
      <c r="WYR106" s="214"/>
      <c r="WYS106" s="214"/>
      <c r="WYT106" s="212"/>
      <c r="WYU106" s="213"/>
      <c r="WYV106" s="213"/>
      <c r="WYW106" s="214"/>
      <c r="WYX106" s="214"/>
      <c r="WZL106" s="214"/>
      <c r="WZM106" s="214"/>
      <c r="WZN106" s="214"/>
      <c r="WZO106" s="214"/>
      <c r="WZP106" s="214"/>
      <c r="WZQ106" s="212"/>
      <c r="WZR106" s="213"/>
      <c r="WZS106" s="213"/>
      <c r="WZT106" s="214"/>
      <c r="WZU106" s="214"/>
      <c r="XAI106" s="214"/>
      <c r="XAJ106" s="214"/>
      <c r="XAK106" s="214"/>
      <c r="XAL106" s="214"/>
      <c r="XAM106" s="214"/>
      <c r="XAN106" s="212"/>
      <c r="XAO106" s="213"/>
      <c r="XAP106" s="213"/>
      <c r="XAQ106" s="214"/>
      <c r="XAR106" s="214"/>
      <c r="XBF106" s="214"/>
      <c r="XBG106" s="214"/>
      <c r="XBH106" s="214"/>
      <c r="XBI106" s="214"/>
      <c r="XBJ106" s="214"/>
      <c r="XBK106" s="212"/>
      <c r="XBL106" s="213"/>
      <c r="XBM106" s="213"/>
      <c r="XBN106" s="214"/>
      <c r="XBO106" s="214"/>
      <c r="XCC106" s="214"/>
      <c r="XCD106" s="214"/>
      <c r="XCE106" s="214"/>
      <c r="XCF106" s="214"/>
      <c r="XCG106" s="214"/>
      <c r="XCH106" s="212"/>
      <c r="XCI106" s="213"/>
      <c r="XCJ106" s="213"/>
      <c r="XCK106" s="214"/>
      <c r="XCL106" s="214"/>
      <c r="XCZ106" s="214"/>
      <c r="XDA106" s="214"/>
      <c r="XDB106" s="214"/>
      <c r="XDC106" s="214"/>
      <c r="XDD106" s="214"/>
      <c r="XDE106" s="212"/>
      <c r="XDF106" s="213"/>
      <c r="XDG106" s="213"/>
      <c r="XDH106" s="214"/>
      <c r="XDI106" s="214"/>
      <c r="XDW106" s="214"/>
      <c r="XDX106" s="214"/>
      <c r="XDY106" s="214"/>
      <c r="XDZ106" s="214"/>
      <c r="XEA106" s="214"/>
      <c r="XEB106" s="212"/>
      <c r="XEC106" s="213"/>
      <c r="XED106" s="213"/>
      <c r="XEE106" s="214"/>
      <c r="XEF106" s="214"/>
      <c r="XET106" s="214"/>
      <c r="XEU106" s="214"/>
      <c r="XEV106" s="214"/>
      <c r="XEW106" s="214"/>
      <c r="XEX106" s="214"/>
      <c r="XEY106" s="212"/>
      <c r="XEZ106" s="213"/>
      <c r="XFA106" s="213"/>
      <c r="XFB106" s="214"/>
      <c r="XFC106" s="214"/>
    </row>
    <row r="107" spans="1:1019 1033:3066 3080:5113 5127:7160 7174:9207 9221:11254 11268:13301 13315:14336 14350:15348 15362:16383" ht="13.5">
      <c r="B107" s="35" t="s">
        <v>576</v>
      </c>
      <c r="C107" s="94" t="s">
        <v>220</v>
      </c>
      <c r="D107" s="18" t="s">
        <v>579</v>
      </c>
      <c r="E107" s="18" t="s">
        <v>649</v>
      </c>
      <c r="H107" s="99"/>
      <c r="I107" s="124"/>
      <c r="J107" s="124"/>
      <c r="K107" s="124"/>
      <c r="L107" s="124"/>
      <c r="M107" s="124"/>
      <c r="N107" s="124"/>
      <c r="O107" s="124"/>
      <c r="P107" s="124"/>
      <c r="Q107" s="124"/>
      <c r="R107" s="124"/>
      <c r="S107" s="124"/>
      <c r="T107" s="124"/>
    </row>
    <row r="108" spans="1:1019 1033:3066 3080:5113 5127:7160 7174:9207 9221:11254 11268:13301 13315:14336 14350:15348 15362:16383" ht="13.5">
      <c r="B108" s="35" t="s">
        <v>576</v>
      </c>
      <c r="C108" s="94" t="s">
        <v>583</v>
      </c>
      <c r="D108" s="18" t="s">
        <v>580</v>
      </c>
      <c r="E108" s="18" t="s">
        <v>649</v>
      </c>
      <c r="H108" s="99"/>
      <c r="I108" s="124"/>
      <c r="J108" s="124"/>
      <c r="K108" s="124"/>
      <c r="L108" s="124"/>
      <c r="M108" s="124"/>
      <c r="N108" s="124"/>
      <c r="O108" s="124"/>
      <c r="P108" s="124"/>
      <c r="Q108" s="124"/>
      <c r="R108" s="124"/>
      <c r="S108" s="124"/>
      <c r="T108" s="124"/>
    </row>
    <row r="109" spans="1:1019 1033:3066 3080:5113 5127:7160 7174:9207 9221:11254 11268:13301 13315:14336 14350:15348 15362:16383" ht="13.5">
      <c r="B109" s="35" t="s">
        <v>576</v>
      </c>
      <c r="C109" s="156" t="s">
        <v>221</v>
      </c>
      <c r="D109" s="221" t="s">
        <v>222</v>
      </c>
      <c r="E109" s="18" t="s">
        <v>649</v>
      </c>
      <c r="H109" s="99"/>
      <c r="I109" s="99"/>
      <c r="J109" s="99"/>
      <c r="K109" s="99"/>
      <c r="L109" s="99"/>
      <c r="M109" s="99"/>
      <c r="N109" s="99"/>
      <c r="O109" s="99"/>
      <c r="P109" s="99"/>
      <c r="Q109" s="99"/>
      <c r="R109" s="99"/>
      <c r="S109" s="99"/>
      <c r="T109" s="99"/>
    </row>
    <row r="110" spans="1:1019 1033:3066 3080:5113 5127:7160 7174:9207 9221:11254 11268:13301 13315:14336 14350:15348 15362:16383" ht="13.5">
      <c r="B110" s="35" t="s">
        <v>576</v>
      </c>
      <c r="C110" s="156" t="s">
        <v>221</v>
      </c>
      <c r="D110" s="221" t="s">
        <v>223</v>
      </c>
      <c r="E110" s="18" t="s">
        <v>649</v>
      </c>
      <c r="H110" s="99"/>
      <c r="I110" s="99"/>
      <c r="J110" s="99"/>
      <c r="K110" s="99"/>
      <c r="L110" s="99"/>
      <c r="M110" s="99"/>
      <c r="N110" s="99"/>
      <c r="O110" s="99"/>
      <c r="P110" s="99"/>
      <c r="Q110" s="99"/>
      <c r="R110" s="99"/>
      <c r="S110" s="99"/>
      <c r="T110" s="99"/>
    </row>
    <row r="111" spans="1:1019 1033:3066 3080:5113 5127:7160 7174:9207 9221:11254 11268:13301 13315:14336 14350:15348 15362:16383" ht="13.5">
      <c r="B111" s="35" t="s">
        <v>576</v>
      </c>
      <c r="C111" s="156" t="s">
        <v>221</v>
      </c>
      <c r="D111" s="221" t="s">
        <v>224</v>
      </c>
      <c r="E111" s="18" t="s">
        <v>649</v>
      </c>
      <c r="H111" s="99"/>
      <c r="I111" s="99"/>
      <c r="J111" s="99"/>
      <c r="K111" s="99"/>
      <c r="L111" s="99"/>
      <c r="M111" s="99"/>
      <c r="N111" s="99"/>
      <c r="O111" s="99"/>
      <c r="P111" s="99"/>
      <c r="Q111" s="99"/>
      <c r="R111" s="99"/>
      <c r="S111" s="99"/>
      <c r="T111" s="99"/>
    </row>
    <row r="112" spans="1:1019 1033:3066 3080:5113 5127:7160 7174:9207 9221:11254 11268:13301 13315:14336 14350:15348 15362:16383" ht="13.5">
      <c r="B112" s="35" t="s">
        <v>578</v>
      </c>
      <c r="C112" s="65" t="s">
        <v>95</v>
      </c>
      <c r="D112" s="225"/>
      <c r="E112" s="18" t="s">
        <v>649</v>
      </c>
      <c r="H112" s="98">
        <f t="shared" ref="H112:T112" si="12">SUM(H113:H125)</f>
        <v>0</v>
      </c>
      <c r="I112" s="98">
        <f t="shared" si="12"/>
        <v>0</v>
      </c>
      <c r="J112" s="98">
        <f t="shared" si="12"/>
        <v>0</v>
      </c>
      <c r="K112" s="98">
        <f t="shared" si="12"/>
        <v>0</v>
      </c>
      <c r="L112" s="98">
        <f t="shared" si="12"/>
        <v>0</v>
      </c>
      <c r="M112" s="98">
        <f t="shared" si="12"/>
        <v>0</v>
      </c>
      <c r="N112" s="98">
        <f t="shared" si="12"/>
        <v>0</v>
      </c>
      <c r="O112" s="98">
        <f t="shared" si="12"/>
        <v>0</v>
      </c>
      <c r="P112" s="98">
        <f t="shared" si="12"/>
        <v>0</v>
      </c>
      <c r="Q112" s="98">
        <f t="shared" si="12"/>
        <v>0</v>
      </c>
      <c r="R112" s="98">
        <f t="shared" si="12"/>
        <v>0</v>
      </c>
      <c r="S112" s="98">
        <f t="shared" si="12"/>
        <v>0</v>
      </c>
      <c r="T112" s="98">
        <f t="shared" si="12"/>
        <v>0</v>
      </c>
    </row>
    <row r="113" spans="1:1019 1033:3066 3080:5113 5127:7160 7174:9207 9221:11254 11268:13301 13315:14336 14350:15348 15362:16383" ht="13.5">
      <c r="B113" s="35" t="s">
        <v>578</v>
      </c>
      <c r="C113" s="94" t="s">
        <v>204</v>
      </c>
      <c r="D113" s="18" t="s">
        <v>205</v>
      </c>
      <c r="E113" s="18" t="s">
        <v>649</v>
      </c>
      <c r="H113" s="99"/>
      <c r="I113" s="99"/>
      <c r="J113" s="99"/>
      <c r="K113" s="99"/>
      <c r="L113" s="99"/>
      <c r="M113" s="99"/>
      <c r="N113" s="99"/>
      <c r="O113" s="99"/>
      <c r="P113" s="99"/>
      <c r="Q113" s="99"/>
      <c r="R113" s="99"/>
      <c r="S113" s="99"/>
      <c r="T113" s="99"/>
    </row>
    <row r="114" spans="1:1019 1033:3066 3080:5113 5127:7160 7174:9207 9221:11254 11268:13301 13315:14336 14350:15348 15362:16383" ht="13.5">
      <c r="B114" s="35" t="s">
        <v>578</v>
      </c>
      <c r="C114" s="94" t="s">
        <v>206</v>
      </c>
      <c r="D114" s="18" t="s">
        <v>207</v>
      </c>
      <c r="E114" s="18" t="s">
        <v>649</v>
      </c>
      <c r="H114" s="99"/>
      <c r="I114" s="99"/>
      <c r="J114" s="99"/>
      <c r="K114" s="99"/>
      <c r="L114" s="99"/>
      <c r="M114" s="99"/>
      <c r="N114" s="99"/>
      <c r="O114" s="99"/>
      <c r="P114" s="99"/>
      <c r="Q114" s="99"/>
      <c r="R114" s="99"/>
      <c r="S114" s="99"/>
      <c r="T114" s="99"/>
    </row>
    <row r="115" spans="1:1019 1033:3066 3080:5113 5127:7160 7174:9207 9221:11254 11268:13301 13315:14336 14350:15348 15362:16383" ht="13.5">
      <c r="B115" s="35" t="s">
        <v>578</v>
      </c>
      <c r="C115" s="94" t="s">
        <v>208</v>
      </c>
      <c r="D115" s="18" t="s">
        <v>209</v>
      </c>
      <c r="E115" s="18" t="s">
        <v>649</v>
      </c>
      <c r="H115" s="99"/>
      <c r="I115" s="99"/>
      <c r="J115" s="99"/>
      <c r="K115" s="99"/>
      <c r="L115" s="99"/>
      <c r="M115" s="99"/>
      <c r="N115" s="99"/>
      <c r="O115" s="99"/>
      <c r="P115" s="99"/>
      <c r="Q115" s="99"/>
      <c r="R115" s="99"/>
      <c r="S115" s="99"/>
      <c r="T115" s="99"/>
    </row>
    <row r="116" spans="1:1019 1033:3066 3080:5113 5127:7160 7174:9207 9221:11254 11268:13301 13315:14336 14350:15348 15362:16383" ht="13.5">
      <c r="B116" s="35" t="s">
        <v>578</v>
      </c>
      <c r="C116" s="94" t="s">
        <v>210</v>
      </c>
      <c r="D116" s="18" t="s">
        <v>211</v>
      </c>
      <c r="E116" s="18" t="s">
        <v>649</v>
      </c>
      <c r="H116" s="99"/>
      <c r="I116" s="99"/>
      <c r="J116" s="99"/>
      <c r="K116" s="99"/>
      <c r="L116" s="99"/>
      <c r="M116" s="99"/>
      <c r="N116" s="99"/>
      <c r="O116" s="99"/>
      <c r="P116" s="99"/>
      <c r="Q116" s="99"/>
      <c r="R116" s="99"/>
      <c r="S116" s="99"/>
      <c r="T116" s="99"/>
    </row>
    <row r="117" spans="1:1019 1033:3066 3080:5113 5127:7160 7174:9207 9221:11254 11268:13301 13315:14336 14350:15348 15362:16383" ht="13.5">
      <c r="B117" s="35" t="s">
        <v>578</v>
      </c>
      <c r="C117" s="94" t="s">
        <v>212</v>
      </c>
      <c r="D117" s="225" t="s">
        <v>213</v>
      </c>
      <c r="E117" s="18" t="s">
        <v>649</v>
      </c>
      <c r="H117" s="99"/>
      <c r="I117" s="99"/>
      <c r="J117" s="99"/>
      <c r="K117" s="99"/>
      <c r="L117" s="99"/>
      <c r="M117" s="99"/>
      <c r="N117" s="99"/>
      <c r="O117" s="99"/>
      <c r="P117" s="99"/>
      <c r="Q117" s="99"/>
      <c r="R117" s="99"/>
      <c r="S117" s="99"/>
      <c r="T117" s="99"/>
    </row>
    <row r="118" spans="1:1019 1033:3066 3080:5113 5127:7160 7174:9207 9221:11254 11268:13301 13315:14336 14350:15348 15362:16383" ht="13.5">
      <c r="B118" s="35" t="s">
        <v>578</v>
      </c>
      <c r="C118" s="94" t="s">
        <v>214</v>
      </c>
      <c r="D118" s="18" t="s">
        <v>215</v>
      </c>
      <c r="E118" s="18" t="s">
        <v>649</v>
      </c>
      <c r="H118" s="99"/>
      <c r="I118" s="99"/>
      <c r="J118" s="99"/>
      <c r="K118" s="99"/>
      <c r="L118" s="99"/>
      <c r="M118" s="99"/>
      <c r="N118" s="99"/>
      <c r="O118" s="99"/>
      <c r="P118" s="99"/>
      <c r="Q118" s="99"/>
      <c r="R118" s="99"/>
      <c r="S118" s="99"/>
      <c r="T118" s="99"/>
    </row>
    <row r="119" spans="1:1019 1033:3066 3080:5113 5127:7160 7174:9207 9221:11254 11268:13301 13315:14336 14350:15348 15362:16383" ht="13.5">
      <c r="B119" s="35" t="s">
        <v>578</v>
      </c>
      <c r="C119" s="94" t="s">
        <v>216</v>
      </c>
      <c r="D119" s="18" t="s">
        <v>217</v>
      </c>
      <c r="E119" s="18" t="s">
        <v>649</v>
      </c>
      <c r="H119" s="99"/>
      <c r="I119" s="99"/>
      <c r="J119" s="99"/>
      <c r="K119" s="99"/>
      <c r="L119" s="99"/>
      <c r="M119" s="99"/>
      <c r="N119" s="99"/>
      <c r="O119" s="99"/>
      <c r="P119" s="99"/>
      <c r="Q119" s="99"/>
      <c r="R119" s="99"/>
      <c r="S119" s="99"/>
      <c r="T119" s="99"/>
    </row>
    <row r="120" spans="1:1019 1033:3066 3080:5113 5127:7160 7174:9207 9221:11254 11268:13301 13315:14336 14350:15348 15362:16383" s="216" customFormat="1" ht="13.5">
      <c r="A120" s="214"/>
      <c r="B120" s="35" t="s">
        <v>578</v>
      </c>
      <c r="C120" s="94" t="s">
        <v>218</v>
      </c>
      <c r="D120" s="225" t="s">
        <v>219</v>
      </c>
      <c r="E120" s="18" t="s">
        <v>649</v>
      </c>
      <c r="F120" s="214"/>
      <c r="G120" s="214"/>
      <c r="U120" s="214"/>
      <c r="V120" s="214"/>
      <c r="W120" s="214"/>
      <c r="X120" s="214"/>
      <c r="Y120" s="214"/>
      <c r="Z120" s="212"/>
      <c r="AA120" s="213"/>
      <c r="AB120" s="213"/>
      <c r="AC120" s="214"/>
      <c r="AD120" s="214"/>
      <c r="AR120" s="214"/>
      <c r="AS120" s="214"/>
      <c r="AT120" s="214"/>
      <c r="AU120" s="214"/>
      <c r="AV120" s="214"/>
      <c r="AW120" s="212"/>
      <c r="AX120" s="213"/>
      <c r="AY120" s="213"/>
      <c r="AZ120" s="214"/>
      <c r="BA120" s="214"/>
      <c r="BO120" s="214"/>
      <c r="BP120" s="214"/>
      <c r="BQ120" s="214"/>
      <c r="BR120" s="214"/>
      <c r="BS120" s="214"/>
      <c r="BT120" s="212"/>
      <c r="BU120" s="213"/>
      <c r="BV120" s="213"/>
      <c r="BW120" s="214"/>
      <c r="BX120" s="214"/>
      <c r="CL120" s="214"/>
      <c r="CM120" s="214"/>
      <c r="CN120" s="214"/>
      <c r="CO120" s="214"/>
      <c r="CP120" s="214"/>
      <c r="CQ120" s="212"/>
      <c r="CR120" s="213"/>
      <c r="CS120" s="213"/>
      <c r="CT120" s="214"/>
      <c r="CU120" s="214"/>
      <c r="DI120" s="214"/>
      <c r="DJ120" s="214"/>
      <c r="DK120" s="214"/>
      <c r="DL120" s="214"/>
      <c r="DM120" s="214"/>
      <c r="DN120" s="212"/>
      <c r="DO120" s="213"/>
      <c r="DP120" s="213"/>
      <c r="DQ120" s="214"/>
      <c r="DR120" s="214"/>
      <c r="EF120" s="214"/>
      <c r="EG120" s="214"/>
      <c r="EH120" s="214"/>
      <c r="EI120" s="214"/>
      <c r="EJ120" s="214"/>
      <c r="EK120" s="212"/>
      <c r="EL120" s="213"/>
      <c r="EM120" s="213"/>
      <c r="EN120" s="214"/>
      <c r="EO120" s="214"/>
      <c r="FC120" s="214"/>
      <c r="FD120" s="214"/>
      <c r="FE120" s="214"/>
      <c r="FF120" s="214"/>
      <c r="FG120" s="214"/>
      <c r="FH120" s="212"/>
      <c r="FI120" s="213"/>
      <c r="FJ120" s="213"/>
      <c r="FK120" s="214"/>
      <c r="FL120" s="214"/>
      <c r="FZ120" s="214"/>
      <c r="GA120" s="214"/>
      <c r="GB120" s="214"/>
      <c r="GC120" s="214"/>
      <c r="GD120" s="214"/>
      <c r="GE120" s="212"/>
      <c r="GF120" s="213"/>
      <c r="GG120" s="213"/>
      <c r="GH120" s="214"/>
      <c r="GI120" s="214"/>
      <c r="GW120" s="214"/>
      <c r="GX120" s="214"/>
      <c r="GY120" s="214"/>
      <c r="GZ120" s="214"/>
      <c r="HA120" s="214"/>
      <c r="HB120" s="212"/>
      <c r="HC120" s="213"/>
      <c r="HD120" s="213"/>
      <c r="HE120" s="214"/>
      <c r="HF120" s="214"/>
      <c r="HT120" s="214"/>
      <c r="HU120" s="214"/>
      <c r="HV120" s="214"/>
      <c r="HW120" s="214"/>
      <c r="HX120" s="214"/>
      <c r="HY120" s="212"/>
      <c r="HZ120" s="213"/>
      <c r="IA120" s="213"/>
      <c r="IB120" s="214"/>
      <c r="IC120" s="214"/>
      <c r="IQ120" s="214"/>
      <c r="IR120" s="214"/>
      <c r="IS120" s="214"/>
      <c r="IT120" s="214"/>
      <c r="IU120" s="214"/>
      <c r="IV120" s="212"/>
      <c r="IW120" s="213"/>
      <c r="IX120" s="213"/>
      <c r="IY120" s="214"/>
      <c r="IZ120" s="214"/>
      <c r="JN120" s="214"/>
      <c r="JO120" s="214"/>
      <c r="JP120" s="214"/>
      <c r="JQ120" s="214"/>
      <c r="JR120" s="214"/>
      <c r="JS120" s="212"/>
      <c r="JT120" s="213"/>
      <c r="JU120" s="213"/>
      <c r="JV120" s="214"/>
      <c r="JW120" s="214"/>
      <c r="KK120" s="214"/>
      <c r="KL120" s="214"/>
      <c r="KM120" s="214"/>
      <c r="KN120" s="214"/>
      <c r="KO120" s="214"/>
      <c r="KP120" s="212"/>
      <c r="KQ120" s="213"/>
      <c r="KR120" s="213"/>
      <c r="KS120" s="214"/>
      <c r="KT120" s="214"/>
      <c r="LH120" s="214"/>
      <c r="LI120" s="214"/>
      <c r="LJ120" s="214"/>
      <c r="LK120" s="214"/>
      <c r="LL120" s="214"/>
      <c r="LM120" s="212"/>
      <c r="LN120" s="213"/>
      <c r="LO120" s="213"/>
      <c r="LP120" s="214"/>
      <c r="LQ120" s="214"/>
      <c r="ME120" s="214"/>
      <c r="MF120" s="214"/>
      <c r="MG120" s="214"/>
      <c r="MH120" s="214"/>
      <c r="MI120" s="214"/>
      <c r="MJ120" s="212"/>
      <c r="MK120" s="213"/>
      <c r="ML120" s="213"/>
      <c r="MM120" s="214"/>
      <c r="MN120" s="214"/>
      <c r="NB120" s="214"/>
      <c r="NC120" s="214"/>
      <c r="ND120" s="214"/>
      <c r="NE120" s="214"/>
      <c r="NF120" s="214"/>
      <c r="NG120" s="212"/>
      <c r="NH120" s="213"/>
      <c r="NI120" s="213"/>
      <c r="NJ120" s="214"/>
      <c r="NK120" s="214"/>
      <c r="NY120" s="214"/>
      <c r="NZ120" s="214"/>
      <c r="OA120" s="214"/>
      <c r="OB120" s="214"/>
      <c r="OC120" s="214"/>
      <c r="OD120" s="212"/>
      <c r="OE120" s="213"/>
      <c r="OF120" s="213"/>
      <c r="OG120" s="214"/>
      <c r="OH120" s="214"/>
      <c r="OV120" s="214"/>
      <c r="OW120" s="214"/>
      <c r="OX120" s="214"/>
      <c r="OY120" s="214"/>
      <c r="OZ120" s="214"/>
      <c r="PA120" s="212"/>
      <c r="PB120" s="213"/>
      <c r="PC120" s="213"/>
      <c r="PD120" s="214"/>
      <c r="PE120" s="214"/>
      <c r="PS120" s="214"/>
      <c r="PT120" s="214"/>
      <c r="PU120" s="214"/>
      <c r="PV120" s="214"/>
      <c r="PW120" s="214"/>
      <c r="PX120" s="212"/>
      <c r="PY120" s="213"/>
      <c r="PZ120" s="213"/>
      <c r="QA120" s="214"/>
      <c r="QB120" s="214"/>
      <c r="QP120" s="214"/>
      <c r="QQ120" s="214"/>
      <c r="QR120" s="214"/>
      <c r="QS120" s="214"/>
      <c r="QT120" s="214"/>
      <c r="QU120" s="212"/>
      <c r="QV120" s="213"/>
      <c r="QW120" s="213"/>
      <c r="QX120" s="214"/>
      <c r="QY120" s="214"/>
      <c r="RM120" s="214"/>
      <c r="RN120" s="214"/>
      <c r="RO120" s="214"/>
      <c r="RP120" s="214"/>
      <c r="RQ120" s="214"/>
      <c r="RR120" s="212"/>
      <c r="RS120" s="213"/>
      <c r="RT120" s="213"/>
      <c r="RU120" s="214"/>
      <c r="RV120" s="214"/>
      <c r="SJ120" s="214"/>
      <c r="SK120" s="214"/>
      <c r="SL120" s="214"/>
      <c r="SM120" s="214"/>
      <c r="SN120" s="214"/>
      <c r="SO120" s="212"/>
      <c r="SP120" s="213"/>
      <c r="SQ120" s="213"/>
      <c r="SR120" s="214"/>
      <c r="SS120" s="214"/>
      <c r="TG120" s="214"/>
      <c r="TH120" s="214"/>
      <c r="TI120" s="214"/>
      <c r="TJ120" s="214"/>
      <c r="TK120" s="214"/>
      <c r="TL120" s="212"/>
      <c r="TM120" s="213"/>
      <c r="TN120" s="213"/>
      <c r="TO120" s="214"/>
      <c r="TP120" s="214"/>
      <c r="UD120" s="214"/>
      <c r="UE120" s="214"/>
      <c r="UF120" s="214"/>
      <c r="UG120" s="214"/>
      <c r="UH120" s="214"/>
      <c r="UI120" s="212"/>
      <c r="UJ120" s="213"/>
      <c r="UK120" s="213"/>
      <c r="UL120" s="214"/>
      <c r="UM120" s="214"/>
      <c r="VA120" s="214"/>
      <c r="VB120" s="214"/>
      <c r="VC120" s="214"/>
      <c r="VD120" s="214"/>
      <c r="VE120" s="214"/>
      <c r="VF120" s="212"/>
      <c r="VG120" s="213"/>
      <c r="VH120" s="213"/>
      <c r="VI120" s="214"/>
      <c r="VJ120" s="214"/>
      <c r="VX120" s="214"/>
      <c r="VY120" s="214"/>
      <c r="VZ120" s="214"/>
      <c r="WA120" s="214"/>
      <c r="WB120" s="214"/>
      <c r="WC120" s="212"/>
      <c r="WD120" s="213"/>
      <c r="WE120" s="213"/>
      <c r="WF120" s="214"/>
      <c r="WG120" s="214"/>
      <c r="WU120" s="214"/>
      <c r="WV120" s="214"/>
      <c r="WW120" s="214"/>
      <c r="WX120" s="214"/>
      <c r="WY120" s="214"/>
      <c r="WZ120" s="212"/>
      <c r="XA120" s="213"/>
      <c r="XB120" s="213"/>
      <c r="XC120" s="214"/>
      <c r="XD120" s="214"/>
      <c r="XR120" s="214"/>
      <c r="XS120" s="214"/>
      <c r="XT120" s="214"/>
      <c r="XU120" s="214"/>
      <c r="XV120" s="214"/>
      <c r="XW120" s="212"/>
      <c r="XX120" s="213"/>
      <c r="XY120" s="213"/>
      <c r="XZ120" s="214"/>
      <c r="YA120" s="214"/>
      <c r="YO120" s="214"/>
      <c r="YP120" s="214"/>
      <c r="YQ120" s="214"/>
      <c r="YR120" s="214"/>
      <c r="YS120" s="214"/>
      <c r="YT120" s="212"/>
      <c r="YU120" s="213"/>
      <c r="YV120" s="213"/>
      <c r="YW120" s="214"/>
      <c r="YX120" s="214"/>
      <c r="ZL120" s="214"/>
      <c r="ZM120" s="214"/>
      <c r="ZN120" s="214"/>
      <c r="ZO120" s="214"/>
      <c r="ZP120" s="214"/>
      <c r="ZQ120" s="212"/>
      <c r="ZR120" s="213"/>
      <c r="ZS120" s="213"/>
      <c r="ZT120" s="214"/>
      <c r="ZU120" s="214"/>
      <c r="AAI120" s="214"/>
      <c r="AAJ120" s="214"/>
      <c r="AAK120" s="214"/>
      <c r="AAL120" s="214"/>
      <c r="AAM120" s="214"/>
      <c r="AAN120" s="212"/>
      <c r="AAO120" s="213"/>
      <c r="AAP120" s="213"/>
      <c r="AAQ120" s="214"/>
      <c r="AAR120" s="214"/>
      <c r="ABF120" s="214"/>
      <c r="ABG120" s="214"/>
      <c r="ABH120" s="214"/>
      <c r="ABI120" s="214"/>
      <c r="ABJ120" s="214"/>
      <c r="ABK120" s="212"/>
      <c r="ABL120" s="213"/>
      <c r="ABM120" s="213"/>
      <c r="ABN120" s="214"/>
      <c r="ABO120" s="214"/>
      <c r="ACC120" s="214"/>
      <c r="ACD120" s="214"/>
      <c r="ACE120" s="214"/>
      <c r="ACF120" s="214"/>
      <c r="ACG120" s="214"/>
      <c r="ACH120" s="212"/>
      <c r="ACI120" s="213"/>
      <c r="ACJ120" s="213"/>
      <c r="ACK120" s="214"/>
      <c r="ACL120" s="214"/>
      <c r="ACZ120" s="214"/>
      <c r="ADA120" s="214"/>
      <c r="ADB120" s="214"/>
      <c r="ADC120" s="214"/>
      <c r="ADD120" s="214"/>
      <c r="ADE120" s="212"/>
      <c r="ADF120" s="213"/>
      <c r="ADG120" s="213"/>
      <c r="ADH120" s="214"/>
      <c r="ADI120" s="214"/>
      <c r="ADW120" s="214"/>
      <c r="ADX120" s="214"/>
      <c r="ADY120" s="214"/>
      <c r="ADZ120" s="214"/>
      <c r="AEA120" s="214"/>
      <c r="AEB120" s="212"/>
      <c r="AEC120" s="213"/>
      <c r="AED120" s="213"/>
      <c r="AEE120" s="214"/>
      <c r="AEF120" s="214"/>
      <c r="AET120" s="214"/>
      <c r="AEU120" s="214"/>
      <c r="AEV120" s="214"/>
      <c r="AEW120" s="214"/>
      <c r="AEX120" s="214"/>
      <c r="AEY120" s="212"/>
      <c r="AEZ120" s="213"/>
      <c r="AFA120" s="213"/>
      <c r="AFB120" s="214"/>
      <c r="AFC120" s="214"/>
      <c r="AFQ120" s="214"/>
      <c r="AFR120" s="214"/>
      <c r="AFS120" s="214"/>
      <c r="AFT120" s="214"/>
      <c r="AFU120" s="214"/>
      <c r="AFV120" s="212"/>
      <c r="AFW120" s="213"/>
      <c r="AFX120" s="213"/>
      <c r="AFY120" s="214"/>
      <c r="AFZ120" s="214"/>
      <c r="AGN120" s="214"/>
      <c r="AGO120" s="214"/>
      <c r="AGP120" s="214"/>
      <c r="AGQ120" s="214"/>
      <c r="AGR120" s="214"/>
      <c r="AGS120" s="212"/>
      <c r="AGT120" s="213"/>
      <c r="AGU120" s="213"/>
      <c r="AGV120" s="214"/>
      <c r="AGW120" s="214"/>
      <c r="AHK120" s="214"/>
      <c r="AHL120" s="214"/>
      <c r="AHM120" s="214"/>
      <c r="AHN120" s="214"/>
      <c r="AHO120" s="214"/>
      <c r="AHP120" s="212"/>
      <c r="AHQ120" s="213"/>
      <c r="AHR120" s="213"/>
      <c r="AHS120" s="214"/>
      <c r="AHT120" s="214"/>
      <c r="AIH120" s="214"/>
      <c r="AII120" s="214"/>
      <c r="AIJ120" s="214"/>
      <c r="AIK120" s="214"/>
      <c r="AIL120" s="214"/>
      <c r="AIM120" s="212"/>
      <c r="AIN120" s="213"/>
      <c r="AIO120" s="213"/>
      <c r="AIP120" s="214"/>
      <c r="AIQ120" s="214"/>
      <c r="AJE120" s="214"/>
      <c r="AJF120" s="214"/>
      <c r="AJG120" s="214"/>
      <c r="AJH120" s="214"/>
      <c r="AJI120" s="214"/>
      <c r="AJJ120" s="212"/>
      <c r="AJK120" s="213"/>
      <c r="AJL120" s="213"/>
      <c r="AJM120" s="214"/>
      <c r="AJN120" s="214"/>
      <c r="AKB120" s="214"/>
      <c r="AKC120" s="214"/>
      <c r="AKD120" s="214"/>
      <c r="AKE120" s="214"/>
      <c r="AKF120" s="214"/>
      <c r="AKG120" s="212"/>
      <c r="AKH120" s="213"/>
      <c r="AKI120" s="213"/>
      <c r="AKJ120" s="214"/>
      <c r="AKK120" s="214"/>
      <c r="AKY120" s="214"/>
      <c r="AKZ120" s="214"/>
      <c r="ALA120" s="214"/>
      <c r="ALB120" s="214"/>
      <c r="ALC120" s="214"/>
      <c r="ALD120" s="212"/>
      <c r="ALE120" s="213"/>
      <c r="ALF120" s="213"/>
      <c r="ALG120" s="214"/>
      <c r="ALH120" s="214"/>
      <c r="ALV120" s="214"/>
      <c r="ALW120" s="214"/>
      <c r="ALX120" s="214"/>
      <c r="ALY120" s="214"/>
      <c r="ALZ120" s="214"/>
      <c r="AMA120" s="212"/>
      <c r="AMB120" s="213"/>
      <c r="AMC120" s="213"/>
      <c r="AMD120" s="214"/>
      <c r="AME120" s="214"/>
      <c r="AMS120" s="214"/>
      <c r="AMT120" s="214"/>
      <c r="AMU120" s="214"/>
      <c r="AMV120" s="214"/>
      <c r="AMW120" s="214"/>
      <c r="AMX120" s="212"/>
      <c r="AMY120" s="213"/>
      <c r="AMZ120" s="213"/>
      <c r="ANA120" s="214"/>
      <c r="ANB120" s="214"/>
      <c r="ANP120" s="214"/>
      <c r="ANQ120" s="214"/>
      <c r="ANR120" s="214"/>
      <c r="ANS120" s="214"/>
      <c r="ANT120" s="214"/>
      <c r="ANU120" s="212"/>
      <c r="ANV120" s="213"/>
      <c r="ANW120" s="213"/>
      <c r="ANX120" s="214"/>
      <c r="ANY120" s="214"/>
      <c r="AOM120" s="214"/>
      <c r="AON120" s="214"/>
      <c r="AOO120" s="214"/>
      <c r="AOP120" s="214"/>
      <c r="AOQ120" s="214"/>
      <c r="AOR120" s="212"/>
      <c r="AOS120" s="213"/>
      <c r="AOT120" s="213"/>
      <c r="AOU120" s="214"/>
      <c r="AOV120" s="214"/>
      <c r="APJ120" s="214"/>
      <c r="APK120" s="214"/>
      <c r="APL120" s="214"/>
      <c r="APM120" s="214"/>
      <c r="APN120" s="214"/>
      <c r="APO120" s="212"/>
      <c r="APP120" s="213"/>
      <c r="APQ120" s="213"/>
      <c r="APR120" s="214"/>
      <c r="APS120" s="214"/>
      <c r="AQG120" s="214"/>
      <c r="AQH120" s="214"/>
      <c r="AQI120" s="214"/>
      <c r="AQJ120" s="214"/>
      <c r="AQK120" s="214"/>
      <c r="AQL120" s="212"/>
      <c r="AQM120" s="213"/>
      <c r="AQN120" s="213"/>
      <c r="AQO120" s="214"/>
      <c r="AQP120" s="214"/>
      <c r="ARD120" s="214"/>
      <c r="ARE120" s="214"/>
      <c r="ARF120" s="214"/>
      <c r="ARG120" s="214"/>
      <c r="ARH120" s="214"/>
      <c r="ARI120" s="212"/>
      <c r="ARJ120" s="213"/>
      <c r="ARK120" s="213"/>
      <c r="ARL120" s="214"/>
      <c r="ARM120" s="214"/>
      <c r="ASA120" s="214"/>
      <c r="ASB120" s="214"/>
      <c r="ASC120" s="214"/>
      <c r="ASD120" s="214"/>
      <c r="ASE120" s="214"/>
      <c r="ASF120" s="212"/>
      <c r="ASG120" s="213"/>
      <c r="ASH120" s="213"/>
      <c r="ASI120" s="214"/>
      <c r="ASJ120" s="214"/>
      <c r="ASX120" s="214"/>
      <c r="ASY120" s="214"/>
      <c r="ASZ120" s="214"/>
      <c r="ATA120" s="214"/>
      <c r="ATB120" s="214"/>
      <c r="ATC120" s="212"/>
      <c r="ATD120" s="213"/>
      <c r="ATE120" s="213"/>
      <c r="ATF120" s="214"/>
      <c r="ATG120" s="214"/>
      <c r="ATU120" s="214"/>
      <c r="ATV120" s="214"/>
      <c r="ATW120" s="214"/>
      <c r="ATX120" s="214"/>
      <c r="ATY120" s="214"/>
      <c r="ATZ120" s="212"/>
      <c r="AUA120" s="213"/>
      <c r="AUB120" s="213"/>
      <c r="AUC120" s="214"/>
      <c r="AUD120" s="214"/>
      <c r="AUR120" s="214"/>
      <c r="AUS120" s="214"/>
      <c r="AUT120" s="214"/>
      <c r="AUU120" s="214"/>
      <c r="AUV120" s="214"/>
      <c r="AUW120" s="212"/>
      <c r="AUX120" s="213"/>
      <c r="AUY120" s="213"/>
      <c r="AUZ120" s="214"/>
      <c r="AVA120" s="214"/>
      <c r="AVO120" s="214"/>
      <c r="AVP120" s="214"/>
      <c r="AVQ120" s="214"/>
      <c r="AVR120" s="214"/>
      <c r="AVS120" s="214"/>
      <c r="AVT120" s="212"/>
      <c r="AVU120" s="213"/>
      <c r="AVV120" s="213"/>
      <c r="AVW120" s="214"/>
      <c r="AVX120" s="214"/>
      <c r="AWL120" s="214"/>
      <c r="AWM120" s="214"/>
      <c r="AWN120" s="214"/>
      <c r="AWO120" s="214"/>
      <c r="AWP120" s="214"/>
      <c r="AWQ120" s="212"/>
      <c r="AWR120" s="213"/>
      <c r="AWS120" s="213"/>
      <c r="AWT120" s="214"/>
      <c r="AWU120" s="214"/>
      <c r="AXI120" s="214"/>
      <c r="AXJ120" s="214"/>
      <c r="AXK120" s="214"/>
      <c r="AXL120" s="214"/>
      <c r="AXM120" s="214"/>
      <c r="AXN120" s="212"/>
      <c r="AXO120" s="213"/>
      <c r="AXP120" s="213"/>
      <c r="AXQ120" s="214"/>
      <c r="AXR120" s="214"/>
      <c r="AYF120" s="214"/>
      <c r="AYG120" s="214"/>
      <c r="AYH120" s="214"/>
      <c r="AYI120" s="214"/>
      <c r="AYJ120" s="214"/>
      <c r="AYK120" s="212"/>
      <c r="AYL120" s="213"/>
      <c r="AYM120" s="213"/>
      <c r="AYN120" s="214"/>
      <c r="AYO120" s="214"/>
      <c r="AZC120" s="214"/>
      <c r="AZD120" s="214"/>
      <c r="AZE120" s="214"/>
      <c r="AZF120" s="214"/>
      <c r="AZG120" s="214"/>
      <c r="AZH120" s="212"/>
      <c r="AZI120" s="213"/>
      <c r="AZJ120" s="213"/>
      <c r="AZK120" s="214"/>
      <c r="AZL120" s="214"/>
      <c r="AZZ120" s="214"/>
      <c r="BAA120" s="214"/>
      <c r="BAB120" s="214"/>
      <c r="BAC120" s="214"/>
      <c r="BAD120" s="214"/>
      <c r="BAE120" s="212"/>
      <c r="BAF120" s="213"/>
      <c r="BAG120" s="213"/>
      <c r="BAH120" s="214"/>
      <c r="BAI120" s="214"/>
      <c r="BAW120" s="214"/>
      <c r="BAX120" s="214"/>
      <c r="BAY120" s="214"/>
      <c r="BAZ120" s="214"/>
      <c r="BBA120" s="214"/>
      <c r="BBB120" s="212"/>
      <c r="BBC120" s="213"/>
      <c r="BBD120" s="213"/>
      <c r="BBE120" s="214"/>
      <c r="BBF120" s="214"/>
      <c r="BBT120" s="214"/>
      <c r="BBU120" s="214"/>
      <c r="BBV120" s="214"/>
      <c r="BBW120" s="214"/>
      <c r="BBX120" s="214"/>
      <c r="BBY120" s="212"/>
      <c r="BBZ120" s="213"/>
      <c r="BCA120" s="213"/>
      <c r="BCB120" s="214"/>
      <c r="BCC120" s="214"/>
      <c r="BCQ120" s="214"/>
      <c r="BCR120" s="214"/>
      <c r="BCS120" s="214"/>
      <c r="BCT120" s="214"/>
      <c r="BCU120" s="214"/>
      <c r="BCV120" s="212"/>
      <c r="BCW120" s="213"/>
      <c r="BCX120" s="213"/>
      <c r="BCY120" s="214"/>
      <c r="BCZ120" s="214"/>
      <c r="BDN120" s="214"/>
      <c r="BDO120" s="214"/>
      <c r="BDP120" s="214"/>
      <c r="BDQ120" s="214"/>
      <c r="BDR120" s="214"/>
      <c r="BDS120" s="212"/>
      <c r="BDT120" s="213"/>
      <c r="BDU120" s="213"/>
      <c r="BDV120" s="214"/>
      <c r="BDW120" s="214"/>
      <c r="BEK120" s="214"/>
      <c r="BEL120" s="214"/>
      <c r="BEM120" s="214"/>
      <c r="BEN120" s="214"/>
      <c r="BEO120" s="214"/>
      <c r="BEP120" s="212"/>
      <c r="BEQ120" s="213"/>
      <c r="BER120" s="213"/>
      <c r="BES120" s="214"/>
      <c r="BET120" s="214"/>
      <c r="BFH120" s="214"/>
      <c r="BFI120" s="214"/>
      <c r="BFJ120" s="214"/>
      <c r="BFK120" s="214"/>
      <c r="BFL120" s="214"/>
      <c r="BFM120" s="212"/>
      <c r="BFN120" s="213"/>
      <c r="BFO120" s="213"/>
      <c r="BFP120" s="214"/>
      <c r="BFQ120" s="214"/>
      <c r="BGE120" s="214"/>
      <c r="BGF120" s="214"/>
      <c r="BGG120" s="214"/>
      <c r="BGH120" s="214"/>
      <c r="BGI120" s="214"/>
      <c r="BGJ120" s="212"/>
      <c r="BGK120" s="213"/>
      <c r="BGL120" s="213"/>
      <c r="BGM120" s="214"/>
      <c r="BGN120" s="214"/>
      <c r="BHB120" s="214"/>
      <c r="BHC120" s="214"/>
      <c r="BHD120" s="214"/>
      <c r="BHE120" s="214"/>
      <c r="BHF120" s="214"/>
      <c r="BHG120" s="212"/>
      <c r="BHH120" s="213"/>
      <c r="BHI120" s="213"/>
      <c r="BHJ120" s="214"/>
      <c r="BHK120" s="214"/>
      <c r="BHY120" s="214"/>
      <c r="BHZ120" s="214"/>
      <c r="BIA120" s="214"/>
      <c r="BIB120" s="214"/>
      <c r="BIC120" s="214"/>
      <c r="BID120" s="212"/>
      <c r="BIE120" s="213"/>
      <c r="BIF120" s="213"/>
      <c r="BIG120" s="214"/>
      <c r="BIH120" s="214"/>
      <c r="BIV120" s="214"/>
      <c r="BIW120" s="214"/>
      <c r="BIX120" s="214"/>
      <c r="BIY120" s="214"/>
      <c r="BIZ120" s="214"/>
      <c r="BJA120" s="212"/>
      <c r="BJB120" s="213"/>
      <c r="BJC120" s="213"/>
      <c r="BJD120" s="214"/>
      <c r="BJE120" s="214"/>
      <c r="BJS120" s="214"/>
      <c r="BJT120" s="214"/>
      <c r="BJU120" s="214"/>
      <c r="BJV120" s="214"/>
      <c r="BJW120" s="214"/>
      <c r="BJX120" s="212"/>
      <c r="BJY120" s="213"/>
      <c r="BJZ120" s="213"/>
      <c r="BKA120" s="214"/>
      <c r="BKB120" s="214"/>
      <c r="BKP120" s="214"/>
      <c r="BKQ120" s="214"/>
      <c r="BKR120" s="214"/>
      <c r="BKS120" s="214"/>
      <c r="BKT120" s="214"/>
      <c r="BKU120" s="212"/>
      <c r="BKV120" s="213"/>
      <c r="BKW120" s="213"/>
      <c r="BKX120" s="214"/>
      <c r="BKY120" s="214"/>
      <c r="BLM120" s="214"/>
      <c r="BLN120" s="214"/>
      <c r="BLO120" s="214"/>
      <c r="BLP120" s="214"/>
      <c r="BLQ120" s="214"/>
      <c r="BLR120" s="212"/>
      <c r="BLS120" s="213"/>
      <c r="BLT120" s="213"/>
      <c r="BLU120" s="214"/>
      <c r="BLV120" s="214"/>
      <c r="BMJ120" s="214"/>
      <c r="BMK120" s="214"/>
      <c r="BML120" s="214"/>
      <c r="BMM120" s="214"/>
      <c r="BMN120" s="214"/>
      <c r="BMO120" s="212"/>
      <c r="BMP120" s="213"/>
      <c r="BMQ120" s="213"/>
      <c r="BMR120" s="214"/>
      <c r="BMS120" s="214"/>
      <c r="BNG120" s="214"/>
      <c r="BNH120" s="214"/>
      <c r="BNI120" s="214"/>
      <c r="BNJ120" s="214"/>
      <c r="BNK120" s="214"/>
      <c r="BNL120" s="212"/>
      <c r="BNM120" s="213"/>
      <c r="BNN120" s="213"/>
      <c r="BNO120" s="214"/>
      <c r="BNP120" s="214"/>
      <c r="BOD120" s="214"/>
      <c r="BOE120" s="214"/>
      <c r="BOF120" s="214"/>
      <c r="BOG120" s="214"/>
      <c r="BOH120" s="214"/>
      <c r="BOI120" s="212"/>
      <c r="BOJ120" s="213"/>
      <c r="BOK120" s="213"/>
      <c r="BOL120" s="214"/>
      <c r="BOM120" s="214"/>
      <c r="BPA120" s="214"/>
      <c r="BPB120" s="214"/>
      <c r="BPC120" s="214"/>
      <c r="BPD120" s="214"/>
      <c r="BPE120" s="214"/>
      <c r="BPF120" s="212"/>
      <c r="BPG120" s="213"/>
      <c r="BPH120" s="213"/>
      <c r="BPI120" s="214"/>
      <c r="BPJ120" s="214"/>
      <c r="BPX120" s="214"/>
      <c r="BPY120" s="214"/>
      <c r="BPZ120" s="214"/>
      <c r="BQA120" s="214"/>
      <c r="BQB120" s="214"/>
      <c r="BQC120" s="212"/>
      <c r="BQD120" s="213"/>
      <c r="BQE120" s="213"/>
      <c r="BQF120" s="214"/>
      <c r="BQG120" s="214"/>
      <c r="BQU120" s="214"/>
      <c r="BQV120" s="214"/>
      <c r="BQW120" s="214"/>
      <c r="BQX120" s="214"/>
      <c r="BQY120" s="214"/>
      <c r="BQZ120" s="212"/>
      <c r="BRA120" s="213"/>
      <c r="BRB120" s="213"/>
      <c r="BRC120" s="214"/>
      <c r="BRD120" s="214"/>
      <c r="BRR120" s="214"/>
      <c r="BRS120" s="214"/>
      <c r="BRT120" s="214"/>
      <c r="BRU120" s="214"/>
      <c r="BRV120" s="214"/>
      <c r="BRW120" s="212"/>
      <c r="BRX120" s="213"/>
      <c r="BRY120" s="213"/>
      <c r="BRZ120" s="214"/>
      <c r="BSA120" s="214"/>
      <c r="BSO120" s="214"/>
      <c r="BSP120" s="214"/>
      <c r="BSQ120" s="214"/>
      <c r="BSR120" s="214"/>
      <c r="BSS120" s="214"/>
      <c r="BST120" s="212"/>
      <c r="BSU120" s="213"/>
      <c r="BSV120" s="213"/>
      <c r="BSW120" s="214"/>
      <c r="BSX120" s="214"/>
      <c r="BTL120" s="214"/>
      <c r="BTM120" s="214"/>
      <c r="BTN120" s="214"/>
      <c r="BTO120" s="214"/>
      <c r="BTP120" s="214"/>
      <c r="BTQ120" s="212"/>
      <c r="BTR120" s="213"/>
      <c r="BTS120" s="213"/>
      <c r="BTT120" s="214"/>
      <c r="BTU120" s="214"/>
      <c r="BUI120" s="214"/>
      <c r="BUJ120" s="214"/>
      <c r="BUK120" s="214"/>
      <c r="BUL120" s="214"/>
      <c r="BUM120" s="214"/>
      <c r="BUN120" s="212"/>
      <c r="BUO120" s="213"/>
      <c r="BUP120" s="213"/>
      <c r="BUQ120" s="214"/>
      <c r="BUR120" s="214"/>
      <c r="BVF120" s="214"/>
      <c r="BVG120" s="214"/>
      <c r="BVH120" s="214"/>
      <c r="BVI120" s="214"/>
      <c r="BVJ120" s="214"/>
      <c r="BVK120" s="212"/>
      <c r="BVL120" s="213"/>
      <c r="BVM120" s="213"/>
      <c r="BVN120" s="214"/>
      <c r="BVO120" s="214"/>
      <c r="BWC120" s="214"/>
      <c r="BWD120" s="214"/>
      <c r="BWE120" s="214"/>
      <c r="BWF120" s="214"/>
      <c r="BWG120" s="214"/>
      <c r="BWH120" s="212"/>
      <c r="BWI120" s="213"/>
      <c r="BWJ120" s="213"/>
      <c r="BWK120" s="214"/>
      <c r="BWL120" s="214"/>
      <c r="BWZ120" s="214"/>
      <c r="BXA120" s="214"/>
      <c r="BXB120" s="214"/>
      <c r="BXC120" s="214"/>
      <c r="BXD120" s="214"/>
      <c r="BXE120" s="212"/>
      <c r="BXF120" s="213"/>
      <c r="BXG120" s="213"/>
      <c r="BXH120" s="214"/>
      <c r="BXI120" s="214"/>
      <c r="BXW120" s="214"/>
      <c r="BXX120" s="214"/>
      <c r="BXY120" s="214"/>
      <c r="BXZ120" s="214"/>
      <c r="BYA120" s="214"/>
      <c r="BYB120" s="212"/>
      <c r="BYC120" s="213"/>
      <c r="BYD120" s="213"/>
      <c r="BYE120" s="214"/>
      <c r="BYF120" s="214"/>
      <c r="BYT120" s="214"/>
      <c r="BYU120" s="214"/>
      <c r="BYV120" s="214"/>
      <c r="BYW120" s="214"/>
      <c r="BYX120" s="214"/>
      <c r="BYY120" s="212"/>
      <c r="BYZ120" s="213"/>
      <c r="BZA120" s="213"/>
      <c r="BZB120" s="214"/>
      <c r="BZC120" s="214"/>
      <c r="BZQ120" s="214"/>
      <c r="BZR120" s="214"/>
      <c r="BZS120" s="214"/>
      <c r="BZT120" s="214"/>
      <c r="BZU120" s="214"/>
      <c r="BZV120" s="212"/>
      <c r="BZW120" s="213"/>
      <c r="BZX120" s="213"/>
      <c r="BZY120" s="214"/>
      <c r="BZZ120" s="214"/>
      <c r="CAN120" s="214"/>
      <c r="CAO120" s="214"/>
      <c r="CAP120" s="214"/>
      <c r="CAQ120" s="214"/>
      <c r="CAR120" s="214"/>
      <c r="CAS120" s="212"/>
      <c r="CAT120" s="213"/>
      <c r="CAU120" s="213"/>
      <c r="CAV120" s="214"/>
      <c r="CAW120" s="214"/>
      <c r="CBK120" s="214"/>
      <c r="CBL120" s="214"/>
      <c r="CBM120" s="214"/>
      <c r="CBN120" s="214"/>
      <c r="CBO120" s="214"/>
      <c r="CBP120" s="212"/>
      <c r="CBQ120" s="213"/>
      <c r="CBR120" s="213"/>
      <c r="CBS120" s="214"/>
      <c r="CBT120" s="214"/>
      <c r="CCH120" s="214"/>
      <c r="CCI120" s="214"/>
      <c r="CCJ120" s="214"/>
      <c r="CCK120" s="214"/>
      <c r="CCL120" s="214"/>
      <c r="CCM120" s="212"/>
      <c r="CCN120" s="213"/>
      <c r="CCO120" s="213"/>
      <c r="CCP120" s="214"/>
      <c r="CCQ120" s="214"/>
      <c r="CDE120" s="214"/>
      <c r="CDF120" s="214"/>
      <c r="CDG120" s="214"/>
      <c r="CDH120" s="214"/>
      <c r="CDI120" s="214"/>
      <c r="CDJ120" s="212"/>
      <c r="CDK120" s="213"/>
      <c r="CDL120" s="213"/>
      <c r="CDM120" s="214"/>
      <c r="CDN120" s="214"/>
      <c r="CEB120" s="214"/>
      <c r="CEC120" s="214"/>
      <c r="CED120" s="214"/>
      <c r="CEE120" s="214"/>
      <c r="CEF120" s="214"/>
      <c r="CEG120" s="212"/>
      <c r="CEH120" s="213"/>
      <c r="CEI120" s="213"/>
      <c r="CEJ120" s="214"/>
      <c r="CEK120" s="214"/>
      <c r="CEY120" s="214"/>
      <c r="CEZ120" s="214"/>
      <c r="CFA120" s="214"/>
      <c r="CFB120" s="214"/>
      <c r="CFC120" s="214"/>
      <c r="CFD120" s="212"/>
      <c r="CFE120" s="213"/>
      <c r="CFF120" s="213"/>
      <c r="CFG120" s="214"/>
      <c r="CFH120" s="214"/>
      <c r="CFV120" s="214"/>
      <c r="CFW120" s="214"/>
      <c r="CFX120" s="214"/>
      <c r="CFY120" s="214"/>
      <c r="CFZ120" s="214"/>
      <c r="CGA120" s="212"/>
      <c r="CGB120" s="213"/>
      <c r="CGC120" s="213"/>
      <c r="CGD120" s="214"/>
      <c r="CGE120" s="214"/>
      <c r="CGS120" s="214"/>
      <c r="CGT120" s="214"/>
      <c r="CGU120" s="214"/>
      <c r="CGV120" s="214"/>
      <c r="CGW120" s="214"/>
      <c r="CGX120" s="212"/>
      <c r="CGY120" s="213"/>
      <c r="CGZ120" s="213"/>
      <c r="CHA120" s="214"/>
      <c r="CHB120" s="214"/>
      <c r="CHP120" s="214"/>
      <c r="CHQ120" s="214"/>
      <c r="CHR120" s="214"/>
      <c r="CHS120" s="214"/>
      <c r="CHT120" s="214"/>
      <c r="CHU120" s="212"/>
      <c r="CHV120" s="213"/>
      <c r="CHW120" s="213"/>
      <c r="CHX120" s="214"/>
      <c r="CHY120" s="214"/>
      <c r="CIM120" s="214"/>
      <c r="CIN120" s="214"/>
      <c r="CIO120" s="214"/>
      <c r="CIP120" s="214"/>
      <c r="CIQ120" s="214"/>
      <c r="CIR120" s="212"/>
      <c r="CIS120" s="213"/>
      <c r="CIT120" s="213"/>
      <c r="CIU120" s="214"/>
      <c r="CIV120" s="214"/>
      <c r="CJJ120" s="214"/>
      <c r="CJK120" s="214"/>
      <c r="CJL120" s="214"/>
      <c r="CJM120" s="214"/>
      <c r="CJN120" s="214"/>
      <c r="CJO120" s="212"/>
      <c r="CJP120" s="213"/>
      <c r="CJQ120" s="213"/>
      <c r="CJR120" s="214"/>
      <c r="CJS120" s="214"/>
      <c r="CKG120" s="214"/>
      <c r="CKH120" s="214"/>
      <c r="CKI120" s="214"/>
      <c r="CKJ120" s="214"/>
      <c r="CKK120" s="214"/>
      <c r="CKL120" s="212"/>
      <c r="CKM120" s="213"/>
      <c r="CKN120" s="213"/>
      <c r="CKO120" s="214"/>
      <c r="CKP120" s="214"/>
      <c r="CLD120" s="214"/>
      <c r="CLE120" s="214"/>
      <c r="CLF120" s="214"/>
      <c r="CLG120" s="214"/>
      <c r="CLH120" s="214"/>
      <c r="CLI120" s="212"/>
      <c r="CLJ120" s="213"/>
      <c r="CLK120" s="213"/>
      <c r="CLL120" s="214"/>
      <c r="CLM120" s="214"/>
      <c r="CMA120" s="214"/>
      <c r="CMB120" s="214"/>
      <c r="CMC120" s="214"/>
      <c r="CMD120" s="214"/>
      <c r="CME120" s="214"/>
      <c r="CMF120" s="212"/>
      <c r="CMG120" s="213"/>
      <c r="CMH120" s="213"/>
      <c r="CMI120" s="214"/>
      <c r="CMJ120" s="214"/>
      <c r="CMX120" s="214"/>
      <c r="CMY120" s="214"/>
      <c r="CMZ120" s="214"/>
      <c r="CNA120" s="214"/>
      <c r="CNB120" s="214"/>
      <c r="CNC120" s="212"/>
      <c r="CND120" s="213"/>
      <c r="CNE120" s="213"/>
      <c r="CNF120" s="214"/>
      <c r="CNG120" s="214"/>
      <c r="CNU120" s="214"/>
      <c r="CNV120" s="214"/>
      <c r="CNW120" s="214"/>
      <c r="CNX120" s="214"/>
      <c r="CNY120" s="214"/>
      <c r="CNZ120" s="212"/>
      <c r="COA120" s="213"/>
      <c r="COB120" s="213"/>
      <c r="COC120" s="214"/>
      <c r="COD120" s="214"/>
      <c r="COR120" s="214"/>
      <c r="COS120" s="214"/>
      <c r="COT120" s="214"/>
      <c r="COU120" s="214"/>
      <c r="COV120" s="214"/>
      <c r="COW120" s="212"/>
      <c r="COX120" s="213"/>
      <c r="COY120" s="213"/>
      <c r="COZ120" s="214"/>
      <c r="CPA120" s="214"/>
      <c r="CPO120" s="214"/>
      <c r="CPP120" s="214"/>
      <c r="CPQ120" s="214"/>
      <c r="CPR120" s="214"/>
      <c r="CPS120" s="214"/>
      <c r="CPT120" s="212"/>
      <c r="CPU120" s="213"/>
      <c r="CPV120" s="213"/>
      <c r="CPW120" s="214"/>
      <c r="CPX120" s="214"/>
      <c r="CQL120" s="214"/>
      <c r="CQM120" s="214"/>
      <c r="CQN120" s="214"/>
      <c r="CQO120" s="214"/>
      <c r="CQP120" s="214"/>
      <c r="CQQ120" s="212"/>
      <c r="CQR120" s="213"/>
      <c r="CQS120" s="213"/>
      <c r="CQT120" s="214"/>
      <c r="CQU120" s="214"/>
      <c r="CRI120" s="214"/>
      <c r="CRJ120" s="214"/>
      <c r="CRK120" s="214"/>
      <c r="CRL120" s="214"/>
      <c r="CRM120" s="214"/>
      <c r="CRN120" s="212"/>
      <c r="CRO120" s="213"/>
      <c r="CRP120" s="213"/>
      <c r="CRQ120" s="214"/>
      <c r="CRR120" s="214"/>
      <c r="CSF120" s="214"/>
      <c r="CSG120" s="214"/>
      <c r="CSH120" s="214"/>
      <c r="CSI120" s="214"/>
      <c r="CSJ120" s="214"/>
      <c r="CSK120" s="212"/>
      <c r="CSL120" s="213"/>
      <c r="CSM120" s="213"/>
      <c r="CSN120" s="214"/>
      <c r="CSO120" s="214"/>
      <c r="CTC120" s="214"/>
      <c r="CTD120" s="214"/>
      <c r="CTE120" s="214"/>
      <c r="CTF120" s="214"/>
      <c r="CTG120" s="214"/>
      <c r="CTH120" s="212"/>
      <c r="CTI120" s="213"/>
      <c r="CTJ120" s="213"/>
      <c r="CTK120" s="214"/>
      <c r="CTL120" s="214"/>
      <c r="CTZ120" s="214"/>
      <c r="CUA120" s="214"/>
      <c r="CUB120" s="214"/>
      <c r="CUC120" s="214"/>
      <c r="CUD120" s="214"/>
      <c r="CUE120" s="212"/>
      <c r="CUF120" s="213"/>
      <c r="CUG120" s="213"/>
      <c r="CUH120" s="214"/>
      <c r="CUI120" s="214"/>
      <c r="CUW120" s="214"/>
      <c r="CUX120" s="214"/>
      <c r="CUY120" s="214"/>
      <c r="CUZ120" s="214"/>
      <c r="CVA120" s="214"/>
      <c r="CVB120" s="212"/>
      <c r="CVC120" s="213"/>
      <c r="CVD120" s="213"/>
      <c r="CVE120" s="214"/>
      <c r="CVF120" s="214"/>
      <c r="CVT120" s="214"/>
      <c r="CVU120" s="214"/>
      <c r="CVV120" s="214"/>
      <c r="CVW120" s="214"/>
      <c r="CVX120" s="214"/>
      <c r="CVY120" s="212"/>
      <c r="CVZ120" s="213"/>
      <c r="CWA120" s="213"/>
      <c r="CWB120" s="214"/>
      <c r="CWC120" s="214"/>
      <c r="CWQ120" s="214"/>
      <c r="CWR120" s="214"/>
      <c r="CWS120" s="214"/>
      <c r="CWT120" s="214"/>
      <c r="CWU120" s="214"/>
      <c r="CWV120" s="212"/>
      <c r="CWW120" s="213"/>
      <c r="CWX120" s="213"/>
      <c r="CWY120" s="214"/>
      <c r="CWZ120" s="214"/>
      <c r="CXN120" s="214"/>
      <c r="CXO120" s="214"/>
      <c r="CXP120" s="214"/>
      <c r="CXQ120" s="214"/>
      <c r="CXR120" s="214"/>
      <c r="CXS120" s="212"/>
      <c r="CXT120" s="213"/>
      <c r="CXU120" s="213"/>
      <c r="CXV120" s="214"/>
      <c r="CXW120" s="214"/>
      <c r="CYK120" s="214"/>
      <c r="CYL120" s="214"/>
      <c r="CYM120" s="214"/>
      <c r="CYN120" s="214"/>
      <c r="CYO120" s="214"/>
      <c r="CYP120" s="212"/>
      <c r="CYQ120" s="213"/>
      <c r="CYR120" s="213"/>
      <c r="CYS120" s="214"/>
      <c r="CYT120" s="214"/>
      <c r="CZH120" s="214"/>
      <c r="CZI120" s="214"/>
      <c r="CZJ120" s="214"/>
      <c r="CZK120" s="214"/>
      <c r="CZL120" s="214"/>
      <c r="CZM120" s="212"/>
      <c r="CZN120" s="213"/>
      <c r="CZO120" s="213"/>
      <c r="CZP120" s="214"/>
      <c r="CZQ120" s="214"/>
      <c r="DAE120" s="214"/>
      <c r="DAF120" s="214"/>
      <c r="DAG120" s="214"/>
      <c r="DAH120" s="214"/>
      <c r="DAI120" s="214"/>
      <c r="DAJ120" s="212"/>
      <c r="DAK120" s="213"/>
      <c r="DAL120" s="213"/>
      <c r="DAM120" s="214"/>
      <c r="DAN120" s="214"/>
      <c r="DBB120" s="214"/>
      <c r="DBC120" s="214"/>
      <c r="DBD120" s="214"/>
      <c r="DBE120" s="214"/>
      <c r="DBF120" s="214"/>
      <c r="DBG120" s="212"/>
      <c r="DBH120" s="213"/>
      <c r="DBI120" s="213"/>
      <c r="DBJ120" s="214"/>
      <c r="DBK120" s="214"/>
      <c r="DBY120" s="214"/>
      <c r="DBZ120" s="214"/>
      <c r="DCA120" s="214"/>
      <c r="DCB120" s="214"/>
      <c r="DCC120" s="214"/>
      <c r="DCD120" s="212"/>
      <c r="DCE120" s="213"/>
      <c r="DCF120" s="213"/>
      <c r="DCG120" s="214"/>
      <c r="DCH120" s="214"/>
      <c r="DCV120" s="214"/>
      <c r="DCW120" s="214"/>
      <c r="DCX120" s="214"/>
      <c r="DCY120" s="214"/>
      <c r="DCZ120" s="214"/>
      <c r="DDA120" s="212"/>
      <c r="DDB120" s="213"/>
      <c r="DDC120" s="213"/>
      <c r="DDD120" s="214"/>
      <c r="DDE120" s="214"/>
      <c r="DDS120" s="214"/>
      <c r="DDT120" s="214"/>
      <c r="DDU120" s="214"/>
      <c r="DDV120" s="214"/>
      <c r="DDW120" s="214"/>
      <c r="DDX120" s="212"/>
      <c r="DDY120" s="213"/>
      <c r="DDZ120" s="213"/>
      <c r="DEA120" s="214"/>
      <c r="DEB120" s="214"/>
      <c r="DEP120" s="214"/>
      <c r="DEQ120" s="214"/>
      <c r="DER120" s="214"/>
      <c r="DES120" s="214"/>
      <c r="DET120" s="214"/>
      <c r="DEU120" s="212"/>
      <c r="DEV120" s="213"/>
      <c r="DEW120" s="213"/>
      <c r="DEX120" s="214"/>
      <c r="DEY120" s="214"/>
      <c r="DFM120" s="214"/>
      <c r="DFN120" s="214"/>
      <c r="DFO120" s="214"/>
      <c r="DFP120" s="214"/>
      <c r="DFQ120" s="214"/>
      <c r="DFR120" s="212"/>
      <c r="DFS120" s="213"/>
      <c r="DFT120" s="213"/>
      <c r="DFU120" s="214"/>
      <c r="DFV120" s="214"/>
      <c r="DGJ120" s="214"/>
      <c r="DGK120" s="214"/>
      <c r="DGL120" s="214"/>
      <c r="DGM120" s="214"/>
      <c r="DGN120" s="214"/>
      <c r="DGO120" s="212"/>
      <c r="DGP120" s="213"/>
      <c r="DGQ120" s="213"/>
      <c r="DGR120" s="214"/>
      <c r="DGS120" s="214"/>
      <c r="DHG120" s="214"/>
      <c r="DHH120" s="214"/>
      <c r="DHI120" s="214"/>
      <c r="DHJ120" s="214"/>
      <c r="DHK120" s="214"/>
      <c r="DHL120" s="212"/>
      <c r="DHM120" s="213"/>
      <c r="DHN120" s="213"/>
      <c r="DHO120" s="214"/>
      <c r="DHP120" s="214"/>
      <c r="DID120" s="214"/>
      <c r="DIE120" s="214"/>
      <c r="DIF120" s="214"/>
      <c r="DIG120" s="214"/>
      <c r="DIH120" s="214"/>
      <c r="DII120" s="212"/>
      <c r="DIJ120" s="213"/>
      <c r="DIK120" s="213"/>
      <c r="DIL120" s="214"/>
      <c r="DIM120" s="214"/>
      <c r="DJA120" s="214"/>
      <c r="DJB120" s="214"/>
      <c r="DJC120" s="214"/>
      <c r="DJD120" s="214"/>
      <c r="DJE120" s="214"/>
      <c r="DJF120" s="212"/>
      <c r="DJG120" s="213"/>
      <c r="DJH120" s="213"/>
      <c r="DJI120" s="214"/>
      <c r="DJJ120" s="214"/>
      <c r="DJX120" s="214"/>
      <c r="DJY120" s="214"/>
      <c r="DJZ120" s="214"/>
      <c r="DKA120" s="214"/>
      <c r="DKB120" s="214"/>
      <c r="DKC120" s="212"/>
      <c r="DKD120" s="213"/>
      <c r="DKE120" s="213"/>
      <c r="DKF120" s="214"/>
      <c r="DKG120" s="214"/>
      <c r="DKU120" s="214"/>
      <c r="DKV120" s="214"/>
      <c r="DKW120" s="214"/>
      <c r="DKX120" s="214"/>
      <c r="DKY120" s="214"/>
      <c r="DKZ120" s="212"/>
      <c r="DLA120" s="213"/>
      <c r="DLB120" s="213"/>
      <c r="DLC120" s="214"/>
      <c r="DLD120" s="214"/>
      <c r="DLR120" s="214"/>
      <c r="DLS120" s="214"/>
      <c r="DLT120" s="214"/>
      <c r="DLU120" s="214"/>
      <c r="DLV120" s="214"/>
      <c r="DLW120" s="212"/>
      <c r="DLX120" s="213"/>
      <c r="DLY120" s="213"/>
      <c r="DLZ120" s="214"/>
      <c r="DMA120" s="214"/>
      <c r="DMO120" s="214"/>
      <c r="DMP120" s="214"/>
      <c r="DMQ120" s="214"/>
      <c r="DMR120" s="214"/>
      <c r="DMS120" s="214"/>
      <c r="DMT120" s="212"/>
      <c r="DMU120" s="213"/>
      <c r="DMV120" s="213"/>
      <c r="DMW120" s="214"/>
      <c r="DMX120" s="214"/>
      <c r="DNL120" s="214"/>
      <c r="DNM120" s="214"/>
      <c r="DNN120" s="214"/>
      <c r="DNO120" s="214"/>
      <c r="DNP120" s="214"/>
      <c r="DNQ120" s="212"/>
      <c r="DNR120" s="213"/>
      <c r="DNS120" s="213"/>
      <c r="DNT120" s="214"/>
      <c r="DNU120" s="214"/>
      <c r="DOI120" s="214"/>
      <c r="DOJ120" s="214"/>
      <c r="DOK120" s="214"/>
      <c r="DOL120" s="214"/>
      <c r="DOM120" s="214"/>
      <c r="DON120" s="212"/>
      <c r="DOO120" s="213"/>
      <c r="DOP120" s="213"/>
      <c r="DOQ120" s="214"/>
      <c r="DOR120" s="214"/>
      <c r="DPF120" s="214"/>
      <c r="DPG120" s="214"/>
      <c r="DPH120" s="214"/>
      <c r="DPI120" s="214"/>
      <c r="DPJ120" s="214"/>
      <c r="DPK120" s="212"/>
      <c r="DPL120" s="213"/>
      <c r="DPM120" s="213"/>
      <c r="DPN120" s="214"/>
      <c r="DPO120" s="214"/>
      <c r="DQC120" s="214"/>
      <c r="DQD120" s="214"/>
      <c r="DQE120" s="214"/>
      <c r="DQF120" s="214"/>
      <c r="DQG120" s="214"/>
      <c r="DQH120" s="212"/>
      <c r="DQI120" s="213"/>
      <c r="DQJ120" s="213"/>
      <c r="DQK120" s="214"/>
      <c r="DQL120" s="214"/>
      <c r="DQZ120" s="214"/>
      <c r="DRA120" s="214"/>
      <c r="DRB120" s="214"/>
      <c r="DRC120" s="214"/>
      <c r="DRD120" s="214"/>
      <c r="DRE120" s="212"/>
      <c r="DRF120" s="213"/>
      <c r="DRG120" s="213"/>
      <c r="DRH120" s="214"/>
      <c r="DRI120" s="214"/>
      <c r="DRW120" s="214"/>
      <c r="DRX120" s="214"/>
      <c r="DRY120" s="214"/>
      <c r="DRZ120" s="214"/>
      <c r="DSA120" s="214"/>
      <c r="DSB120" s="212"/>
      <c r="DSC120" s="213"/>
      <c r="DSD120" s="213"/>
      <c r="DSE120" s="214"/>
      <c r="DSF120" s="214"/>
      <c r="DST120" s="214"/>
      <c r="DSU120" s="214"/>
      <c r="DSV120" s="214"/>
      <c r="DSW120" s="214"/>
      <c r="DSX120" s="214"/>
      <c r="DSY120" s="212"/>
      <c r="DSZ120" s="213"/>
      <c r="DTA120" s="213"/>
      <c r="DTB120" s="214"/>
      <c r="DTC120" s="214"/>
      <c r="DTQ120" s="214"/>
      <c r="DTR120" s="214"/>
      <c r="DTS120" s="214"/>
      <c r="DTT120" s="214"/>
      <c r="DTU120" s="214"/>
      <c r="DTV120" s="212"/>
      <c r="DTW120" s="213"/>
      <c r="DTX120" s="213"/>
      <c r="DTY120" s="214"/>
      <c r="DTZ120" s="214"/>
      <c r="DUN120" s="214"/>
      <c r="DUO120" s="214"/>
      <c r="DUP120" s="214"/>
      <c r="DUQ120" s="214"/>
      <c r="DUR120" s="214"/>
      <c r="DUS120" s="212"/>
      <c r="DUT120" s="213"/>
      <c r="DUU120" s="213"/>
      <c r="DUV120" s="214"/>
      <c r="DUW120" s="214"/>
      <c r="DVK120" s="214"/>
      <c r="DVL120" s="214"/>
      <c r="DVM120" s="214"/>
      <c r="DVN120" s="214"/>
      <c r="DVO120" s="214"/>
      <c r="DVP120" s="212"/>
      <c r="DVQ120" s="213"/>
      <c r="DVR120" s="213"/>
      <c r="DVS120" s="214"/>
      <c r="DVT120" s="214"/>
      <c r="DWH120" s="214"/>
      <c r="DWI120" s="214"/>
      <c r="DWJ120" s="214"/>
      <c r="DWK120" s="214"/>
      <c r="DWL120" s="214"/>
      <c r="DWM120" s="212"/>
      <c r="DWN120" s="213"/>
      <c r="DWO120" s="213"/>
      <c r="DWP120" s="214"/>
      <c r="DWQ120" s="214"/>
      <c r="DXE120" s="214"/>
      <c r="DXF120" s="214"/>
      <c r="DXG120" s="214"/>
      <c r="DXH120" s="214"/>
      <c r="DXI120" s="214"/>
      <c r="DXJ120" s="212"/>
      <c r="DXK120" s="213"/>
      <c r="DXL120" s="213"/>
      <c r="DXM120" s="214"/>
      <c r="DXN120" s="214"/>
      <c r="DYB120" s="214"/>
      <c r="DYC120" s="214"/>
      <c r="DYD120" s="214"/>
      <c r="DYE120" s="214"/>
      <c r="DYF120" s="214"/>
      <c r="DYG120" s="212"/>
      <c r="DYH120" s="213"/>
      <c r="DYI120" s="213"/>
      <c r="DYJ120" s="214"/>
      <c r="DYK120" s="214"/>
      <c r="DYY120" s="214"/>
      <c r="DYZ120" s="214"/>
      <c r="DZA120" s="214"/>
      <c r="DZB120" s="214"/>
      <c r="DZC120" s="214"/>
      <c r="DZD120" s="212"/>
      <c r="DZE120" s="213"/>
      <c r="DZF120" s="213"/>
      <c r="DZG120" s="214"/>
      <c r="DZH120" s="214"/>
      <c r="DZV120" s="214"/>
      <c r="DZW120" s="214"/>
      <c r="DZX120" s="214"/>
      <c r="DZY120" s="214"/>
      <c r="DZZ120" s="214"/>
      <c r="EAA120" s="212"/>
      <c r="EAB120" s="213"/>
      <c r="EAC120" s="213"/>
      <c r="EAD120" s="214"/>
      <c r="EAE120" s="214"/>
      <c r="EAS120" s="214"/>
      <c r="EAT120" s="214"/>
      <c r="EAU120" s="214"/>
      <c r="EAV120" s="214"/>
      <c r="EAW120" s="214"/>
      <c r="EAX120" s="212"/>
      <c r="EAY120" s="213"/>
      <c r="EAZ120" s="213"/>
      <c r="EBA120" s="214"/>
      <c r="EBB120" s="214"/>
      <c r="EBP120" s="214"/>
      <c r="EBQ120" s="214"/>
      <c r="EBR120" s="214"/>
      <c r="EBS120" s="214"/>
      <c r="EBT120" s="214"/>
      <c r="EBU120" s="212"/>
      <c r="EBV120" s="213"/>
      <c r="EBW120" s="213"/>
      <c r="EBX120" s="214"/>
      <c r="EBY120" s="214"/>
      <c r="ECM120" s="214"/>
      <c r="ECN120" s="214"/>
      <c r="ECO120" s="214"/>
      <c r="ECP120" s="214"/>
      <c r="ECQ120" s="214"/>
      <c r="ECR120" s="212"/>
      <c r="ECS120" s="213"/>
      <c r="ECT120" s="213"/>
      <c r="ECU120" s="214"/>
      <c r="ECV120" s="214"/>
      <c r="EDJ120" s="214"/>
      <c r="EDK120" s="214"/>
      <c r="EDL120" s="214"/>
      <c r="EDM120" s="214"/>
      <c r="EDN120" s="214"/>
      <c r="EDO120" s="212"/>
      <c r="EDP120" s="213"/>
      <c r="EDQ120" s="213"/>
      <c r="EDR120" s="214"/>
      <c r="EDS120" s="214"/>
      <c r="EEG120" s="214"/>
      <c r="EEH120" s="214"/>
      <c r="EEI120" s="214"/>
      <c r="EEJ120" s="214"/>
      <c r="EEK120" s="214"/>
      <c r="EEL120" s="212"/>
      <c r="EEM120" s="213"/>
      <c r="EEN120" s="213"/>
      <c r="EEO120" s="214"/>
      <c r="EEP120" s="214"/>
      <c r="EFD120" s="214"/>
      <c r="EFE120" s="214"/>
      <c r="EFF120" s="214"/>
      <c r="EFG120" s="214"/>
      <c r="EFH120" s="214"/>
      <c r="EFI120" s="212"/>
      <c r="EFJ120" s="213"/>
      <c r="EFK120" s="213"/>
      <c r="EFL120" s="214"/>
      <c r="EFM120" s="214"/>
      <c r="EGA120" s="214"/>
      <c r="EGB120" s="214"/>
      <c r="EGC120" s="214"/>
      <c r="EGD120" s="214"/>
      <c r="EGE120" s="214"/>
      <c r="EGF120" s="212"/>
      <c r="EGG120" s="213"/>
      <c r="EGH120" s="213"/>
      <c r="EGI120" s="214"/>
      <c r="EGJ120" s="214"/>
      <c r="EGX120" s="214"/>
      <c r="EGY120" s="214"/>
      <c r="EGZ120" s="214"/>
      <c r="EHA120" s="214"/>
      <c r="EHB120" s="214"/>
      <c r="EHC120" s="212"/>
      <c r="EHD120" s="213"/>
      <c r="EHE120" s="213"/>
      <c r="EHF120" s="214"/>
      <c r="EHG120" s="214"/>
      <c r="EHU120" s="214"/>
      <c r="EHV120" s="214"/>
      <c r="EHW120" s="214"/>
      <c r="EHX120" s="214"/>
      <c r="EHY120" s="214"/>
      <c r="EHZ120" s="212"/>
      <c r="EIA120" s="213"/>
      <c r="EIB120" s="213"/>
      <c r="EIC120" s="214"/>
      <c r="EID120" s="214"/>
      <c r="EIR120" s="214"/>
      <c r="EIS120" s="214"/>
      <c r="EIT120" s="214"/>
      <c r="EIU120" s="214"/>
      <c r="EIV120" s="214"/>
      <c r="EIW120" s="212"/>
      <c r="EIX120" s="213"/>
      <c r="EIY120" s="213"/>
      <c r="EIZ120" s="214"/>
      <c r="EJA120" s="214"/>
      <c r="EJO120" s="214"/>
      <c r="EJP120" s="214"/>
      <c r="EJQ120" s="214"/>
      <c r="EJR120" s="214"/>
      <c r="EJS120" s="214"/>
      <c r="EJT120" s="212"/>
      <c r="EJU120" s="213"/>
      <c r="EJV120" s="213"/>
      <c r="EJW120" s="214"/>
      <c r="EJX120" s="214"/>
      <c r="EKL120" s="214"/>
      <c r="EKM120" s="214"/>
      <c r="EKN120" s="214"/>
      <c r="EKO120" s="214"/>
      <c r="EKP120" s="214"/>
      <c r="EKQ120" s="212"/>
      <c r="EKR120" s="213"/>
      <c r="EKS120" s="213"/>
      <c r="EKT120" s="214"/>
      <c r="EKU120" s="214"/>
      <c r="ELI120" s="214"/>
      <c r="ELJ120" s="214"/>
      <c r="ELK120" s="214"/>
      <c r="ELL120" s="214"/>
      <c r="ELM120" s="214"/>
      <c r="ELN120" s="212"/>
      <c r="ELO120" s="213"/>
      <c r="ELP120" s="213"/>
      <c r="ELQ120" s="214"/>
      <c r="ELR120" s="214"/>
      <c r="EMF120" s="214"/>
      <c r="EMG120" s="214"/>
      <c r="EMH120" s="214"/>
      <c r="EMI120" s="214"/>
      <c r="EMJ120" s="214"/>
      <c r="EMK120" s="212"/>
      <c r="EML120" s="213"/>
      <c r="EMM120" s="213"/>
      <c r="EMN120" s="214"/>
      <c r="EMO120" s="214"/>
      <c r="ENC120" s="214"/>
      <c r="END120" s="214"/>
      <c r="ENE120" s="214"/>
      <c r="ENF120" s="214"/>
      <c r="ENG120" s="214"/>
      <c r="ENH120" s="212"/>
      <c r="ENI120" s="213"/>
      <c r="ENJ120" s="213"/>
      <c r="ENK120" s="214"/>
      <c r="ENL120" s="214"/>
      <c r="ENZ120" s="214"/>
      <c r="EOA120" s="214"/>
      <c r="EOB120" s="214"/>
      <c r="EOC120" s="214"/>
      <c r="EOD120" s="214"/>
      <c r="EOE120" s="212"/>
      <c r="EOF120" s="213"/>
      <c r="EOG120" s="213"/>
      <c r="EOH120" s="214"/>
      <c r="EOI120" s="214"/>
      <c r="EOW120" s="214"/>
      <c r="EOX120" s="214"/>
      <c r="EOY120" s="214"/>
      <c r="EOZ120" s="214"/>
      <c r="EPA120" s="214"/>
      <c r="EPB120" s="212"/>
      <c r="EPC120" s="213"/>
      <c r="EPD120" s="213"/>
      <c r="EPE120" s="214"/>
      <c r="EPF120" s="214"/>
      <c r="EPT120" s="214"/>
      <c r="EPU120" s="214"/>
      <c r="EPV120" s="214"/>
      <c r="EPW120" s="214"/>
      <c r="EPX120" s="214"/>
      <c r="EPY120" s="212"/>
      <c r="EPZ120" s="213"/>
      <c r="EQA120" s="213"/>
      <c r="EQB120" s="214"/>
      <c r="EQC120" s="214"/>
      <c r="EQQ120" s="214"/>
      <c r="EQR120" s="214"/>
      <c r="EQS120" s="214"/>
      <c r="EQT120" s="214"/>
      <c r="EQU120" s="214"/>
      <c r="EQV120" s="212"/>
      <c r="EQW120" s="213"/>
      <c r="EQX120" s="213"/>
      <c r="EQY120" s="214"/>
      <c r="EQZ120" s="214"/>
      <c r="ERN120" s="214"/>
      <c r="ERO120" s="214"/>
      <c r="ERP120" s="214"/>
      <c r="ERQ120" s="214"/>
      <c r="ERR120" s="214"/>
      <c r="ERS120" s="212"/>
      <c r="ERT120" s="213"/>
      <c r="ERU120" s="213"/>
      <c r="ERV120" s="214"/>
      <c r="ERW120" s="214"/>
      <c r="ESK120" s="214"/>
      <c r="ESL120" s="214"/>
      <c r="ESM120" s="214"/>
      <c r="ESN120" s="214"/>
      <c r="ESO120" s="214"/>
      <c r="ESP120" s="212"/>
      <c r="ESQ120" s="213"/>
      <c r="ESR120" s="213"/>
      <c r="ESS120" s="214"/>
      <c r="EST120" s="214"/>
      <c r="ETH120" s="214"/>
      <c r="ETI120" s="214"/>
      <c r="ETJ120" s="214"/>
      <c r="ETK120" s="214"/>
      <c r="ETL120" s="214"/>
      <c r="ETM120" s="212"/>
      <c r="ETN120" s="213"/>
      <c r="ETO120" s="213"/>
      <c r="ETP120" s="214"/>
      <c r="ETQ120" s="214"/>
      <c r="EUE120" s="214"/>
      <c r="EUF120" s="214"/>
      <c r="EUG120" s="214"/>
      <c r="EUH120" s="214"/>
      <c r="EUI120" s="214"/>
      <c r="EUJ120" s="212"/>
      <c r="EUK120" s="213"/>
      <c r="EUL120" s="213"/>
      <c r="EUM120" s="214"/>
      <c r="EUN120" s="214"/>
      <c r="EVB120" s="214"/>
      <c r="EVC120" s="214"/>
      <c r="EVD120" s="214"/>
      <c r="EVE120" s="214"/>
      <c r="EVF120" s="214"/>
      <c r="EVG120" s="212"/>
      <c r="EVH120" s="213"/>
      <c r="EVI120" s="213"/>
      <c r="EVJ120" s="214"/>
      <c r="EVK120" s="214"/>
      <c r="EVY120" s="214"/>
      <c r="EVZ120" s="214"/>
      <c r="EWA120" s="214"/>
      <c r="EWB120" s="214"/>
      <c r="EWC120" s="214"/>
      <c r="EWD120" s="212"/>
      <c r="EWE120" s="213"/>
      <c r="EWF120" s="213"/>
      <c r="EWG120" s="214"/>
      <c r="EWH120" s="214"/>
      <c r="EWV120" s="214"/>
      <c r="EWW120" s="214"/>
      <c r="EWX120" s="214"/>
      <c r="EWY120" s="214"/>
      <c r="EWZ120" s="214"/>
      <c r="EXA120" s="212"/>
      <c r="EXB120" s="213"/>
      <c r="EXC120" s="213"/>
      <c r="EXD120" s="214"/>
      <c r="EXE120" s="214"/>
      <c r="EXS120" s="214"/>
      <c r="EXT120" s="214"/>
      <c r="EXU120" s="214"/>
      <c r="EXV120" s="214"/>
      <c r="EXW120" s="214"/>
      <c r="EXX120" s="212"/>
      <c r="EXY120" s="213"/>
      <c r="EXZ120" s="213"/>
      <c r="EYA120" s="214"/>
      <c r="EYB120" s="214"/>
      <c r="EYP120" s="214"/>
      <c r="EYQ120" s="214"/>
      <c r="EYR120" s="214"/>
      <c r="EYS120" s="214"/>
      <c r="EYT120" s="214"/>
      <c r="EYU120" s="212"/>
      <c r="EYV120" s="213"/>
      <c r="EYW120" s="213"/>
      <c r="EYX120" s="214"/>
      <c r="EYY120" s="214"/>
      <c r="EZM120" s="214"/>
      <c r="EZN120" s="214"/>
      <c r="EZO120" s="214"/>
      <c r="EZP120" s="214"/>
      <c r="EZQ120" s="214"/>
      <c r="EZR120" s="212"/>
      <c r="EZS120" s="213"/>
      <c r="EZT120" s="213"/>
      <c r="EZU120" s="214"/>
      <c r="EZV120" s="214"/>
      <c r="FAJ120" s="214"/>
      <c r="FAK120" s="214"/>
      <c r="FAL120" s="214"/>
      <c r="FAM120" s="214"/>
      <c r="FAN120" s="214"/>
      <c r="FAO120" s="212"/>
      <c r="FAP120" s="213"/>
      <c r="FAQ120" s="213"/>
      <c r="FAR120" s="214"/>
      <c r="FAS120" s="214"/>
      <c r="FBG120" s="214"/>
      <c r="FBH120" s="214"/>
      <c r="FBI120" s="214"/>
      <c r="FBJ120" s="214"/>
      <c r="FBK120" s="214"/>
      <c r="FBL120" s="212"/>
      <c r="FBM120" s="213"/>
      <c r="FBN120" s="213"/>
      <c r="FBO120" s="214"/>
      <c r="FBP120" s="214"/>
      <c r="FCD120" s="214"/>
      <c r="FCE120" s="214"/>
      <c r="FCF120" s="214"/>
      <c r="FCG120" s="214"/>
      <c r="FCH120" s="214"/>
      <c r="FCI120" s="212"/>
      <c r="FCJ120" s="213"/>
      <c r="FCK120" s="213"/>
      <c r="FCL120" s="214"/>
      <c r="FCM120" s="214"/>
      <c r="FDA120" s="214"/>
      <c r="FDB120" s="214"/>
      <c r="FDC120" s="214"/>
      <c r="FDD120" s="214"/>
      <c r="FDE120" s="214"/>
      <c r="FDF120" s="212"/>
      <c r="FDG120" s="213"/>
      <c r="FDH120" s="213"/>
      <c r="FDI120" s="214"/>
      <c r="FDJ120" s="214"/>
      <c r="FDX120" s="214"/>
      <c r="FDY120" s="214"/>
      <c r="FDZ120" s="214"/>
      <c r="FEA120" s="214"/>
      <c r="FEB120" s="214"/>
      <c r="FEC120" s="212"/>
      <c r="FED120" s="213"/>
      <c r="FEE120" s="213"/>
      <c r="FEF120" s="214"/>
      <c r="FEG120" s="214"/>
      <c r="FEU120" s="214"/>
      <c r="FEV120" s="214"/>
      <c r="FEW120" s="214"/>
      <c r="FEX120" s="214"/>
      <c r="FEY120" s="214"/>
      <c r="FEZ120" s="212"/>
      <c r="FFA120" s="213"/>
      <c r="FFB120" s="213"/>
      <c r="FFC120" s="214"/>
      <c r="FFD120" s="214"/>
      <c r="FFR120" s="214"/>
      <c r="FFS120" s="214"/>
      <c r="FFT120" s="214"/>
      <c r="FFU120" s="214"/>
      <c r="FFV120" s="214"/>
      <c r="FFW120" s="212"/>
      <c r="FFX120" s="213"/>
      <c r="FFY120" s="213"/>
      <c r="FFZ120" s="214"/>
      <c r="FGA120" s="214"/>
      <c r="FGO120" s="214"/>
      <c r="FGP120" s="214"/>
      <c r="FGQ120" s="214"/>
      <c r="FGR120" s="214"/>
      <c r="FGS120" s="214"/>
      <c r="FGT120" s="212"/>
      <c r="FGU120" s="213"/>
      <c r="FGV120" s="213"/>
      <c r="FGW120" s="214"/>
      <c r="FGX120" s="214"/>
      <c r="FHL120" s="214"/>
      <c r="FHM120" s="214"/>
      <c r="FHN120" s="214"/>
      <c r="FHO120" s="214"/>
      <c r="FHP120" s="214"/>
      <c r="FHQ120" s="212"/>
      <c r="FHR120" s="213"/>
      <c r="FHS120" s="213"/>
      <c r="FHT120" s="214"/>
      <c r="FHU120" s="214"/>
      <c r="FII120" s="214"/>
      <c r="FIJ120" s="214"/>
      <c r="FIK120" s="214"/>
      <c r="FIL120" s="214"/>
      <c r="FIM120" s="214"/>
      <c r="FIN120" s="212"/>
      <c r="FIO120" s="213"/>
      <c r="FIP120" s="213"/>
      <c r="FIQ120" s="214"/>
      <c r="FIR120" s="214"/>
      <c r="FJF120" s="214"/>
      <c r="FJG120" s="214"/>
      <c r="FJH120" s="214"/>
      <c r="FJI120" s="214"/>
      <c r="FJJ120" s="214"/>
      <c r="FJK120" s="212"/>
      <c r="FJL120" s="213"/>
      <c r="FJM120" s="213"/>
      <c r="FJN120" s="214"/>
      <c r="FJO120" s="214"/>
      <c r="FKC120" s="214"/>
      <c r="FKD120" s="214"/>
      <c r="FKE120" s="214"/>
      <c r="FKF120" s="214"/>
      <c r="FKG120" s="214"/>
      <c r="FKH120" s="212"/>
      <c r="FKI120" s="213"/>
      <c r="FKJ120" s="213"/>
      <c r="FKK120" s="214"/>
      <c r="FKL120" s="214"/>
      <c r="FKZ120" s="214"/>
      <c r="FLA120" s="214"/>
      <c r="FLB120" s="214"/>
      <c r="FLC120" s="214"/>
      <c r="FLD120" s="214"/>
      <c r="FLE120" s="212"/>
      <c r="FLF120" s="213"/>
      <c r="FLG120" s="213"/>
      <c r="FLH120" s="214"/>
      <c r="FLI120" s="214"/>
      <c r="FLW120" s="214"/>
      <c r="FLX120" s="214"/>
      <c r="FLY120" s="214"/>
      <c r="FLZ120" s="214"/>
      <c r="FMA120" s="214"/>
      <c r="FMB120" s="212"/>
      <c r="FMC120" s="213"/>
      <c r="FMD120" s="213"/>
      <c r="FME120" s="214"/>
      <c r="FMF120" s="214"/>
      <c r="FMT120" s="214"/>
      <c r="FMU120" s="214"/>
      <c r="FMV120" s="214"/>
      <c r="FMW120" s="214"/>
      <c r="FMX120" s="214"/>
      <c r="FMY120" s="212"/>
      <c r="FMZ120" s="213"/>
      <c r="FNA120" s="213"/>
      <c r="FNB120" s="214"/>
      <c r="FNC120" s="214"/>
      <c r="FNQ120" s="214"/>
      <c r="FNR120" s="214"/>
      <c r="FNS120" s="214"/>
      <c r="FNT120" s="214"/>
      <c r="FNU120" s="214"/>
      <c r="FNV120" s="212"/>
      <c r="FNW120" s="213"/>
      <c r="FNX120" s="213"/>
      <c r="FNY120" s="214"/>
      <c r="FNZ120" s="214"/>
      <c r="FON120" s="214"/>
      <c r="FOO120" s="214"/>
      <c r="FOP120" s="214"/>
      <c r="FOQ120" s="214"/>
      <c r="FOR120" s="214"/>
      <c r="FOS120" s="212"/>
      <c r="FOT120" s="213"/>
      <c r="FOU120" s="213"/>
      <c r="FOV120" s="214"/>
      <c r="FOW120" s="214"/>
      <c r="FPK120" s="214"/>
      <c r="FPL120" s="214"/>
      <c r="FPM120" s="214"/>
      <c r="FPN120" s="214"/>
      <c r="FPO120" s="214"/>
      <c r="FPP120" s="212"/>
      <c r="FPQ120" s="213"/>
      <c r="FPR120" s="213"/>
      <c r="FPS120" s="214"/>
      <c r="FPT120" s="214"/>
      <c r="FQH120" s="214"/>
      <c r="FQI120" s="214"/>
      <c r="FQJ120" s="214"/>
      <c r="FQK120" s="214"/>
      <c r="FQL120" s="214"/>
      <c r="FQM120" s="212"/>
      <c r="FQN120" s="213"/>
      <c r="FQO120" s="213"/>
      <c r="FQP120" s="214"/>
      <c r="FQQ120" s="214"/>
      <c r="FRE120" s="214"/>
      <c r="FRF120" s="214"/>
      <c r="FRG120" s="214"/>
      <c r="FRH120" s="214"/>
      <c r="FRI120" s="214"/>
      <c r="FRJ120" s="212"/>
      <c r="FRK120" s="213"/>
      <c r="FRL120" s="213"/>
      <c r="FRM120" s="214"/>
      <c r="FRN120" s="214"/>
      <c r="FSB120" s="214"/>
      <c r="FSC120" s="214"/>
      <c r="FSD120" s="214"/>
      <c r="FSE120" s="214"/>
      <c r="FSF120" s="214"/>
      <c r="FSG120" s="212"/>
      <c r="FSH120" s="213"/>
      <c r="FSI120" s="213"/>
      <c r="FSJ120" s="214"/>
      <c r="FSK120" s="214"/>
      <c r="FSY120" s="214"/>
      <c r="FSZ120" s="214"/>
      <c r="FTA120" s="214"/>
      <c r="FTB120" s="214"/>
      <c r="FTC120" s="214"/>
      <c r="FTD120" s="212"/>
      <c r="FTE120" s="213"/>
      <c r="FTF120" s="213"/>
      <c r="FTG120" s="214"/>
      <c r="FTH120" s="214"/>
      <c r="FTV120" s="214"/>
      <c r="FTW120" s="214"/>
      <c r="FTX120" s="214"/>
      <c r="FTY120" s="214"/>
      <c r="FTZ120" s="214"/>
      <c r="FUA120" s="212"/>
      <c r="FUB120" s="213"/>
      <c r="FUC120" s="213"/>
      <c r="FUD120" s="214"/>
      <c r="FUE120" s="214"/>
      <c r="FUS120" s="214"/>
      <c r="FUT120" s="214"/>
      <c r="FUU120" s="214"/>
      <c r="FUV120" s="214"/>
      <c r="FUW120" s="214"/>
      <c r="FUX120" s="212"/>
      <c r="FUY120" s="213"/>
      <c r="FUZ120" s="213"/>
      <c r="FVA120" s="214"/>
      <c r="FVB120" s="214"/>
      <c r="FVP120" s="214"/>
      <c r="FVQ120" s="214"/>
      <c r="FVR120" s="214"/>
      <c r="FVS120" s="214"/>
      <c r="FVT120" s="214"/>
      <c r="FVU120" s="212"/>
      <c r="FVV120" s="213"/>
      <c r="FVW120" s="213"/>
      <c r="FVX120" s="214"/>
      <c r="FVY120" s="214"/>
      <c r="FWM120" s="214"/>
      <c r="FWN120" s="214"/>
      <c r="FWO120" s="214"/>
      <c r="FWP120" s="214"/>
      <c r="FWQ120" s="214"/>
      <c r="FWR120" s="212"/>
      <c r="FWS120" s="213"/>
      <c r="FWT120" s="213"/>
      <c r="FWU120" s="214"/>
      <c r="FWV120" s="214"/>
      <c r="FXJ120" s="214"/>
      <c r="FXK120" s="214"/>
      <c r="FXL120" s="214"/>
      <c r="FXM120" s="214"/>
      <c r="FXN120" s="214"/>
      <c r="FXO120" s="212"/>
      <c r="FXP120" s="213"/>
      <c r="FXQ120" s="213"/>
      <c r="FXR120" s="214"/>
      <c r="FXS120" s="214"/>
      <c r="FYG120" s="214"/>
      <c r="FYH120" s="214"/>
      <c r="FYI120" s="214"/>
      <c r="FYJ120" s="214"/>
      <c r="FYK120" s="214"/>
      <c r="FYL120" s="212"/>
      <c r="FYM120" s="213"/>
      <c r="FYN120" s="213"/>
      <c r="FYO120" s="214"/>
      <c r="FYP120" s="214"/>
      <c r="FZD120" s="214"/>
      <c r="FZE120" s="214"/>
      <c r="FZF120" s="214"/>
      <c r="FZG120" s="214"/>
      <c r="FZH120" s="214"/>
      <c r="FZI120" s="212"/>
      <c r="FZJ120" s="213"/>
      <c r="FZK120" s="213"/>
      <c r="FZL120" s="214"/>
      <c r="FZM120" s="214"/>
      <c r="GAA120" s="214"/>
      <c r="GAB120" s="214"/>
      <c r="GAC120" s="214"/>
      <c r="GAD120" s="214"/>
      <c r="GAE120" s="214"/>
      <c r="GAF120" s="212"/>
      <c r="GAG120" s="213"/>
      <c r="GAH120" s="213"/>
      <c r="GAI120" s="214"/>
      <c r="GAJ120" s="214"/>
      <c r="GAX120" s="214"/>
      <c r="GAY120" s="214"/>
      <c r="GAZ120" s="214"/>
      <c r="GBA120" s="214"/>
      <c r="GBB120" s="214"/>
      <c r="GBC120" s="212"/>
      <c r="GBD120" s="213"/>
      <c r="GBE120" s="213"/>
      <c r="GBF120" s="214"/>
      <c r="GBG120" s="214"/>
      <c r="GBU120" s="214"/>
      <c r="GBV120" s="214"/>
      <c r="GBW120" s="214"/>
      <c r="GBX120" s="214"/>
      <c r="GBY120" s="214"/>
      <c r="GBZ120" s="212"/>
      <c r="GCA120" s="213"/>
      <c r="GCB120" s="213"/>
      <c r="GCC120" s="214"/>
      <c r="GCD120" s="214"/>
      <c r="GCR120" s="214"/>
      <c r="GCS120" s="214"/>
      <c r="GCT120" s="214"/>
      <c r="GCU120" s="214"/>
      <c r="GCV120" s="214"/>
      <c r="GCW120" s="212"/>
      <c r="GCX120" s="213"/>
      <c r="GCY120" s="213"/>
      <c r="GCZ120" s="214"/>
      <c r="GDA120" s="214"/>
      <c r="GDO120" s="214"/>
      <c r="GDP120" s="214"/>
      <c r="GDQ120" s="214"/>
      <c r="GDR120" s="214"/>
      <c r="GDS120" s="214"/>
      <c r="GDT120" s="212"/>
      <c r="GDU120" s="213"/>
      <c r="GDV120" s="213"/>
      <c r="GDW120" s="214"/>
      <c r="GDX120" s="214"/>
      <c r="GEL120" s="214"/>
      <c r="GEM120" s="214"/>
      <c r="GEN120" s="214"/>
      <c r="GEO120" s="214"/>
      <c r="GEP120" s="214"/>
      <c r="GEQ120" s="212"/>
      <c r="GER120" s="213"/>
      <c r="GES120" s="213"/>
      <c r="GET120" s="214"/>
      <c r="GEU120" s="214"/>
      <c r="GFI120" s="214"/>
      <c r="GFJ120" s="214"/>
      <c r="GFK120" s="214"/>
      <c r="GFL120" s="214"/>
      <c r="GFM120" s="214"/>
      <c r="GFN120" s="212"/>
      <c r="GFO120" s="213"/>
      <c r="GFP120" s="213"/>
      <c r="GFQ120" s="214"/>
      <c r="GFR120" s="214"/>
      <c r="GGF120" s="214"/>
      <c r="GGG120" s="214"/>
      <c r="GGH120" s="214"/>
      <c r="GGI120" s="214"/>
      <c r="GGJ120" s="214"/>
      <c r="GGK120" s="212"/>
      <c r="GGL120" s="213"/>
      <c r="GGM120" s="213"/>
      <c r="GGN120" s="214"/>
      <c r="GGO120" s="214"/>
      <c r="GHC120" s="214"/>
      <c r="GHD120" s="214"/>
      <c r="GHE120" s="214"/>
      <c r="GHF120" s="214"/>
      <c r="GHG120" s="214"/>
      <c r="GHH120" s="212"/>
      <c r="GHI120" s="213"/>
      <c r="GHJ120" s="213"/>
      <c r="GHK120" s="214"/>
      <c r="GHL120" s="214"/>
      <c r="GHZ120" s="214"/>
      <c r="GIA120" s="214"/>
      <c r="GIB120" s="214"/>
      <c r="GIC120" s="214"/>
      <c r="GID120" s="214"/>
      <c r="GIE120" s="212"/>
      <c r="GIF120" s="213"/>
      <c r="GIG120" s="213"/>
      <c r="GIH120" s="214"/>
      <c r="GII120" s="214"/>
      <c r="GIW120" s="214"/>
      <c r="GIX120" s="214"/>
      <c r="GIY120" s="214"/>
      <c r="GIZ120" s="214"/>
      <c r="GJA120" s="214"/>
      <c r="GJB120" s="212"/>
      <c r="GJC120" s="213"/>
      <c r="GJD120" s="213"/>
      <c r="GJE120" s="214"/>
      <c r="GJF120" s="214"/>
      <c r="GJT120" s="214"/>
      <c r="GJU120" s="214"/>
      <c r="GJV120" s="214"/>
      <c r="GJW120" s="214"/>
      <c r="GJX120" s="214"/>
      <c r="GJY120" s="212"/>
      <c r="GJZ120" s="213"/>
      <c r="GKA120" s="213"/>
      <c r="GKB120" s="214"/>
      <c r="GKC120" s="214"/>
      <c r="GKQ120" s="214"/>
      <c r="GKR120" s="214"/>
      <c r="GKS120" s="214"/>
      <c r="GKT120" s="214"/>
      <c r="GKU120" s="214"/>
      <c r="GKV120" s="212"/>
      <c r="GKW120" s="213"/>
      <c r="GKX120" s="213"/>
      <c r="GKY120" s="214"/>
      <c r="GKZ120" s="214"/>
      <c r="GLN120" s="214"/>
      <c r="GLO120" s="214"/>
      <c r="GLP120" s="214"/>
      <c r="GLQ120" s="214"/>
      <c r="GLR120" s="214"/>
      <c r="GLS120" s="212"/>
      <c r="GLT120" s="213"/>
      <c r="GLU120" s="213"/>
      <c r="GLV120" s="214"/>
      <c r="GLW120" s="214"/>
      <c r="GMK120" s="214"/>
      <c r="GML120" s="214"/>
      <c r="GMM120" s="214"/>
      <c r="GMN120" s="214"/>
      <c r="GMO120" s="214"/>
      <c r="GMP120" s="212"/>
      <c r="GMQ120" s="213"/>
      <c r="GMR120" s="213"/>
      <c r="GMS120" s="214"/>
      <c r="GMT120" s="214"/>
      <c r="GNH120" s="214"/>
      <c r="GNI120" s="214"/>
      <c r="GNJ120" s="214"/>
      <c r="GNK120" s="214"/>
      <c r="GNL120" s="214"/>
      <c r="GNM120" s="212"/>
      <c r="GNN120" s="213"/>
      <c r="GNO120" s="213"/>
      <c r="GNP120" s="214"/>
      <c r="GNQ120" s="214"/>
      <c r="GOE120" s="214"/>
      <c r="GOF120" s="214"/>
      <c r="GOG120" s="214"/>
      <c r="GOH120" s="214"/>
      <c r="GOI120" s="214"/>
      <c r="GOJ120" s="212"/>
      <c r="GOK120" s="213"/>
      <c r="GOL120" s="213"/>
      <c r="GOM120" s="214"/>
      <c r="GON120" s="214"/>
      <c r="GPB120" s="214"/>
      <c r="GPC120" s="214"/>
      <c r="GPD120" s="214"/>
      <c r="GPE120" s="214"/>
      <c r="GPF120" s="214"/>
      <c r="GPG120" s="212"/>
      <c r="GPH120" s="213"/>
      <c r="GPI120" s="213"/>
      <c r="GPJ120" s="214"/>
      <c r="GPK120" s="214"/>
      <c r="GPY120" s="214"/>
      <c r="GPZ120" s="214"/>
      <c r="GQA120" s="214"/>
      <c r="GQB120" s="214"/>
      <c r="GQC120" s="214"/>
      <c r="GQD120" s="212"/>
      <c r="GQE120" s="213"/>
      <c r="GQF120" s="213"/>
      <c r="GQG120" s="214"/>
      <c r="GQH120" s="214"/>
      <c r="GQV120" s="214"/>
      <c r="GQW120" s="214"/>
      <c r="GQX120" s="214"/>
      <c r="GQY120" s="214"/>
      <c r="GQZ120" s="214"/>
      <c r="GRA120" s="212"/>
      <c r="GRB120" s="213"/>
      <c r="GRC120" s="213"/>
      <c r="GRD120" s="214"/>
      <c r="GRE120" s="214"/>
      <c r="GRS120" s="214"/>
      <c r="GRT120" s="214"/>
      <c r="GRU120" s="214"/>
      <c r="GRV120" s="214"/>
      <c r="GRW120" s="214"/>
      <c r="GRX120" s="212"/>
      <c r="GRY120" s="213"/>
      <c r="GRZ120" s="213"/>
      <c r="GSA120" s="214"/>
      <c r="GSB120" s="214"/>
      <c r="GSP120" s="214"/>
      <c r="GSQ120" s="214"/>
      <c r="GSR120" s="214"/>
      <c r="GSS120" s="214"/>
      <c r="GST120" s="214"/>
      <c r="GSU120" s="212"/>
      <c r="GSV120" s="213"/>
      <c r="GSW120" s="213"/>
      <c r="GSX120" s="214"/>
      <c r="GSY120" s="214"/>
      <c r="GTM120" s="214"/>
      <c r="GTN120" s="214"/>
      <c r="GTO120" s="214"/>
      <c r="GTP120" s="214"/>
      <c r="GTQ120" s="214"/>
      <c r="GTR120" s="212"/>
      <c r="GTS120" s="213"/>
      <c r="GTT120" s="213"/>
      <c r="GTU120" s="214"/>
      <c r="GTV120" s="214"/>
      <c r="GUJ120" s="214"/>
      <c r="GUK120" s="214"/>
      <c r="GUL120" s="214"/>
      <c r="GUM120" s="214"/>
      <c r="GUN120" s="214"/>
      <c r="GUO120" s="212"/>
      <c r="GUP120" s="213"/>
      <c r="GUQ120" s="213"/>
      <c r="GUR120" s="214"/>
      <c r="GUS120" s="214"/>
      <c r="GVG120" s="214"/>
      <c r="GVH120" s="214"/>
      <c r="GVI120" s="214"/>
      <c r="GVJ120" s="214"/>
      <c r="GVK120" s="214"/>
      <c r="GVL120" s="212"/>
      <c r="GVM120" s="213"/>
      <c r="GVN120" s="213"/>
      <c r="GVO120" s="214"/>
      <c r="GVP120" s="214"/>
      <c r="GWD120" s="214"/>
      <c r="GWE120" s="214"/>
      <c r="GWF120" s="214"/>
      <c r="GWG120" s="214"/>
      <c r="GWH120" s="214"/>
      <c r="GWI120" s="212"/>
      <c r="GWJ120" s="213"/>
      <c r="GWK120" s="213"/>
      <c r="GWL120" s="214"/>
      <c r="GWM120" s="214"/>
      <c r="GXA120" s="214"/>
      <c r="GXB120" s="214"/>
      <c r="GXC120" s="214"/>
      <c r="GXD120" s="214"/>
      <c r="GXE120" s="214"/>
      <c r="GXF120" s="212"/>
      <c r="GXG120" s="213"/>
      <c r="GXH120" s="213"/>
      <c r="GXI120" s="214"/>
      <c r="GXJ120" s="214"/>
      <c r="GXX120" s="214"/>
      <c r="GXY120" s="214"/>
      <c r="GXZ120" s="214"/>
      <c r="GYA120" s="214"/>
      <c r="GYB120" s="214"/>
      <c r="GYC120" s="212"/>
      <c r="GYD120" s="213"/>
      <c r="GYE120" s="213"/>
      <c r="GYF120" s="214"/>
      <c r="GYG120" s="214"/>
      <c r="GYU120" s="214"/>
      <c r="GYV120" s="214"/>
      <c r="GYW120" s="214"/>
      <c r="GYX120" s="214"/>
      <c r="GYY120" s="214"/>
      <c r="GYZ120" s="212"/>
      <c r="GZA120" s="213"/>
      <c r="GZB120" s="213"/>
      <c r="GZC120" s="214"/>
      <c r="GZD120" s="214"/>
      <c r="GZR120" s="214"/>
      <c r="GZS120" s="214"/>
      <c r="GZT120" s="214"/>
      <c r="GZU120" s="214"/>
      <c r="GZV120" s="214"/>
      <c r="GZW120" s="212"/>
      <c r="GZX120" s="213"/>
      <c r="GZY120" s="213"/>
      <c r="GZZ120" s="214"/>
      <c r="HAA120" s="214"/>
      <c r="HAO120" s="214"/>
      <c r="HAP120" s="214"/>
      <c r="HAQ120" s="214"/>
      <c r="HAR120" s="214"/>
      <c r="HAS120" s="214"/>
      <c r="HAT120" s="212"/>
      <c r="HAU120" s="213"/>
      <c r="HAV120" s="213"/>
      <c r="HAW120" s="214"/>
      <c r="HAX120" s="214"/>
      <c r="HBL120" s="214"/>
      <c r="HBM120" s="214"/>
      <c r="HBN120" s="214"/>
      <c r="HBO120" s="214"/>
      <c r="HBP120" s="214"/>
      <c r="HBQ120" s="212"/>
      <c r="HBR120" s="213"/>
      <c r="HBS120" s="213"/>
      <c r="HBT120" s="214"/>
      <c r="HBU120" s="214"/>
      <c r="HCI120" s="214"/>
      <c r="HCJ120" s="214"/>
      <c r="HCK120" s="214"/>
      <c r="HCL120" s="214"/>
      <c r="HCM120" s="214"/>
      <c r="HCN120" s="212"/>
      <c r="HCO120" s="213"/>
      <c r="HCP120" s="213"/>
      <c r="HCQ120" s="214"/>
      <c r="HCR120" s="214"/>
      <c r="HDF120" s="214"/>
      <c r="HDG120" s="214"/>
      <c r="HDH120" s="214"/>
      <c r="HDI120" s="214"/>
      <c r="HDJ120" s="214"/>
      <c r="HDK120" s="212"/>
      <c r="HDL120" s="213"/>
      <c r="HDM120" s="213"/>
      <c r="HDN120" s="214"/>
      <c r="HDO120" s="214"/>
      <c r="HEC120" s="214"/>
      <c r="HED120" s="214"/>
      <c r="HEE120" s="214"/>
      <c r="HEF120" s="214"/>
      <c r="HEG120" s="214"/>
      <c r="HEH120" s="212"/>
      <c r="HEI120" s="213"/>
      <c r="HEJ120" s="213"/>
      <c r="HEK120" s="214"/>
      <c r="HEL120" s="214"/>
      <c r="HEZ120" s="214"/>
      <c r="HFA120" s="214"/>
      <c r="HFB120" s="214"/>
      <c r="HFC120" s="214"/>
      <c r="HFD120" s="214"/>
      <c r="HFE120" s="212"/>
      <c r="HFF120" s="213"/>
      <c r="HFG120" s="213"/>
      <c r="HFH120" s="214"/>
      <c r="HFI120" s="214"/>
      <c r="HFW120" s="214"/>
      <c r="HFX120" s="214"/>
      <c r="HFY120" s="214"/>
      <c r="HFZ120" s="214"/>
      <c r="HGA120" s="214"/>
      <c r="HGB120" s="212"/>
      <c r="HGC120" s="213"/>
      <c r="HGD120" s="213"/>
      <c r="HGE120" s="214"/>
      <c r="HGF120" s="214"/>
      <c r="HGT120" s="214"/>
      <c r="HGU120" s="214"/>
      <c r="HGV120" s="214"/>
      <c r="HGW120" s="214"/>
      <c r="HGX120" s="214"/>
      <c r="HGY120" s="212"/>
      <c r="HGZ120" s="213"/>
      <c r="HHA120" s="213"/>
      <c r="HHB120" s="214"/>
      <c r="HHC120" s="214"/>
      <c r="HHQ120" s="214"/>
      <c r="HHR120" s="214"/>
      <c r="HHS120" s="214"/>
      <c r="HHT120" s="214"/>
      <c r="HHU120" s="214"/>
      <c r="HHV120" s="212"/>
      <c r="HHW120" s="213"/>
      <c r="HHX120" s="213"/>
      <c r="HHY120" s="214"/>
      <c r="HHZ120" s="214"/>
      <c r="HIN120" s="214"/>
      <c r="HIO120" s="214"/>
      <c r="HIP120" s="214"/>
      <c r="HIQ120" s="214"/>
      <c r="HIR120" s="214"/>
      <c r="HIS120" s="212"/>
      <c r="HIT120" s="213"/>
      <c r="HIU120" s="213"/>
      <c r="HIV120" s="214"/>
      <c r="HIW120" s="214"/>
      <c r="HJK120" s="214"/>
      <c r="HJL120" s="214"/>
      <c r="HJM120" s="214"/>
      <c r="HJN120" s="214"/>
      <c r="HJO120" s="214"/>
      <c r="HJP120" s="212"/>
      <c r="HJQ120" s="213"/>
      <c r="HJR120" s="213"/>
      <c r="HJS120" s="214"/>
      <c r="HJT120" s="214"/>
      <c r="HKH120" s="214"/>
      <c r="HKI120" s="214"/>
      <c r="HKJ120" s="214"/>
      <c r="HKK120" s="214"/>
      <c r="HKL120" s="214"/>
      <c r="HKM120" s="212"/>
      <c r="HKN120" s="213"/>
      <c r="HKO120" s="213"/>
      <c r="HKP120" s="214"/>
      <c r="HKQ120" s="214"/>
      <c r="HLE120" s="214"/>
      <c r="HLF120" s="214"/>
      <c r="HLG120" s="214"/>
      <c r="HLH120" s="214"/>
      <c r="HLI120" s="214"/>
      <c r="HLJ120" s="212"/>
      <c r="HLK120" s="213"/>
      <c r="HLL120" s="213"/>
      <c r="HLM120" s="214"/>
      <c r="HLN120" s="214"/>
      <c r="HMB120" s="214"/>
      <c r="HMC120" s="214"/>
      <c r="HMD120" s="214"/>
      <c r="HME120" s="214"/>
      <c r="HMF120" s="214"/>
      <c r="HMG120" s="212"/>
      <c r="HMH120" s="213"/>
      <c r="HMI120" s="213"/>
      <c r="HMJ120" s="214"/>
      <c r="HMK120" s="214"/>
      <c r="HMY120" s="214"/>
      <c r="HMZ120" s="214"/>
      <c r="HNA120" s="214"/>
      <c r="HNB120" s="214"/>
      <c r="HNC120" s="214"/>
      <c r="HND120" s="212"/>
      <c r="HNE120" s="213"/>
      <c r="HNF120" s="213"/>
      <c r="HNG120" s="214"/>
      <c r="HNH120" s="214"/>
      <c r="HNV120" s="214"/>
      <c r="HNW120" s="214"/>
      <c r="HNX120" s="214"/>
      <c r="HNY120" s="214"/>
      <c r="HNZ120" s="214"/>
      <c r="HOA120" s="212"/>
      <c r="HOB120" s="213"/>
      <c r="HOC120" s="213"/>
      <c r="HOD120" s="214"/>
      <c r="HOE120" s="214"/>
      <c r="HOS120" s="214"/>
      <c r="HOT120" s="214"/>
      <c r="HOU120" s="214"/>
      <c r="HOV120" s="214"/>
      <c r="HOW120" s="214"/>
      <c r="HOX120" s="212"/>
      <c r="HOY120" s="213"/>
      <c r="HOZ120" s="213"/>
      <c r="HPA120" s="214"/>
      <c r="HPB120" s="214"/>
      <c r="HPP120" s="214"/>
      <c r="HPQ120" s="214"/>
      <c r="HPR120" s="214"/>
      <c r="HPS120" s="214"/>
      <c r="HPT120" s="214"/>
      <c r="HPU120" s="212"/>
      <c r="HPV120" s="213"/>
      <c r="HPW120" s="213"/>
      <c r="HPX120" s="214"/>
      <c r="HPY120" s="214"/>
      <c r="HQM120" s="214"/>
      <c r="HQN120" s="214"/>
      <c r="HQO120" s="214"/>
      <c r="HQP120" s="214"/>
      <c r="HQQ120" s="214"/>
      <c r="HQR120" s="212"/>
      <c r="HQS120" s="213"/>
      <c r="HQT120" s="213"/>
      <c r="HQU120" s="214"/>
      <c r="HQV120" s="214"/>
      <c r="HRJ120" s="214"/>
      <c r="HRK120" s="214"/>
      <c r="HRL120" s="214"/>
      <c r="HRM120" s="214"/>
      <c r="HRN120" s="214"/>
      <c r="HRO120" s="212"/>
      <c r="HRP120" s="213"/>
      <c r="HRQ120" s="213"/>
      <c r="HRR120" s="214"/>
      <c r="HRS120" s="214"/>
      <c r="HSG120" s="214"/>
      <c r="HSH120" s="214"/>
      <c r="HSI120" s="214"/>
      <c r="HSJ120" s="214"/>
      <c r="HSK120" s="214"/>
      <c r="HSL120" s="212"/>
      <c r="HSM120" s="213"/>
      <c r="HSN120" s="213"/>
      <c r="HSO120" s="214"/>
      <c r="HSP120" s="214"/>
      <c r="HTD120" s="214"/>
      <c r="HTE120" s="214"/>
      <c r="HTF120" s="214"/>
      <c r="HTG120" s="214"/>
      <c r="HTH120" s="214"/>
      <c r="HTI120" s="212"/>
      <c r="HTJ120" s="213"/>
      <c r="HTK120" s="213"/>
      <c r="HTL120" s="214"/>
      <c r="HTM120" s="214"/>
      <c r="HUA120" s="214"/>
      <c r="HUB120" s="214"/>
      <c r="HUC120" s="214"/>
      <c r="HUD120" s="214"/>
      <c r="HUE120" s="214"/>
      <c r="HUF120" s="212"/>
      <c r="HUG120" s="213"/>
      <c r="HUH120" s="213"/>
      <c r="HUI120" s="214"/>
      <c r="HUJ120" s="214"/>
      <c r="HUX120" s="214"/>
      <c r="HUY120" s="214"/>
      <c r="HUZ120" s="214"/>
      <c r="HVA120" s="214"/>
      <c r="HVB120" s="214"/>
      <c r="HVC120" s="212"/>
      <c r="HVD120" s="213"/>
      <c r="HVE120" s="213"/>
      <c r="HVF120" s="214"/>
      <c r="HVG120" s="214"/>
      <c r="HVU120" s="214"/>
      <c r="HVV120" s="214"/>
      <c r="HVW120" s="214"/>
      <c r="HVX120" s="214"/>
      <c r="HVY120" s="214"/>
      <c r="HVZ120" s="212"/>
      <c r="HWA120" s="213"/>
      <c r="HWB120" s="213"/>
      <c r="HWC120" s="214"/>
      <c r="HWD120" s="214"/>
      <c r="HWR120" s="214"/>
      <c r="HWS120" s="214"/>
      <c r="HWT120" s="214"/>
      <c r="HWU120" s="214"/>
      <c r="HWV120" s="214"/>
      <c r="HWW120" s="212"/>
      <c r="HWX120" s="213"/>
      <c r="HWY120" s="213"/>
      <c r="HWZ120" s="214"/>
      <c r="HXA120" s="214"/>
      <c r="HXO120" s="214"/>
      <c r="HXP120" s="214"/>
      <c r="HXQ120" s="214"/>
      <c r="HXR120" s="214"/>
      <c r="HXS120" s="214"/>
      <c r="HXT120" s="212"/>
      <c r="HXU120" s="213"/>
      <c r="HXV120" s="213"/>
      <c r="HXW120" s="214"/>
      <c r="HXX120" s="214"/>
      <c r="HYL120" s="214"/>
      <c r="HYM120" s="214"/>
      <c r="HYN120" s="214"/>
      <c r="HYO120" s="214"/>
      <c r="HYP120" s="214"/>
      <c r="HYQ120" s="212"/>
      <c r="HYR120" s="213"/>
      <c r="HYS120" s="213"/>
      <c r="HYT120" s="214"/>
      <c r="HYU120" s="214"/>
      <c r="HZI120" s="214"/>
      <c r="HZJ120" s="214"/>
      <c r="HZK120" s="214"/>
      <c r="HZL120" s="214"/>
      <c r="HZM120" s="214"/>
      <c r="HZN120" s="212"/>
      <c r="HZO120" s="213"/>
      <c r="HZP120" s="213"/>
      <c r="HZQ120" s="214"/>
      <c r="HZR120" s="214"/>
      <c r="IAF120" s="214"/>
      <c r="IAG120" s="214"/>
      <c r="IAH120" s="214"/>
      <c r="IAI120" s="214"/>
      <c r="IAJ120" s="214"/>
      <c r="IAK120" s="212"/>
      <c r="IAL120" s="213"/>
      <c r="IAM120" s="213"/>
      <c r="IAN120" s="214"/>
      <c r="IAO120" s="214"/>
      <c r="IBC120" s="214"/>
      <c r="IBD120" s="214"/>
      <c r="IBE120" s="214"/>
      <c r="IBF120" s="214"/>
      <c r="IBG120" s="214"/>
      <c r="IBH120" s="212"/>
      <c r="IBI120" s="213"/>
      <c r="IBJ120" s="213"/>
      <c r="IBK120" s="214"/>
      <c r="IBL120" s="214"/>
      <c r="IBZ120" s="214"/>
      <c r="ICA120" s="214"/>
      <c r="ICB120" s="214"/>
      <c r="ICC120" s="214"/>
      <c r="ICD120" s="214"/>
      <c r="ICE120" s="212"/>
      <c r="ICF120" s="213"/>
      <c r="ICG120" s="213"/>
      <c r="ICH120" s="214"/>
      <c r="ICI120" s="214"/>
      <c r="ICW120" s="214"/>
      <c r="ICX120" s="214"/>
      <c r="ICY120" s="214"/>
      <c r="ICZ120" s="214"/>
      <c r="IDA120" s="214"/>
      <c r="IDB120" s="212"/>
      <c r="IDC120" s="213"/>
      <c r="IDD120" s="213"/>
      <c r="IDE120" s="214"/>
      <c r="IDF120" s="214"/>
      <c r="IDT120" s="214"/>
      <c r="IDU120" s="214"/>
      <c r="IDV120" s="214"/>
      <c r="IDW120" s="214"/>
      <c r="IDX120" s="214"/>
      <c r="IDY120" s="212"/>
      <c r="IDZ120" s="213"/>
      <c r="IEA120" s="213"/>
      <c r="IEB120" s="214"/>
      <c r="IEC120" s="214"/>
      <c r="IEQ120" s="214"/>
      <c r="IER120" s="214"/>
      <c r="IES120" s="214"/>
      <c r="IET120" s="214"/>
      <c r="IEU120" s="214"/>
      <c r="IEV120" s="212"/>
      <c r="IEW120" s="213"/>
      <c r="IEX120" s="213"/>
      <c r="IEY120" s="214"/>
      <c r="IEZ120" s="214"/>
      <c r="IFN120" s="214"/>
      <c r="IFO120" s="214"/>
      <c r="IFP120" s="214"/>
      <c r="IFQ120" s="214"/>
      <c r="IFR120" s="214"/>
      <c r="IFS120" s="212"/>
      <c r="IFT120" s="213"/>
      <c r="IFU120" s="213"/>
      <c r="IFV120" s="214"/>
      <c r="IFW120" s="214"/>
      <c r="IGK120" s="214"/>
      <c r="IGL120" s="214"/>
      <c r="IGM120" s="214"/>
      <c r="IGN120" s="214"/>
      <c r="IGO120" s="214"/>
      <c r="IGP120" s="212"/>
      <c r="IGQ120" s="213"/>
      <c r="IGR120" s="213"/>
      <c r="IGS120" s="214"/>
      <c r="IGT120" s="214"/>
      <c r="IHH120" s="214"/>
      <c r="IHI120" s="214"/>
      <c r="IHJ120" s="214"/>
      <c r="IHK120" s="214"/>
      <c r="IHL120" s="214"/>
      <c r="IHM120" s="212"/>
      <c r="IHN120" s="213"/>
      <c r="IHO120" s="213"/>
      <c r="IHP120" s="214"/>
      <c r="IHQ120" s="214"/>
      <c r="IIE120" s="214"/>
      <c r="IIF120" s="214"/>
      <c r="IIG120" s="214"/>
      <c r="IIH120" s="214"/>
      <c r="III120" s="214"/>
      <c r="IIJ120" s="212"/>
      <c r="IIK120" s="213"/>
      <c r="IIL120" s="213"/>
      <c r="IIM120" s="214"/>
      <c r="IIN120" s="214"/>
      <c r="IJB120" s="214"/>
      <c r="IJC120" s="214"/>
      <c r="IJD120" s="214"/>
      <c r="IJE120" s="214"/>
      <c r="IJF120" s="214"/>
      <c r="IJG120" s="212"/>
      <c r="IJH120" s="213"/>
      <c r="IJI120" s="213"/>
      <c r="IJJ120" s="214"/>
      <c r="IJK120" s="214"/>
      <c r="IJY120" s="214"/>
      <c r="IJZ120" s="214"/>
      <c r="IKA120" s="214"/>
      <c r="IKB120" s="214"/>
      <c r="IKC120" s="214"/>
      <c r="IKD120" s="212"/>
      <c r="IKE120" s="213"/>
      <c r="IKF120" s="213"/>
      <c r="IKG120" s="214"/>
      <c r="IKH120" s="214"/>
      <c r="IKV120" s="214"/>
      <c r="IKW120" s="214"/>
      <c r="IKX120" s="214"/>
      <c r="IKY120" s="214"/>
      <c r="IKZ120" s="214"/>
      <c r="ILA120" s="212"/>
      <c r="ILB120" s="213"/>
      <c r="ILC120" s="213"/>
      <c r="ILD120" s="214"/>
      <c r="ILE120" s="214"/>
      <c r="ILS120" s="214"/>
      <c r="ILT120" s="214"/>
      <c r="ILU120" s="214"/>
      <c r="ILV120" s="214"/>
      <c r="ILW120" s="214"/>
      <c r="ILX120" s="212"/>
      <c r="ILY120" s="213"/>
      <c r="ILZ120" s="213"/>
      <c r="IMA120" s="214"/>
      <c r="IMB120" s="214"/>
      <c r="IMP120" s="214"/>
      <c r="IMQ120" s="214"/>
      <c r="IMR120" s="214"/>
      <c r="IMS120" s="214"/>
      <c r="IMT120" s="214"/>
      <c r="IMU120" s="212"/>
      <c r="IMV120" s="213"/>
      <c r="IMW120" s="213"/>
      <c r="IMX120" s="214"/>
      <c r="IMY120" s="214"/>
      <c r="INM120" s="214"/>
      <c r="INN120" s="214"/>
      <c r="INO120" s="214"/>
      <c r="INP120" s="214"/>
      <c r="INQ120" s="214"/>
      <c r="INR120" s="212"/>
      <c r="INS120" s="213"/>
      <c r="INT120" s="213"/>
      <c r="INU120" s="214"/>
      <c r="INV120" s="214"/>
      <c r="IOJ120" s="214"/>
      <c r="IOK120" s="214"/>
      <c r="IOL120" s="214"/>
      <c r="IOM120" s="214"/>
      <c r="ION120" s="214"/>
      <c r="IOO120" s="212"/>
      <c r="IOP120" s="213"/>
      <c r="IOQ120" s="213"/>
      <c r="IOR120" s="214"/>
      <c r="IOS120" s="214"/>
      <c r="IPG120" s="214"/>
      <c r="IPH120" s="214"/>
      <c r="IPI120" s="214"/>
      <c r="IPJ120" s="214"/>
      <c r="IPK120" s="214"/>
      <c r="IPL120" s="212"/>
      <c r="IPM120" s="213"/>
      <c r="IPN120" s="213"/>
      <c r="IPO120" s="214"/>
      <c r="IPP120" s="214"/>
      <c r="IQD120" s="214"/>
      <c r="IQE120" s="214"/>
      <c r="IQF120" s="214"/>
      <c r="IQG120" s="214"/>
      <c r="IQH120" s="214"/>
      <c r="IQI120" s="212"/>
      <c r="IQJ120" s="213"/>
      <c r="IQK120" s="213"/>
      <c r="IQL120" s="214"/>
      <c r="IQM120" s="214"/>
      <c r="IRA120" s="214"/>
      <c r="IRB120" s="214"/>
      <c r="IRC120" s="214"/>
      <c r="IRD120" s="214"/>
      <c r="IRE120" s="214"/>
      <c r="IRF120" s="212"/>
      <c r="IRG120" s="213"/>
      <c r="IRH120" s="213"/>
      <c r="IRI120" s="214"/>
      <c r="IRJ120" s="214"/>
      <c r="IRX120" s="214"/>
      <c r="IRY120" s="214"/>
      <c r="IRZ120" s="214"/>
      <c r="ISA120" s="214"/>
      <c r="ISB120" s="214"/>
      <c r="ISC120" s="212"/>
      <c r="ISD120" s="213"/>
      <c r="ISE120" s="213"/>
      <c r="ISF120" s="214"/>
      <c r="ISG120" s="214"/>
      <c r="ISU120" s="214"/>
      <c r="ISV120" s="214"/>
      <c r="ISW120" s="214"/>
      <c r="ISX120" s="214"/>
      <c r="ISY120" s="214"/>
      <c r="ISZ120" s="212"/>
      <c r="ITA120" s="213"/>
      <c r="ITB120" s="213"/>
      <c r="ITC120" s="214"/>
      <c r="ITD120" s="214"/>
      <c r="ITR120" s="214"/>
      <c r="ITS120" s="214"/>
      <c r="ITT120" s="214"/>
      <c r="ITU120" s="214"/>
      <c r="ITV120" s="214"/>
      <c r="ITW120" s="212"/>
      <c r="ITX120" s="213"/>
      <c r="ITY120" s="213"/>
      <c r="ITZ120" s="214"/>
      <c r="IUA120" s="214"/>
      <c r="IUO120" s="214"/>
      <c r="IUP120" s="214"/>
      <c r="IUQ120" s="214"/>
      <c r="IUR120" s="214"/>
      <c r="IUS120" s="214"/>
      <c r="IUT120" s="212"/>
      <c r="IUU120" s="213"/>
      <c r="IUV120" s="213"/>
      <c r="IUW120" s="214"/>
      <c r="IUX120" s="214"/>
      <c r="IVL120" s="214"/>
      <c r="IVM120" s="214"/>
      <c r="IVN120" s="214"/>
      <c r="IVO120" s="214"/>
      <c r="IVP120" s="214"/>
      <c r="IVQ120" s="212"/>
      <c r="IVR120" s="213"/>
      <c r="IVS120" s="213"/>
      <c r="IVT120" s="214"/>
      <c r="IVU120" s="214"/>
      <c r="IWI120" s="214"/>
      <c r="IWJ120" s="214"/>
      <c r="IWK120" s="214"/>
      <c r="IWL120" s="214"/>
      <c r="IWM120" s="214"/>
      <c r="IWN120" s="212"/>
      <c r="IWO120" s="213"/>
      <c r="IWP120" s="213"/>
      <c r="IWQ120" s="214"/>
      <c r="IWR120" s="214"/>
      <c r="IXF120" s="214"/>
      <c r="IXG120" s="214"/>
      <c r="IXH120" s="214"/>
      <c r="IXI120" s="214"/>
      <c r="IXJ120" s="214"/>
      <c r="IXK120" s="212"/>
      <c r="IXL120" s="213"/>
      <c r="IXM120" s="213"/>
      <c r="IXN120" s="214"/>
      <c r="IXO120" s="214"/>
      <c r="IYC120" s="214"/>
      <c r="IYD120" s="214"/>
      <c r="IYE120" s="214"/>
      <c r="IYF120" s="214"/>
      <c r="IYG120" s="214"/>
      <c r="IYH120" s="212"/>
      <c r="IYI120" s="213"/>
      <c r="IYJ120" s="213"/>
      <c r="IYK120" s="214"/>
      <c r="IYL120" s="214"/>
      <c r="IYZ120" s="214"/>
      <c r="IZA120" s="214"/>
      <c r="IZB120" s="214"/>
      <c r="IZC120" s="214"/>
      <c r="IZD120" s="214"/>
      <c r="IZE120" s="212"/>
      <c r="IZF120" s="213"/>
      <c r="IZG120" s="213"/>
      <c r="IZH120" s="214"/>
      <c r="IZI120" s="214"/>
      <c r="IZW120" s="214"/>
      <c r="IZX120" s="214"/>
      <c r="IZY120" s="214"/>
      <c r="IZZ120" s="214"/>
      <c r="JAA120" s="214"/>
      <c r="JAB120" s="212"/>
      <c r="JAC120" s="213"/>
      <c r="JAD120" s="213"/>
      <c r="JAE120" s="214"/>
      <c r="JAF120" s="214"/>
      <c r="JAT120" s="214"/>
      <c r="JAU120" s="214"/>
      <c r="JAV120" s="214"/>
      <c r="JAW120" s="214"/>
      <c r="JAX120" s="214"/>
      <c r="JAY120" s="212"/>
      <c r="JAZ120" s="213"/>
      <c r="JBA120" s="213"/>
      <c r="JBB120" s="214"/>
      <c r="JBC120" s="214"/>
      <c r="JBQ120" s="214"/>
      <c r="JBR120" s="214"/>
      <c r="JBS120" s="214"/>
      <c r="JBT120" s="214"/>
      <c r="JBU120" s="214"/>
      <c r="JBV120" s="212"/>
      <c r="JBW120" s="213"/>
      <c r="JBX120" s="213"/>
      <c r="JBY120" s="214"/>
      <c r="JBZ120" s="214"/>
      <c r="JCN120" s="214"/>
      <c r="JCO120" s="214"/>
      <c r="JCP120" s="214"/>
      <c r="JCQ120" s="214"/>
      <c r="JCR120" s="214"/>
      <c r="JCS120" s="212"/>
      <c r="JCT120" s="213"/>
      <c r="JCU120" s="213"/>
      <c r="JCV120" s="214"/>
      <c r="JCW120" s="214"/>
      <c r="JDK120" s="214"/>
      <c r="JDL120" s="214"/>
      <c r="JDM120" s="214"/>
      <c r="JDN120" s="214"/>
      <c r="JDO120" s="214"/>
      <c r="JDP120" s="212"/>
      <c r="JDQ120" s="213"/>
      <c r="JDR120" s="213"/>
      <c r="JDS120" s="214"/>
      <c r="JDT120" s="214"/>
      <c r="JEH120" s="214"/>
      <c r="JEI120" s="214"/>
      <c r="JEJ120" s="214"/>
      <c r="JEK120" s="214"/>
      <c r="JEL120" s="214"/>
      <c r="JEM120" s="212"/>
      <c r="JEN120" s="213"/>
      <c r="JEO120" s="213"/>
      <c r="JEP120" s="214"/>
      <c r="JEQ120" s="214"/>
      <c r="JFE120" s="214"/>
      <c r="JFF120" s="214"/>
      <c r="JFG120" s="214"/>
      <c r="JFH120" s="214"/>
      <c r="JFI120" s="214"/>
      <c r="JFJ120" s="212"/>
      <c r="JFK120" s="213"/>
      <c r="JFL120" s="213"/>
      <c r="JFM120" s="214"/>
      <c r="JFN120" s="214"/>
      <c r="JGB120" s="214"/>
      <c r="JGC120" s="214"/>
      <c r="JGD120" s="214"/>
      <c r="JGE120" s="214"/>
      <c r="JGF120" s="214"/>
      <c r="JGG120" s="212"/>
      <c r="JGH120" s="213"/>
      <c r="JGI120" s="213"/>
      <c r="JGJ120" s="214"/>
      <c r="JGK120" s="214"/>
      <c r="JGY120" s="214"/>
      <c r="JGZ120" s="214"/>
      <c r="JHA120" s="214"/>
      <c r="JHB120" s="214"/>
      <c r="JHC120" s="214"/>
      <c r="JHD120" s="212"/>
      <c r="JHE120" s="213"/>
      <c r="JHF120" s="213"/>
      <c r="JHG120" s="214"/>
      <c r="JHH120" s="214"/>
      <c r="JHV120" s="214"/>
      <c r="JHW120" s="214"/>
      <c r="JHX120" s="214"/>
      <c r="JHY120" s="214"/>
      <c r="JHZ120" s="214"/>
      <c r="JIA120" s="212"/>
      <c r="JIB120" s="213"/>
      <c r="JIC120" s="213"/>
      <c r="JID120" s="214"/>
      <c r="JIE120" s="214"/>
      <c r="JIS120" s="214"/>
      <c r="JIT120" s="214"/>
      <c r="JIU120" s="214"/>
      <c r="JIV120" s="214"/>
      <c r="JIW120" s="214"/>
      <c r="JIX120" s="212"/>
      <c r="JIY120" s="213"/>
      <c r="JIZ120" s="213"/>
      <c r="JJA120" s="214"/>
      <c r="JJB120" s="214"/>
      <c r="JJP120" s="214"/>
      <c r="JJQ120" s="214"/>
      <c r="JJR120" s="214"/>
      <c r="JJS120" s="214"/>
      <c r="JJT120" s="214"/>
      <c r="JJU120" s="212"/>
      <c r="JJV120" s="213"/>
      <c r="JJW120" s="213"/>
      <c r="JJX120" s="214"/>
      <c r="JJY120" s="214"/>
      <c r="JKM120" s="214"/>
      <c r="JKN120" s="214"/>
      <c r="JKO120" s="214"/>
      <c r="JKP120" s="214"/>
      <c r="JKQ120" s="214"/>
      <c r="JKR120" s="212"/>
      <c r="JKS120" s="213"/>
      <c r="JKT120" s="213"/>
      <c r="JKU120" s="214"/>
      <c r="JKV120" s="214"/>
      <c r="JLJ120" s="214"/>
      <c r="JLK120" s="214"/>
      <c r="JLL120" s="214"/>
      <c r="JLM120" s="214"/>
      <c r="JLN120" s="214"/>
      <c r="JLO120" s="212"/>
      <c r="JLP120" s="213"/>
      <c r="JLQ120" s="213"/>
      <c r="JLR120" s="214"/>
      <c r="JLS120" s="214"/>
      <c r="JMG120" s="214"/>
      <c r="JMH120" s="214"/>
      <c r="JMI120" s="214"/>
      <c r="JMJ120" s="214"/>
      <c r="JMK120" s="214"/>
      <c r="JML120" s="212"/>
      <c r="JMM120" s="213"/>
      <c r="JMN120" s="213"/>
      <c r="JMO120" s="214"/>
      <c r="JMP120" s="214"/>
      <c r="JND120" s="214"/>
      <c r="JNE120" s="214"/>
      <c r="JNF120" s="214"/>
      <c r="JNG120" s="214"/>
      <c r="JNH120" s="214"/>
      <c r="JNI120" s="212"/>
      <c r="JNJ120" s="213"/>
      <c r="JNK120" s="213"/>
      <c r="JNL120" s="214"/>
      <c r="JNM120" s="214"/>
      <c r="JOA120" s="214"/>
      <c r="JOB120" s="214"/>
      <c r="JOC120" s="214"/>
      <c r="JOD120" s="214"/>
      <c r="JOE120" s="214"/>
      <c r="JOF120" s="212"/>
      <c r="JOG120" s="213"/>
      <c r="JOH120" s="213"/>
      <c r="JOI120" s="214"/>
      <c r="JOJ120" s="214"/>
      <c r="JOX120" s="214"/>
      <c r="JOY120" s="214"/>
      <c r="JOZ120" s="214"/>
      <c r="JPA120" s="214"/>
      <c r="JPB120" s="214"/>
      <c r="JPC120" s="212"/>
      <c r="JPD120" s="213"/>
      <c r="JPE120" s="213"/>
      <c r="JPF120" s="214"/>
      <c r="JPG120" s="214"/>
      <c r="JPU120" s="214"/>
      <c r="JPV120" s="214"/>
      <c r="JPW120" s="214"/>
      <c r="JPX120" s="214"/>
      <c r="JPY120" s="214"/>
      <c r="JPZ120" s="212"/>
      <c r="JQA120" s="213"/>
      <c r="JQB120" s="213"/>
      <c r="JQC120" s="214"/>
      <c r="JQD120" s="214"/>
      <c r="JQR120" s="214"/>
      <c r="JQS120" s="214"/>
      <c r="JQT120" s="214"/>
      <c r="JQU120" s="214"/>
      <c r="JQV120" s="214"/>
      <c r="JQW120" s="212"/>
      <c r="JQX120" s="213"/>
      <c r="JQY120" s="213"/>
      <c r="JQZ120" s="214"/>
      <c r="JRA120" s="214"/>
      <c r="JRO120" s="214"/>
      <c r="JRP120" s="214"/>
      <c r="JRQ120" s="214"/>
      <c r="JRR120" s="214"/>
      <c r="JRS120" s="214"/>
      <c r="JRT120" s="212"/>
      <c r="JRU120" s="213"/>
      <c r="JRV120" s="213"/>
      <c r="JRW120" s="214"/>
      <c r="JRX120" s="214"/>
      <c r="JSL120" s="214"/>
      <c r="JSM120" s="214"/>
      <c r="JSN120" s="214"/>
      <c r="JSO120" s="214"/>
      <c r="JSP120" s="214"/>
      <c r="JSQ120" s="212"/>
      <c r="JSR120" s="213"/>
      <c r="JSS120" s="213"/>
      <c r="JST120" s="214"/>
      <c r="JSU120" s="214"/>
      <c r="JTI120" s="214"/>
      <c r="JTJ120" s="214"/>
      <c r="JTK120" s="214"/>
      <c r="JTL120" s="214"/>
      <c r="JTM120" s="214"/>
      <c r="JTN120" s="212"/>
      <c r="JTO120" s="213"/>
      <c r="JTP120" s="213"/>
      <c r="JTQ120" s="214"/>
      <c r="JTR120" s="214"/>
      <c r="JUF120" s="214"/>
      <c r="JUG120" s="214"/>
      <c r="JUH120" s="214"/>
      <c r="JUI120" s="214"/>
      <c r="JUJ120" s="214"/>
      <c r="JUK120" s="212"/>
      <c r="JUL120" s="213"/>
      <c r="JUM120" s="213"/>
      <c r="JUN120" s="214"/>
      <c r="JUO120" s="214"/>
      <c r="JVC120" s="214"/>
      <c r="JVD120" s="214"/>
      <c r="JVE120" s="214"/>
      <c r="JVF120" s="214"/>
      <c r="JVG120" s="214"/>
      <c r="JVH120" s="212"/>
      <c r="JVI120" s="213"/>
      <c r="JVJ120" s="213"/>
      <c r="JVK120" s="214"/>
      <c r="JVL120" s="214"/>
      <c r="JVZ120" s="214"/>
      <c r="JWA120" s="214"/>
      <c r="JWB120" s="214"/>
      <c r="JWC120" s="214"/>
      <c r="JWD120" s="214"/>
      <c r="JWE120" s="212"/>
      <c r="JWF120" s="213"/>
      <c r="JWG120" s="213"/>
      <c r="JWH120" s="214"/>
      <c r="JWI120" s="214"/>
      <c r="JWW120" s="214"/>
      <c r="JWX120" s="214"/>
      <c r="JWY120" s="214"/>
      <c r="JWZ120" s="214"/>
      <c r="JXA120" s="214"/>
      <c r="JXB120" s="212"/>
      <c r="JXC120" s="213"/>
      <c r="JXD120" s="213"/>
      <c r="JXE120" s="214"/>
      <c r="JXF120" s="214"/>
      <c r="JXT120" s="214"/>
      <c r="JXU120" s="214"/>
      <c r="JXV120" s="214"/>
      <c r="JXW120" s="214"/>
      <c r="JXX120" s="214"/>
      <c r="JXY120" s="212"/>
      <c r="JXZ120" s="213"/>
      <c r="JYA120" s="213"/>
      <c r="JYB120" s="214"/>
      <c r="JYC120" s="214"/>
      <c r="JYQ120" s="214"/>
      <c r="JYR120" s="214"/>
      <c r="JYS120" s="214"/>
      <c r="JYT120" s="214"/>
      <c r="JYU120" s="214"/>
      <c r="JYV120" s="212"/>
      <c r="JYW120" s="213"/>
      <c r="JYX120" s="213"/>
      <c r="JYY120" s="214"/>
      <c r="JYZ120" s="214"/>
      <c r="JZN120" s="214"/>
      <c r="JZO120" s="214"/>
      <c r="JZP120" s="214"/>
      <c r="JZQ120" s="214"/>
      <c r="JZR120" s="214"/>
      <c r="JZS120" s="212"/>
      <c r="JZT120" s="213"/>
      <c r="JZU120" s="213"/>
      <c r="JZV120" s="214"/>
      <c r="JZW120" s="214"/>
      <c r="KAK120" s="214"/>
      <c r="KAL120" s="214"/>
      <c r="KAM120" s="214"/>
      <c r="KAN120" s="214"/>
      <c r="KAO120" s="214"/>
      <c r="KAP120" s="212"/>
      <c r="KAQ120" s="213"/>
      <c r="KAR120" s="213"/>
      <c r="KAS120" s="214"/>
      <c r="KAT120" s="214"/>
      <c r="KBH120" s="214"/>
      <c r="KBI120" s="214"/>
      <c r="KBJ120" s="214"/>
      <c r="KBK120" s="214"/>
      <c r="KBL120" s="214"/>
      <c r="KBM120" s="212"/>
      <c r="KBN120" s="213"/>
      <c r="KBO120" s="213"/>
      <c r="KBP120" s="214"/>
      <c r="KBQ120" s="214"/>
      <c r="KCE120" s="214"/>
      <c r="KCF120" s="214"/>
      <c r="KCG120" s="214"/>
      <c r="KCH120" s="214"/>
      <c r="KCI120" s="214"/>
      <c r="KCJ120" s="212"/>
      <c r="KCK120" s="213"/>
      <c r="KCL120" s="213"/>
      <c r="KCM120" s="214"/>
      <c r="KCN120" s="214"/>
      <c r="KDB120" s="214"/>
      <c r="KDC120" s="214"/>
      <c r="KDD120" s="214"/>
      <c r="KDE120" s="214"/>
      <c r="KDF120" s="214"/>
      <c r="KDG120" s="212"/>
      <c r="KDH120" s="213"/>
      <c r="KDI120" s="213"/>
      <c r="KDJ120" s="214"/>
      <c r="KDK120" s="214"/>
      <c r="KDY120" s="214"/>
      <c r="KDZ120" s="214"/>
      <c r="KEA120" s="214"/>
      <c r="KEB120" s="214"/>
      <c r="KEC120" s="214"/>
      <c r="KED120" s="212"/>
      <c r="KEE120" s="213"/>
      <c r="KEF120" s="213"/>
      <c r="KEG120" s="214"/>
      <c r="KEH120" s="214"/>
      <c r="KEV120" s="214"/>
      <c r="KEW120" s="214"/>
      <c r="KEX120" s="214"/>
      <c r="KEY120" s="214"/>
      <c r="KEZ120" s="214"/>
      <c r="KFA120" s="212"/>
      <c r="KFB120" s="213"/>
      <c r="KFC120" s="213"/>
      <c r="KFD120" s="214"/>
      <c r="KFE120" s="214"/>
      <c r="KFS120" s="214"/>
      <c r="KFT120" s="214"/>
      <c r="KFU120" s="214"/>
      <c r="KFV120" s="214"/>
      <c r="KFW120" s="214"/>
      <c r="KFX120" s="212"/>
      <c r="KFY120" s="213"/>
      <c r="KFZ120" s="213"/>
      <c r="KGA120" s="214"/>
      <c r="KGB120" s="214"/>
      <c r="KGP120" s="214"/>
      <c r="KGQ120" s="214"/>
      <c r="KGR120" s="214"/>
      <c r="KGS120" s="214"/>
      <c r="KGT120" s="214"/>
      <c r="KGU120" s="212"/>
      <c r="KGV120" s="213"/>
      <c r="KGW120" s="213"/>
      <c r="KGX120" s="214"/>
      <c r="KGY120" s="214"/>
      <c r="KHM120" s="214"/>
      <c r="KHN120" s="214"/>
      <c r="KHO120" s="214"/>
      <c r="KHP120" s="214"/>
      <c r="KHQ120" s="214"/>
      <c r="KHR120" s="212"/>
      <c r="KHS120" s="213"/>
      <c r="KHT120" s="213"/>
      <c r="KHU120" s="214"/>
      <c r="KHV120" s="214"/>
      <c r="KIJ120" s="214"/>
      <c r="KIK120" s="214"/>
      <c r="KIL120" s="214"/>
      <c r="KIM120" s="214"/>
      <c r="KIN120" s="214"/>
      <c r="KIO120" s="212"/>
      <c r="KIP120" s="213"/>
      <c r="KIQ120" s="213"/>
      <c r="KIR120" s="214"/>
      <c r="KIS120" s="214"/>
      <c r="KJG120" s="214"/>
      <c r="KJH120" s="214"/>
      <c r="KJI120" s="214"/>
      <c r="KJJ120" s="214"/>
      <c r="KJK120" s="214"/>
      <c r="KJL120" s="212"/>
      <c r="KJM120" s="213"/>
      <c r="KJN120" s="213"/>
      <c r="KJO120" s="214"/>
      <c r="KJP120" s="214"/>
      <c r="KKD120" s="214"/>
      <c r="KKE120" s="214"/>
      <c r="KKF120" s="214"/>
      <c r="KKG120" s="214"/>
      <c r="KKH120" s="214"/>
      <c r="KKI120" s="212"/>
      <c r="KKJ120" s="213"/>
      <c r="KKK120" s="213"/>
      <c r="KKL120" s="214"/>
      <c r="KKM120" s="214"/>
      <c r="KLA120" s="214"/>
      <c r="KLB120" s="214"/>
      <c r="KLC120" s="214"/>
      <c r="KLD120" s="214"/>
      <c r="KLE120" s="214"/>
      <c r="KLF120" s="212"/>
      <c r="KLG120" s="213"/>
      <c r="KLH120" s="213"/>
      <c r="KLI120" s="214"/>
      <c r="KLJ120" s="214"/>
      <c r="KLX120" s="214"/>
      <c r="KLY120" s="214"/>
      <c r="KLZ120" s="214"/>
      <c r="KMA120" s="214"/>
      <c r="KMB120" s="214"/>
      <c r="KMC120" s="212"/>
      <c r="KMD120" s="213"/>
      <c r="KME120" s="213"/>
      <c r="KMF120" s="214"/>
      <c r="KMG120" s="214"/>
      <c r="KMU120" s="214"/>
      <c r="KMV120" s="214"/>
      <c r="KMW120" s="214"/>
      <c r="KMX120" s="214"/>
      <c r="KMY120" s="214"/>
      <c r="KMZ120" s="212"/>
      <c r="KNA120" s="213"/>
      <c r="KNB120" s="213"/>
      <c r="KNC120" s="214"/>
      <c r="KND120" s="214"/>
      <c r="KNR120" s="214"/>
      <c r="KNS120" s="214"/>
      <c r="KNT120" s="214"/>
      <c r="KNU120" s="214"/>
      <c r="KNV120" s="214"/>
      <c r="KNW120" s="212"/>
      <c r="KNX120" s="213"/>
      <c r="KNY120" s="213"/>
      <c r="KNZ120" s="214"/>
      <c r="KOA120" s="214"/>
      <c r="KOO120" s="214"/>
      <c r="KOP120" s="214"/>
      <c r="KOQ120" s="214"/>
      <c r="KOR120" s="214"/>
      <c r="KOS120" s="214"/>
      <c r="KOT120" s="212"/>
      <c r="KOU120" s="213"/>
      <c r="KOV120" s="213"/>
      <c r="KOW120" s="214"/>
      <c r="KOX120" s="214"/>
      <c r="KPL120" s="214"/>
      <c r="KPM120" s="214"/>
      <c r="KPN120" s="214"/>
      <c r="KPO120" s="214"/>
      <c r="KPP120" s="214"/>
      <c r="KPQ120" s="212"/>
      <c r="KPR120" s="213"/>
      <c r="KPS120" s="213"/>
      <c r="KPT120" s="214"/>
      <c r="KPU120" s="214"/>
      <c r="KQI120" s="214"/>
      <c r="KQJ120" s="214"/>
      <c r="KQK120" s="214"/>
      <c r="KQL120" s="214"/>
      <c r="KQM120" s="214"/>
      <c r="KQN120" s="212"/>
      <c r="KQO120" s="213"/>
      <c r="KQP120" s="213"/>
      <c r="KQQ120" s="214"/>
      <c r="KQR120" s="214"/>
      <c r="KRF120" s="214"/>
      <c r="KRG120" s="214"/>
      <c r="KRH120" s="214"/>
      <c r="KRI120" s="214"/>
      <c r="KRJ120" s="214"/>
      <c r="KRK120" s="212"/>
      <c r="KRL120" s="213"/>
      <c r="KRM120" s="213"/>
      <c r="KRN120" s="214"/>
      <c r="KRO120" s="214"/>
      <c r="KSC120" s="214"/>
      <c r="KSD120" s="214"/>
      <c r="KSE120" s="214"/>
      <c r="KSF120" s="214"/>
      <c r="KSG120" s="214"/>
      <c r="KSH120" s="212"/>
      <c r="KSI120" s="213"/>
      <c r="KSJ120" s="213"/>
      <c r="KSK120" s="214"/>
      <c r="KSL120" s="214"/>
      <c r="KSZ120" s="214"/>
      <c r="KTA120" s="214"/>
      <c r="KTB120" s="214"/>
      <c r="KTC120" s="214"/>
      <c r="KTD120" s="214"/>
      <c r="KTE120" s="212"/>
      <c r="KTF120" s="213"/>
      <c r="KTG120" s="213"/>
      <c r="KTH120" s="214"/>
      <c r="KTI120" s="214"/>
      <c r="KTW120" s="214"/>
      <c r="KTX120" s="214"/>
      <c r="KTY120" s="214"/>
      <c r="KTZ120" s="214"/>
      <c r="KUA120" s="214"/>
      <c r="KUB120" s="212"/>
      <c r="KUC120" s="213"/>
      <c r="KUD120" s="213"/>
      <c r="KUE120" s="214"/>
      <c r="KUF120" s="214"/>
      <c r="KUT120" s="214"/>
      <c r="KUU120" s="214"/>
      <c r="KUV120" s="214"/>
      <c r="KUW120" s="214"/>
      <c r="KUX120" s="214"/>
      <c r="KUY120" s="212"/>
      <c r="KUZ120" s="213"/>
      <c r="KVA120" s="213"/>
      <c r="KVB120" s="214"/>
      <c r="KVC120" s="214"/>
      <c r="KVQ120" s="214"/>
      <c r="KVR120" s="214"/>
      <c r="KVS120" s="214"/>
      <c r="KVT120" s="214"/>
      <c r="KVU120" s="214"/>
      <c r="KVV120" s="212"/>
      <c r="KVW120" s="213"/>
      <c r="KVX120" s="213"/>
      <c r="KVY120" s="214"/>
      <c r="KVZ120" s="214"/>
      <c r="KWN120" s="214"/>
      <c r="KWO120" s="214"/>
      <c r="KWP120" s="214"/>
      <c r="KWQ120" s="214"/>
      <c r="KWR120" s="214"/>
      <c r="KWS120" s="212"/>
      <c r="KWT120" s="213"/>
      <c r="KWU120" s="213"/>
      <c r="KWV120" s="214"/>
      <c r="KWW120" s="214"/>
      <c r="KXK120" s="214"/>
      <c r="KXL120" s="214"/>
      <c r="KXM120" s="214"/>
      <c r="KXN120" s="214"/>
      <c r="KXO120" s="214"/>
      <c r="KXP120" s="212"/>
      <c r="KXQ120" s="213"/>
      <c r="KXR120" s="213"/>
      <c r="KXS120" s="214"/>
      <c r="KXT120" s="214"/>
      <c r="KYH120" s="214"/>
      <c r="KYI120" s="214"/>
      <c r="KYJ120" s="214"/>
      <c r="KYK120" s="214"/>
      <c r="KYL120" s="214"/>
      <c r="KYM120" s="212"/>
      <c r="KYN120" s="213"/>
      <c r="KYO120" s="213"/>
      <c r="KYP120" s="214"/>
      <c r="KYQ120" s="214"/>
      <c r="KZE120" s="214"/>
      <c r="KZF120" s="214"/>
      <c r="KZG120" s="214"/>
      <c r="KZH120" s="214"/>
      <c r="KZI120" s="214"/>
      <c r="KZJ120" s="212"/>
      <c r="KZK120" s="213"/>
      <c r="KZL120" s="213"/>
      <c r="KZM120" s="214"/>
      <c r="KZN120" s="214"/>
      <c r="LAB120" s="214"/>
      <c r="LAC120" s="214"/>
      <c r="LAD120" s="214"/>
      <c r="LAE120" s="214"/>
      <c r="LAF120" s="214"/>
      <c r="LAG120" s="212"/>
      <c r="LAH120" s="213"/>
      <c r="LAI120" s="213"/>
      <c r="LAJ120" s="214"/>
      <c r="LAK120" s="214"/>
      <c r="LAY120" s="214"/>
      <c r="LAZ120" s="214"/>
      <c r="LBA120" s="214"/>
      <c r="LBB120" s="214"/>
      <c r="LBC120" s="214"/>
      <c r="LBD120" s="212"/>
      <c r="LBE120" s="213"/>
      <c r="LBF120" s="213"/>
      <c r="LBG120" s="214"/>
      <c r="LBH120" s="214"/>
      <c r="LBV120" s="214"/>
      <c r="LBW120" s="214"/>
      <c r="LBX120" s="214"/>
      <c r="LBY120" s="214"/>
      <c r="LBZ120" s="214"/>
      <c r="LCA120" s="212"/>
      <c r="LCB120" s="213"/>
      <c r="LCC120" s="213"/>
      <c r="LCD120" s="214"/>
      <c r="LCE120" s="214"/>
      <c r="LCS120" s="214"/>
      <c r="LCT120" s="214"/>
      <c r="LCU120" s="214"/>
      <c r="LCV120" s="214"/>
      <c r="LCW120" s="214"/>
      <c r="LCX120" s="212"/>
      <c r="LCY120" s="213"/>
      <c r="LCZ120" s="213"/>
      <c r="LDA120" s="214"/>
      <c r="LDB120" s="214"/>
      <c r="LDP120" s="214"/>
      <c r="LDQ120" s="214"/>
      <c r="LDR120" s="214"/>
      <c r="LDS120" s="214"/>
      <c r="LDT120" s="214"/>
      <c r="LDU120" s="212"/>
      <c r="LDV120" s="213"/>
      <c r="LDW120" s="213"/>
      <c r="LDX120" s="214"/>
      <c r="LDY120" s="214"/>
      <c r="LEM120" s="214"/>
      <c r="LEN120" s="214"/>
      <c r="LEO120" s="214"/>
      <c r="LEP120" s="214"/>
      <c r="LEQ120" s="214"/>
      <c r="LER120" s="212"/>
      <c r="LES120" s="213"/>
      <c r="LET120" s="213"/>
      <c r="LEU120" s="214"/>
      <c r="LEV120" s="214"/>
      <c r="LFJ120" s="214"/>
      <c r="LFK120" s="214"/>
      <c r="LFL120" s="214"/>
      <c r="LFM120" s="214"/>
      <c r="LFN120" s="214"/>
      <c r="LFO120" s="212"/>
      <c r="LFP120" s="213"/>
      <c r="LFQ120" s="213"/>
      <c r="LFR120" s="214"/>
      <c r="LFS120" s="214"/>
      <c r="LGG120" s="214"/>
      <c r="LGH120" s="214"/>
      <c r="LGI120" s="214"/>
      <c r="LGJ120" s="214"/>
      <c r="LGK120" s="214"/>
      <c r="LGL120" s="212"/>
      <c r="LGM120" s="213"/>
      <c r="LGN120" s="213"/>
      <c r="LGO120" s="214"/>
      <c r="LGP120" s="214"/>
      <c r="LHD120" s="214"/>
      <c r="LHE120" s="214"/>
      <c r="LHF120" s="214"/>
      <c r="LHG120" s="214"/>
      <c r="LHH120" s="214"/>
      <c r="LHI120" s="212"/>
      <c r="LHJ120" s="213"/>
      <c r="LHK120" s="213"/>
      <c r="LHL120" s="214"/>
      <c r="LHM120" s="214"/>
      <c r="LIA120" s="214"/>
      <c r="LIB120" s="214"/>
      <c r="LIC120" s="214"/>
      <c r="LID120" s="214"/>
      <c r="LIE120" s="214"/>
      <c r="LIF120" s="212"/>
      <c r="LIG120" s="213"/>
      <c r="LIH120" s="213"/>
      <c r="LII120" s="214"/>
      <c r="LIJ120" s="214"/>
      <c r="LIX120" s="214"/>
      <c r="LIY120" s="214"/>
      <c r="LIZ120" s="214"/>
      <c r="LJA120" s="214"/>
      <c r="LJB120" s="214"/>
      <c r="LJC120" s="212"/>
      <c r="LJD120" s="213"/>
      <c r="LJE120" s="213"/>
      <c r="LJF120" s="214"/>
      <c r="LJG120" s="214"/>
      <c r="LJU120" s="214"/>
      <c r="LJV120" s="214"/>
      <c r="LJW120" s="214"/>
      <c r="LJX120" s="214"/>
      <c r="LJY120" s="214"/>
      <c r="LJZ120" s="212"/>
      <c r="LKA120" s="213"/>
      <c r="LKB120" s="213"/>
      <c r="LKC120" s="214"/>
      <c r="LKD120" s="214"/>
      <c r="LKR120" s="214"/>
      <c r="LKS120" s="214"/>
      <c r="LKT120" s="214"/>
      <c r="LKU120" s="214"/>
      <c r="LKV120" s="214"/>
      <c r="LKW120" s="212"/>
      <c r="LKX120" s="213"/>
      <c r="LKY120" s="213"/>
      <c r="LKZ120" s="214"/>
      <c r="LLA120" s="214"/>
      <c r="LLO120" s="214"/>
      <c r="LLP120" s="214"/>
      <c r="LLQ120" s="214"/>
      <c r="LLR120" s="214"/>
      <c r="LLS120" s="214"/>
      <c r="LLT120" s="212"/>
      <c r="LLU120" s="213"/>
      <c r="LLV120" s="213"/>
      <c r="LLW120" s="214"/>
      <c r="LLX120" s="214"/>
      <c r="LML120" s="214"/>
      <c r="LMM120" s="214"/>
      <c r="LMN120" s="214"/>
      <c r="LMO120" s="214"/>
      <c r="LMP120" s="214"/>
      <c r="LMQ120" s="212"/>
      <c r="LMR120" s="213"/>
      <c r="LMS120" s="213"/>
      <c r="LMT120" s="214"/>
      <c r="LMU120" s="214"/>
      <c r="LNI120" s="214"/>
      <c r="LNJ120" s="214"/>
      <c r="LNK120" s="214"/>
      <c r="LNL120" s="214"/>
      <c r="LNM120" s="214"/>
      <c r="LNN120" s="212"/>
      <c r="LNO120" s="213"/>
      <c r="LNP120" s="213"/>
      <c r="LNQ120" s="214"/>
      <c r="LNR120" s="214"/>
      <c r="LOF120" s="214"/>
      <c r="LOG120" s="214"/>
      <c r="LOH120" s="214"/>
      <c r="LOI120" s="214"/>
      <c r="LOJ120" s="214"/>
      <c r="LOK120" s="212"/>
      <c r="LOL120" s="213"/>
      <c r="LOM120" s="213"/>
      <c r="LON120" s="214"/>
      <c r="LOO120" s="214"/>
      <c r="LPC120" s="214"/>
      <c r="LPD120" s="214"/>
      <c r="LPE120" s="214"/>
      <c r="LPF120" s="214"/>
      <c r="LPG120" s="214"/>
      <c r="LPH120" s="212"/>
      <c r="LPI120" s="213"/>
      <c r="LPJ120" s="213"/>
      <c r="LPK120" s="214"/>
      <c r="LPL120" s="214"/>
      <c r="LPZ120" s="214"/>
      <c r="LQA120" s="214"/>
      <c r="LQB120" s="214"/>
      <c r="LQC120" s="214"/>
      <c r="LQD120" s="214"/>
      <c r="LQE120" s="212"/>
      <c r="LQF120" s="213"/>
      <c r="LQG120" s="213"/>
      <c r="LQH120" s="214"/>
      <c r="LQI120" s="214"/>
      <c r="LQW120" s="214"/>
      <c r="LQX120" s="214"/>
      <c r="LQY120" s="214"/>
      <c r="LQZ120" s="214"/>
      <c r="LRA120" s="214"/>
      <c r="LRB120" s="212"/>
      <c r="LRC120" s="213"/>
      <c r="LRD120" s="213"/>
      <c r="LRE120" s="214"/>
      <c r="LRF120" s="214"/>
      <c r="LRT120" s="214"/>
      <c r="LRU120" s="214"/>
      <c r="LRV120" s="214"/>
      <c r="LRW120" s="214"/>
      <c r="LRX120" s="214"/>
      <c r="LRY120" s="212"/>
      <c r="LRZ120" s="213"/>
      <c r="LSA120" s="213"/>
      <c r="LSB120" s="214"/>
      <c r="LSC120" s="214"/>
      <c r="LSQ120" s="214"/>
      <c r="LSR120" s="214"/>
      <c r="LSS120" s="214"/>
      <c r="LST120" s="214"/>
      <c r="LSU120" s="214"/>
      <c r="LSV120" s="212"/>
      <c r="LSW120" s="213"/>
      <c r="LSX120" s="213"/>
      <c r="LSY120" s="214"/>
      <c r="LSZ120" s="214"/>
      <c r="LTN120" s="214"/>
      <c r="LTO120" s="214"/>
      <c r="LTP120" s="214"/>
      <c r="LTQ120" s="214"/>
      <c r="LTR120" s="214"/>
      <c r="LTS120" s="212"/>
      <c r="LTT120" s="213"/>
      <c r="LTU120" s="213"/>
      <c r="LTV120" s="214"/>
      <c r="LTW120" s="214"/>
      <c r="LUK120" s="214"/>
      <c r="LUL120" s="214"/>
      <c r="LUM120" s="214"/>
      <c r="LUN120" s="214"/>
      <c r="LUO120" s="214"/>
      <c r="LUP120" s="212"/>
      <c r="LUQ120" s="213"/>
      <c r="LUR120" s="213"/>
      <c r="LUS120" s="214"/>
      <c r="LUT120" s="214"/>
      <c r="LVH120" s="214"/>
      <c r="LVI120" s="214"/>
      <c r="LVJ120" s="214"/>
      <c r="LVK120" s="214"/>
      <c r="LVL120" s="214"/>
      <c r="LVM120" s="212"/>
      <c r="LVN120" s="213"/>
      <c r="LVO120" s="213"/>
      <c r="LVP120" s="214"/>
      <c r="LVQ120" s="214"/>
      <c r="LWE120" s="214"/>
      <c r="LWF120" s="214"/>
      <c r="LWG120" s="214"/>
      <c r="LWH120" s="214"/>
      <c r="LWI120" s="214"/>
      <c r="LWJ120" s="212"/>
      <c r="LWK120" s="213"/>
      <c r="LWL120" s="213"/>
      <c r="LWM120" s="214"/>
      <c r="LWN120" s="214"/>
      <c r="LXB120" s="214"/>
      <c r="LXC120" s="214"/>
      <c r="LXD120" s="214"/>
      <c r="LXE120" s="214"/>
      <c r="LXF120" s="214"/>
      <c r="LXG120" s="212"/>
      <c r="LXH120" s="213"/>
      <c r="LXI120" s="213"/>
      <c r="LXJ120" s="214"/>
      <c r="LXK120" s="214"/>
      <c r="LXY120" s="214"/>
      <c r="LXZ120" s="214"/>
      <c r="LYA120" s="214"/>
      <c r="LYB120" s="214"/>
      <c r="LYC120" s="214"/>
      <c r="LYD120" s="212"/>
      <c r="LYE120" s="213"/>
      <c r="LYF120" s="213"/>
      <c r="LYG120" s="214"/>
      <c r="LYH120" s="214"/>
      <c r="LYV120" s="214"/>
      <c r="LYW120" s="214"/>
      <c r="LYX120" s="214"/>
      <c r="LYY120" s="214"/>
      <c r="LYZ120" s="214"/>
      <c r="LZA120" s="212"/>
      <c r="LZB120" s="213"/>
      <c r="LZC120" s="213"/>
      <c r="LZD120" s="214"/>
      <c r="LZE120" s="214"/>
      <c r="LZS120" s="214"/>
      <c r="LZT120" s="214"/>
      <c r="LZU120" s="214"/>
      <c r="LZV120" s="214"/>
      <c r="LZW120" s="214"/>
      <c r="LZX120" s="212"/>
      <c r="LZY120" s="213"/>
      <c r="LZZ120" s="213"/>
      <c r="MAA120" s="214"/>
      <c r="MAB120" s="214"/>
      <c r="MAP120" s="214"/>
      <c r="MAQ120" s="214"/>
      <c r="MAR120" s="214"/>
      <c r="MAS120" s="214"/>
      <c r="MAT120" s="214"/>
      <c r="MAU120" s="212"/>
      <c r="MAV120" s="213"/>
      <c r="MAW120" s="213"/>
      <c r="MAX120" s="214"/>
      <c r="MAY120" s="214"/>
      <c r="MBM120" s="214"/>
      <c r="MBN120" s="214"/>
      <c r="MBO120" s="214"/>
      <c r="MBP120" s="214"/>
      <c r="MBQ120" s="214"/>
      <c r="MBR120" s="212"/>
      <c r="MBS120" s="213"/>
      <c r="MBT120" s="213"/>
      <c r="MBU120" s="214"/>
      <c r="MBV120" s="214"/>
      <c r="MCJ120" s="214"/>
      <c r="MCK120" s="214"/>
      <c r="MCL120" s="214"/>
      <c r="MCM120" s="214"/>
      <c r="MCN120" s="214"/>
      <c r="MCO120" s="212"/>
      <c r="MCP120" s="213"/>
      <c r="MCQ120" s="213"/>
      <c r="MCR120" s="214"/>
      <c r="MCS120" s="214"/>
      <c r="MDG120" s="214"/>
      <c r="MDH120" s="214"/>
      <c r="MDI120" s="214"/>
      <c r="MDJ120" s="214"/>
      <c r="MDK120" s="214"/>
      <c r="MDL120" s="212"/>
      <c r="MDM120" s="213"/>
      <c r="MDN120" s="213"/>
      <c r="MDO120" s="214"/>
      <c r="MDP120" s="214"/>
      <c r="MED120" s="214"/>
      <c r="MEE120" s="214"/>
      <c r="MEF120" s="214"/>
      <c r="MEG120" s="214"/>
      <c r="MEH120" s="214"/>
      <c r="MEI120" s="212"/>
      <c r="MEJ120" s="213"/>
      <c r="MEK120" s="213"/>
      <c r="MEL120" s="214"/>
      <c r="MEM120" s="214"/>
      <c r="MFA120" s="214"/>
      <c r="MFB120" s="214"/>
      <c r="MFC120" s="214"/>
      <c r="MFD120" s="214"/>
      <c r="MFE120" s="214"/>
      <c r="MFF120" s="212"/>
      <c r="MFG120" s="213"/>
      <c r="MFH120" s="213"/>
      <c r="MFI120" s="214"/>
      <c r="MFJ120" s="214"/>
      <c r="MFX120" s="214"/>
      <c r="MFY120" s="214"/>
      <c r="MFZ120" s="214"/>
      <c r="MGA120" s="214"/>
      <c r="MGB120" s="214"/>
      <c r="MGC120" s="212"/>
      <c r="MGD120" s="213"/>
      <c r="MGE120" s="213"/>
      <c r="MGF120" s="214"/>
      <c r="MGG120" s="214"/>
      <c r="MGU120" s="214"/>
      <c r="MGV120" s="214"/>
      <c r="MGW120" s="214"/>
      <c r="MGX120" s="214"/>
      <c r="MGY120" s="214"/>
      <c r="MGZ120" s="212"/>
      <c r="MHA120" s="213"/>
      <c r="MHB120" s="213"/>
      <c r="MHC120" s="214"/>
      <c r="MHD120" s="214"/>
      <c r="MHR120" s="214"/>
      <c r="MHS120" s="214"/>
      <c r="MHT120" s="214"/>
      <c r="MHU120" s="214"/>
      <c r="MHV120" s="214"/>
      <c r="MHW120" s="212"/>
      <c r="MHX120" s="213"/>
      <c r="MHY120" s="213"/>
      <c r="MHZ120" s="214"/>
      <c r="MIA120" s="214"/>
      <c r="MIO120" s="214"/>
      <c r="MIP120" s="214"/>
      <c r="MIQ120" s="214"/>
      <c r="MIR120" s="214"/>
      <c r="MIS120" s="214"/>
      <c r="MIT120" s="212"/>
      <c r="MIU120" s="213"/>
      <c r="MIV120" s="213"/>
      <c r="MIW120" s="214"/>
      <c r="MIX120" s="214"/>
      <c r="MJL120" s="214"/>
      <c r="MJM120" s="214"/>
      <c r="MJN120" s="214"/>
      <c r="MJO120" s="214"/>
      <c r="MJP120" s="214"/>
      <c r="MJQ120" s="212"/>
      <c r="MJR120" s="213"/>
      <c r="MJS120" s="213"/>
      <c r="MJT120" s="214"/>
      <c r="MJU120" s="214"/>
      <c r="MKI120" s="214"/>
      <c r="MKJ120" s="214"/>
      <c r="MKK120" s="214"/>
      <c r="MKL120" s="214"/>
      <c r="MKM120" s="214"/>
      <c r="MKN120" s="212"/>
      <c r="MKO120" s="213"/>
      <c r="MKP120" s="213"/>
      <c r="MKQ120" s="214"/>
      <c r="MKR120" s="214"/>
      <c r="MLF120" s="214"/>
      <c r="MLG120" s="214"/>
      <c r="MLH120" s="214"/>
      <c r="MLI120" s="214"/>
      <c r="MLJ120" s="214"/>
      <c r="MLK120" s="212"/>
      <c r="MLL120" s="213"/>
      <c r="MLM120" s="213"/>
      <c r="MLN120" s="214"/>
      <c r="MLO120" s="214"/>
      <c r="MMC120" s="214"/>
      <c r="MMD120" s="214"/>
      <c r="MME120" s="214"/>
      <c r="MMF120" s="214"/>
      <c r="MMG120" s="214"/>
      <c r="MMH120" s="212"/>
      <c r="MMI120" s="213"/>
      <c r="MMJ120" s="213"/>
      <c r="MMK120" s="214"/>
      <c r="MML120" s="214"/>
      <c r="MMZ120" s="214"/>
      <c r="MNA120" s="214"/>
      <c r="MNB120" s="214"/>
      <c r="MNC120" s="214"/>
      <c r="MND120" s="214"/>
      <c r="MNE120" s="212"/>
      <c r="MNF120" s="213"/>
      <c r="MNG120" s="213"/>
      <c r="MNH120" s="214"/>
      <c r="MNI120" s="214"/>
      <c r="MNW120" s="214"/>
      <c r="MNX120" s="214"/>
      <c r="MNY120" s="214"/>
      <c r="MNZ120" s="214"/>
      <c r="MOA120" s="214"/>
      <c r="MOB120" s="212"/>
      <c r="MOC120" s="213"/>
      <c r="MOD120" s="213"/>
      <c r="MOE120" s="214"/>
      <c r="MOF120" s="214"/>
      <c r="MOT120" s="214"/>
      <c r="MOU120" s="214"/>
      <c r="MOV120" s="214"/>
      <c r="MOW120" s="214"/>
      <c r="MOX120" s="214"/>
      <c r="MOY120" s="212"/>
      <c r="MOZ120" s="213"/>
      <c r="MPA120" s="213"/>
      <c r="MPB120" s="214"/>
      <c r="MPC120" s="214"/>
      <c r="MPQ120" s="214"/>
      <c r="MPR120" s="214"/>
      <c r="MPS120" s="214"/>
      <c r="MPT120" s="214"/>
      <c r="MPU120" s="214"/>
      <c r="MPV120" s="212"/>
      <c r="MPW120" s="213"/>
      <c r="MPX120" s="213"/>
      <c r="MPY120" s="214"/>
      <c r="MPZ120" s="214"/>
      <c r="MQN120" s="214"/>
      <c r="MQO120" s="214"/>
      <c r="MQP120" s="214"/>
      <c r="MQQ120" s="214"/>
      <c r="MQR120" s="214"/>
      <c r="MQS120" s="212"/>
      <c r="MQT120" s="213"/>
      <c r="MQU120" s="213"/>
      <c r="MQV120" s="214"/>
      <c r="MQW120" s="214"/>
      <c r="MRK120" s="214"/>
      <c r="MRL120" s="214"/>
      <c r="MRM120" s="214"/>
      <c r="MRN120" s="214"/>
      <c r="MRO120" s="214"/>
      <c r="MRP120" s="212"/>
      <c r="MRQ120" s="213"/>
      <c r="MRR120" s="213"/>
      <c r="MRS120" s="214"/>
      <c r="MRT120" s="214"/>
      <c r="MSH120" s="214"/>
      <c r="MSI120" s="214"/>
      <c r="MSJ120" s="214"/>
      <c r="MSK120" s="214"/>
      <c r="MSL120" s="214"/>
      <c r="MSM120" s="212"/>
      <c r="MSN120" s="213"/>
      <c r="MSO120" s="213"/>
      <c r="MSP120" s="214"/>
      <c r="MSQ120" s="214"/>
      <c r="MTE120" s="214"/>
      <c r="MTF120" s="214"/>
      <c r="MTG120" s="214"/>
      <c r="MTH120" s="214"/>
      <c r="MTI120" s="214"/>
      <c r="MTJ120" s="212"/>
      <c r="MTK120" s="213"/>
      <c r="MTL120" s="213"/>
      <c r="MTM120" s="214"/>
      <c r="MTN120" s="214"/>
      <c r="MUB120" s="214"/>
      <c r="MUC120" s="214"/>
      <c r="MUD120" s="214"/>
      <c r="MUE120" s="214"/>
      <c r="MUF120" s="214"/>
      <c r="MUG120" s="212"/>
      <c r="MUH120" s="213"/>
      <c r="MUI120" s="213"/>
      <c r="MUJ120" s="214"/>
      <c r="MUK120" s="214"/>
      <c r="MUY120" s="214"/>
      <c r="MUZ120" s="214"/>
      <c r="MVA120" s="214"/>
      <c r="MVB120" s="214"/>
      <c r="MVC120" s="214"/>
      <c r="MVD120" s="212"/>
      <c r="MVE120" s="213"/>
      <c r="MVF120" s="213"/>
      <c r="MVG120" s="214"/>
      <c r="MVH120" s="214"/>
      <c r="MVV120" s="214"/>
      <c r="MVW120" s="214"/>
      <c r="MVX120" s="214"/>
      <c r="MVY120" s="214"/>
      <c r="MVZ120" s="214"/>
      <c r="MWA120" s="212"/>
      <c r="MWB120" s="213"/>
      <c r="MWC120" s="213"/>
      <c r="MWD120" s="214"/>
      <c r="MWE120" s="214"/>
      <c r="MWS120" s="214"/>
      <c r="MWT120" s="214"/>
      <c r="MWU120" s="214"/>
      <c r="MWV120" s="214"/>
      <c r="MWW120" s="214"/>
      <c r="MWX120" s="212"/>
      <c r="MWY120" s="213"/>
      <c r="MWZ120" s="213"/>
      <c r="MXA120" s="214"/>
      <c r="MXB120" s="214"/>
      <c r="MXP120" s="214"/>
      <c r="MXQ120" s="214"/>
      <c r="MXR120" s="214"/>
      <c r="MXS120" s="214"/>
      <c r="MXT120" s="214"/>
      <c r="MXU120" s="212"/>
      <c r="MXV120" s="213"/>
      <c r="MXW120" s="213"/>
      <c r="MXX120" s="214"/>
      <c r="MXY120" s="214"/>
      <c r="MYM120" s="214"/>
      <c r="MYN120" s="214"/>
      <c r="MYO120" s="214"/>
      <c r="MYP120" s="214"/>
      <c r="MYQ120" s="214"/>
      <c r="MYR120" s="212"/>
      <c r="MYS120" s="213"/>
      <c r="MYT120" s="213"/>
      <c r="MYU120" s="214"/>
      <c r="MYV120" s="214"/>
      <c r="MZJ120" s="214"/>
      <c r="MZK120" s="214"/>
      <c r="MZL120" s="214"/>
      <c r="MZM120" s="214"/>
      <c r="MZN120" s="214"/>
      <c r="MZO120" s="212"/>
      <c r="MZP120" s="213"/>
      <c r="MZQ120" s="213"/>
      <c r="MZR120" s="214"/>
      <c r="MZS120" s="214"/>
      <c r="NAG120" s="214"/>
      <c r="NAH120" s="214"/>
      <c r="NAI120" s="214"/>
      <c r="NAJ120" s="214"/>
      <c r="NAK120" s="214"/>
      <c r="NAL120" s="212"/>
      <c r="NAM120" s="213"/>
      <c r="NAN120" s="213"/>
      <c r="NAO120" s="214"/>
      <c r="NAP120" s="214"/>
      <c r="NBD120" s="214"/>
      <c r="NBE120" s="214"/>
      <c r="NBF120" s="214"/>
      <c r="NBG120" s="214"/>
      <c r="NBH120" s="214"/>
      <c r="NBI120" s="212"/>
      <c r="NBJ120" s="213"/>
      <c r="NBK120" s="213"/>
      <c r="NBL120" s="214"/>
      <c r="NBM120" s="214"/>
      <c r="NCA120" s="214"/>
      <c r="NCB120" s="214"/>
      <c r="NCC120" s="214"/>
      <c r="NCD120" s="214"/>
      <c r="NCE120" s="214"/>
      <c r="NCF120" s="212"/>
      <c r="NCG120" s="213"/>
      <c r="NCH120" s="213"/>
      <c r="NCI120" s="214"/>
      <c r="NCJ120" s="214"/>
      <c r="NCX120" s="214"/>
      <c r="NCY120" s="214"/>
      <c r="NCZ120" s="214"/>
      <c r="NDA120" s="214"/>
      <c r="NDB120" s="214"/>
      <c r="NDC120" s="212"/>
      <c r="NDD120" s="213"/>
      <c r="NDE120" s="213"/>
      <c r="NDF120" s="214"/>
      <c r="NDG120" s="214"/>
      <c r="NDU120" s="214"/>
      <c r="NDV120" s="214"/>
      <c r="NDW120" s="214"/>
      <c r="NDX120" s="214"/>
      <c r="NDY120" s="214"/>
      <c r="NDZ120" s="212"/>
      <c r="NEA120" s="213"/>
      <c r="NEB120" s="213"/>
      <c r="NEC120" s="214"/>
      <c r="NED120" s="214"/>
      <c r="NER120" s="214"/>
      <c r="NES120" s="214"/>
      <c r="NET120" s="214"/>
      <c r="NEU120" s="214"/>
      <c r="NEV120" s="214"/>
      <c r="NEW120" s="212"/>
      <c r="NEX120" s="213"/>
      <c r="NEY120" s="213"/>
      <c r="NEZ120" s="214"/>
      <c r="NFA120" s="214"/>
      <c r="NFO120" s="214"/>
      <c r="NFP120" s="214"/>
      <c r="NFQ120" s="214"/>
      <c r="NFR120" s="214"/>
      <c r="NFS120" s="214"/>
      <c r="NFT120" s="212"/>
      <c r="NFU120" s="213"/>
      <c r="NFV120" s="213"/>
      <c r="NFW120" s="214"/>
      <c r="NFX120" s="214"/>
      <c r="NGL120" s="214"/>
      <c r="NGM120" s="214"/>
      <c r="NGN120" s="214"/>
      <c r="NGO120" s="214"/>
      <c r="NGP120" s="214"/>
      <c r="NGQ120" s="212"/>
      <c r="NGR120" s="213"/>
      <c r="NGS120" s="213"/>
      <c r="NGT120" s="214"/>
      <c r="NGU120" s="214"/>
      <c r="NHI120" s="214"/>
      <c r="NHJ120" s="214"/>
      <c r="NHK120" s="214"/>
      <c r="NHL120" s="214"/>
      <c r="NHM120" s="214"/>
      <c r="NHN120" s="212"/>
      <c r="NHO120" s="213"/>
      <c r="NHP120" s="213"/>
      <c r="NHQ120" s="214"/>
      <c r="NHR120" s="214"/>
      <c r="NIF120" s="214"/>
      <c r="NIG120" s="214"/>
      <c r="NIH120" s="214"/>
      <c r="NII120" s="214"/>
      <c r="NIJ120" s="214"/>
      <c r="NIK120" s="212"/>
      <c r="NIL120" s="213"/>
      <c r="NIM120" s="213"/>
      <c r="NIN120" s="214"/>
      <c r="NIO120" s="214"/>
      <c r="NJC120" s="214"/>
      <c r="NJD120" s="214"/>
      <c r="NJE120" s="214"/>
      <c r="NJF120" s="214"/>
      <c r="NJG120" s="214"/>
      <c r="NJH120" s="212"/>
      <c r="NJI120" s="213"/>
      <c r="NJJ120" s="213"/>
      <c r="NJK120" s="214"/>
      <c r="NJL120" s="214"/>
      <c r="NJZ120" s="214"/>
      <c r="NKA120" s="214"/>
      <c r="NKB120" s="214"/>
      <c r="NKC120" s="214"/>
      <c r="NKD120" s="214"/>
      <c r="NKE120" s="212"/>
      <c r="NKF120" s="213"/>
      <c r="NKG120" s="213"/>
      <c r="NKH120" s="214"/>
      <c r="NKI120" s="214"/>
      <c r="NKW120" s="214"/>
      <c r="NKX120" s="214"/>
      <c r="NKY120" s="214"/>
      <c r="NKZ120" s="214"/>
      <c r="NLA120" s="214"/>
      <c r="NLB120" s="212"/>
      <c r="NLC120" s="213"/>
      <c r="NLD120" s="213"/>
      <c r="NLE120" s="214"/>
      <c r="NLF120" s="214"/>
      <c r="NLT120" s="214"/>
      <c r="NLU120" s="214"/>
      <c r="NLV120" s="214"/>
      <c r="NLW120" s="214"/>
      <c r="NLX120" s="214"/>
      <c r="NLY120" s="212"/>
      <c r="NLZ120" s="213"/>
      <c r="NMA120" s="213"/>
      <c r="NMB120" s="214"/>
      <c r="NMC120" s="214"/>
      <c r="NMQ120" s="214"/>
      <c r="NMR120" s="214"/>
      <c r="NMS120" s="214"/>
      <c r="NMT120" s="214"/>
      <c r="NMU120" s="214"/>
      <c r="NMV120" s="212"/>
      <c r="NMW120" s="213"/>
      <c r="NMX120" s="213"/>
      <c r="NMY120" s="214"/>
      <c r="NMZ120" s="214"/>
      <c r="NNN120" s="214"/>
      <c r="NNO120" s="214"/>
      <c r="NNP120" s="214"/>
      <c r="NNQ120" s="214"/>
      <c r="NNR120" s="214"/>
      <c r="NNS120" s="212"/>
      <c r="NNT120" s="213"/>
      <c r="NNU120" s="213"/>
      <c r="NNV120" s="214"/>
      <c r="NNW120" s="214"/>
      <c r="NOK120" s="214"/>
      <c r="NOL120" s="214"/>
      <c r="NOM120" s="214"/>
      <c r="NON120" s="214"/>
      <c r="NOO120" s="214"/>
      <c r="NOP120" s="212"/>
      <c r="NOQ120" s="213"/>
      <c r="NOR120" s="213"/>
      <c r="NOS120" s="214"/>
      <c r="NOT120" s="214"/>
      <c r="NPH120" s="214"/>
      <c r="NPI120" s="214"/>
      <c r="NPJ120" s="214"/>
      <c r="NPK120" s="214"/>
      <c r="NPL120" s="214"/>
      <c r="NPM120" s="212"/>
      <c r="NPN120" s="213"/>
      <c r="NPO120" s="213"/>
      <c r="NPP120" s="214"/>
      <c r="NPQ120" s="214"/>
      <c r="NQE120" s="214"/>
      <c r="NQF120" s="214"/>
      <c r="NQG120" s="214"/>
      <c r="NQH120" s="214"/>
      <c r="NQI120" s="214"/>
      <c r="NQJ120" s="212"/>
      <c r="NQK120" s="213"/>
      <c r="NQL120" s="213"/>
      <c r="NQM120" s="214"/>
      <c r="NQN120" s="214"/>
      <c r="NRB120" s="214"/>
      <c r="NRC120" s="214"/>
      <c r="NRD120" s="214"/>
      <c r="NRE120" s="214"/>
      <c r="NRF120" s="214"/>
      <c r="NRG120" s="212"/>
      <c r="NRH120" s="213"/>
      <c r="NRI120" s="213"/>
      <c r="NRJ120" s="214"/>
      <c r="NRK120" s="214"/>
      <c r="NRY120" s="214"/>
      <c r="NRZ120" s="214"/>
      <c r="NSA120" s="214"/>
      <c r="NSB120" s="214"/>
      <c r="NSC120" s="214"/>
      <c r="NSD120" s="212"/>
      <c r="NSE120" s="213"/>
      <c r="NSF120" s="213"/>
      <c r="NSG120" s="214"/>
      <c r="NSH120" s="214"/>
      <c r="NSV120" s="214"/>
      <c r="NSW120" s="214"/>
      <c r="NSX120" s="214"/>
      <c r="NSY120" s="214"/>
      <c r="NSZ120" s="214"/>
      <c r="NTA120" s="212"/>
      <c r="NTB120" s="213"/>
      <c r="NTC120" s="213"/>
      <c r="NTD120" s="214"/>
      <c r="NTE120" s="214"/>
      <c r="NTS120" s="214"/>
      <c r="NTT120" s="214"/>
      <c r="NTU120" s="214"/>
      <c r="NTV120" s="214"/>
      <c r="NTW120" s="214"/>
      <c r="NTX120" s="212"/>
      <c r="NTY120" s="213"/>
      <c r="NTZ120" s="213"/>
      <c r="NUA120" s="214"/>
      <c r="NUB120" s="214"/>
      <c r="NUP120" s="214"/>
      <c r="NUQ120" s="214"/>
      <c r="NUR120" s="214"/>
      <c r="NUS120" s="214"/>
      <c r="NUT120" s="214"/>
      <c r="NUU120" s="212"/>
      <c r="NUV120" s="213"/>
      <c r="NUW120" s="213"/>
      <c r="NUX120" s="214"/>
      <c r="NUY120" s="214"/>
      <c r="NVM120" s="214"/>
      <c r="NVN120" s="214"/>
      <c r="NVO120" s="214"/>
      <c r="NVP120" s="214"/>
      <c r="NVQ120" s="214"/>
      <c r="NVR120" s="212"/>
      <c r="NVS120" s="213"/>
      <c r="NVT120" s="213"/>
      <c r="NVU120" s="214"/>
      <c r="NVV120" s="214"/>
      <c r="NWJ120" s="214"/>
      <c r="NWK120" s="214"/>
      <c r="NWL120" s="214"/>
      <c r="NWM120" s="214"/>
      <c r="NWN120" s="214"/>
      <c r="NWO120" s="212"/>
      <c r="NWP120" s="213"/>
      <c r="NWQ120" s="213"/>
      <c r="NWR120" s="214"/>
      <c r="NWS120" s="214"/>
      <c r="NXG120" s="214"/>
      <c r="NXH120" s="214"/>
      <c r="NXI120" s="214"/>
      <c r="NXJ120" s="214"/>
      <c r="NXK120" s="214"/>
      <c r="NXL120" s="212"/>
      <c r="NXM120" s="213"/>
      <c r="NXN120" s="213"/>
      <c r="NXO120" s="214"/>
      <c r="NXP120" s="214"/>
      <c r="NYD120" s="214"/>
      <c r="NYE120" s="214"/>
      <c r="NYF120" s="214"/>
      <c r="NYG120" s="214"/>
      <c r="NYH120" s="214"/>
      <c r="NYI120" s="212"/>
      <c r="NYJ120" s="213"/>
      <c r="NYK120" s="213"/>
      <c r="NYL120" s="214"/>
      <c r="NYM120" s="214"/>
      <c r="NZA120" s="214"/>
      <c r="NZB120" s="214"/>
      <c r="NZC120" s="214"/>
      <c r="NZD120" s="214"/>
      <c r="NZE120" s="214"/>
      <c r="NZF120" s="212"/>
      <c r="NZG120" s="213"/>
      <c r="NZH120" s="213"/>
      <c r="NZI120" s="214"/>
      <c r="NZJ120" s="214"/>
      <c r="NZX120" s="214"/>
      <c r="NZY120" s="214"/>
      <c r="NZZ120" s="214"/>
      <c r="OAA120" s="214"/>
      <c r="OAB120" s="214"/>
      <c r="OAC120" s="212"/>
      <c r="OAD120" s="213"/>
      <c r="OAE120" s="213"/>
      <c r="OAF120" s="214"/>
      <c r="OAG120" s="214"/>
      <c r="OAU120" s="214"/>
      <c r="OAV120" s="214"/>
      <c r="OAW120" s="214"/>
      <c r="OAX120" s="214"/>
      <c r="OAY120" s="214"/>
      <c r="OAZ120" s="212"/>
      <c r="OBA120" s="213"/>
      <c r="OBB120" s="213"/>
      <c r="OBC120" s="214"/>
      <c r="OBD120" s="214"/>
      <c r="OBR120" s="214"/>
      <c r="OBS120" s="214"/>
      <c r="OBT120" s="214"/>
      <c r="OBU120" s="214"/>
      <c r="OBV120" s="214"/>
      <c r="OBW120" s="212"/>
      <c r="OBX120" s="213"/>
      <c r="OBY120" s="213"/>
      <c r="OBZ120" s="214"/>
      <c r="OCA120" s="214"/>
      <c r="OCO120" s="214"/>
      <c r="OCP120" s="214"/>
      <c r="OCQ120" s="214"/>
      <c r="OCR120" s="214"/>
      <c r="OCS120" s="214"/>
      <c r="OCT120" s="212"/>
      <c r="OCU120" s="213"/>
      <c r="OCV120" s="213"/>
      <c r="OCW120" s="214"/>
      <c r="OCX120" s="214"/>
      <c r="ODL120" s="214"/>
      <c r="ODM120" s="214"/>
      <c r="ODN120" s="214"/>
      <c r="ODO120" s="214"/>
      <c r="ODP120" s="214"/>
      <c r="ODQ120" s="212"/>
      <c r="ODR120" s="213"/>
      <c r="ODS120" s="213"/>
      <c r="ODT120" s="214"/>
      <c r="ODU120" s="214"/>
      <c r="OEI120" s="214"/>
      <c r="OEJ120" s="214"/>
      <c r="OEK120" s="214"/>
      <c r="OEL120" s="214"/>
      <c r="OEM120" s="214"/>
      <c r="OEN120" s="212"/>
      <c r="OEO120" s="213"/>
      <c r="OEP120" s="213"/>
      <c r="OEQ120" s="214"/>
      <c r="OER120" s="214"/>
      <c r="OFF120" s="214"/>
      <c r="OFG120" s="214"/>
      <c r="OFH120" s="214"/>
      <c r="OFI120" s="214"/>
      <c r="OFJ120" s="214"/>
      <c r="OFK120" s="212"/>
      <c r="OFL120" s="213"/>
      <c r="OFM120" s="213"/>
      <c r="OFN120" s="214"/>
      <c r="OFO120" s="214"/>
      <c r="OGC120" s="214"/>
      <c r="OGD120" s="214"/>
      <c r="OGE120" s="214"/>
      <c r="OGF120" s="214"/>
      <c r="OGG120" s="214"/>
      <c r="OGH120" s="212"/>
      <c r="OGI120" s="213"/>
      <c r="OGJ120" s="213"/>
      <c r="OGK120" s="214"/>
      <c r="OGL120" s="214"/>
      <c r="OGZ120" s="214"/>
      <c r="OHA120" s="214"/>
      <c r="OHB120" s="214"/>
      <c r="OHC120" s="214"/>
      <c r="OHD120" s="214"/>
      <c r="OHE120" s="212"/>
      <c r="OHF120" s="213"/>
      <c r="OHG120" s="213"/>
      <c r="OHH120" s="214"/>
      <c r="OHI120" s="214"/>
      <c r="OHW120" s="214"/>
      <c r="OHX120" s="214"/>
      <c r="OHY120" s="214"/>
      <c r="OHZ120" s="214"/>
      <c r="OIA120" s="214"/>
      <c r="OIB120" s="212"/>
      <c r="OIC120" s="213"/>
      <c r="OID120" s="213"/>
      <c r="OIE120" s="214"/>
      <c r="OIF120" s="214"/>
      <c r="OIT120" s="214"/>
      <c r="OIU120" s="214"/>
      <c r="OIV120" s="214"/>
      <c r="OIW120" s="214"/>
      <c r="OIX120" s="214"/>
      <c r="OIY120" s="212"/>
      <c r="OIZ120" s="213"/>
      <c r="OJA120" s="213"/>
      <c r="OJB120" s="214"/>
      <c r="OJC120" s="214"/>
      <c r="OJQ120" s="214"/>
      <c r="OJR120" s="214"/>
      <c r="OJS120" s="214"/>
      <c r="OJT120" s="214"/>
      <c r="OJU120" s="214"/>
      <c r="OJV120" s="212"/>
      <c r="OJW120" s="213"/>
      <c r="OJX120" s="213"/>
      <c r="OJY120" s="214"/>
      <c r="OJZ120" s="214"/>
      <c r="OKN120" s="214"/>
      <c r="OKO120" s="214"/>
      <c r="OKP120" s="214"/>
      <c r="OKQ120" s="214"/>
      <c r="OKR120" s="214"/>
      <c r="OKS120" s="212"/>
      <c r="OKT120" s="213"/>
      <c r="OKU120" s="213"/>
      <c r="OKV120" s="214"/>
      <c r="OKW120" s="214"/>
      <c r="OLK120" s="214"/>
      <c r="OLL120" s="214"/>
      <c r="OLM120" s="214"/>
      <c r="OLN120" s="214"/>
      <c r="OLO120" s="214"/>
      <c r="OLP120" s="212"/>
      <c r="OLQ120" s="213"/>
      <c r="OLR120" s="213"/>
      <c r="OLS120" s="214"/>
      <c r="OLT120" s="214"/>
      <c r="OMH120" s="214"/>
      <c r="OMI120" s="214"/>
      <c r="OMJ120" s="214"/>
      <c r="OMK120" s="214"/>
      <c r="OML120" s="214"/>
      <c r="OMM120" s="212"/>
      <c r="OMN120" s="213"/>
      <c r="OMO120" s="213"/>
      <c r="OMP120" s="214"/>
      <c r="OMQ120" s="214"/>
      <c r="ONE120" s="214"/>
      <c r="ONF120" s="214"/>
      <c r="ONG120" s="214"/>
      <c r="ONH120" s="214"/>
      <c r="ONI120" s="214"/>
      <c r="ONJ120" s="212"/>
      <c r="ONK120" s="213"/>
      <c r="ONL120" s="213"/>
      <c r="ONM120" s="214"/>
      <c r="ONN120" s="214"/>
      <c r="OOB120" s="214"/>
      <c r="OOC120" s="214"/>
      <c r="OOD120" s="214"/>
      <c r="OOE120" s="214"/>
      <c r="OOF120" s="214"/>
      <c r="OOG120" s="212"/>
      <c r="OOH120" s="213"/>
      <c r="OOI120" s="213"/>
      <c r="OOJ120" s="214"/>
      <c r="OOK120" s="214"/>
      <c r="OOY120" s="214"/>
      <c r="OOZ120" s="214"/>
      <c r="OPA120" s="214"/>
      <c r="OPB120" s="214"/>
      <c r="OPC120" s="214"/>
      <c r="OPD120" s="212"/>
      <c r="OPE120" s="213"/>
      <c r="OPF120" s="213"/>
      <c r="OPG120" s="214"/>
      <c r="OPH120" s="214"/>
      <c r="OPV120" s="214"/>
      <c r="OPW120" s="214"/>
      <c r="OPX120" s="214"/>
      <c r="OPY120" s="214"/>
      <c r="OPZ120" s="214"/>
      <c r="OQA120" s="212"/>
      <c r="OQB120" s="213"/>
      <c r="OQC120" s="213"/>
      <c r="OQD120" s="214"/>
      <c r="OQE120" s="214"/>
      <c r="OQS120" s="214"/>
      <c r="OQT120" s="214"/>
      <c r="OQU120" s="214"/>
      <c r="OQV120" s="214"/>
      <c r="OQW120" s="214"/>
      <c r="OQX120" s="212"/>
      <c r="OQY120" s="213"/>
      <c r="OQZ120" s="213"/>
      <c r="ORA120" s="214"/>
      <c r="ORB120" s="214"/>
      <c r="ORP120" s="214"/>
      <c r="ORQ120" s="214"/>
      <c r="ORR120" s="214"/>
      <c r="ORS120" s="214"/>
      <c r="ORT120" s="214"/>
      <c r="ORU120" s="212"/>
      <c r="ORV120" s="213"/>
      <c r="ORW120" s="213"/>
      <c r="ORX120" s="214"/>
      <c r="ORY120" s="214"/>
      <c r="OSM120" s="214"/>
      <c r="OSN120" s="214"/>
      <c r="OSO120" s="214"/>
      <c r="OSP120" s="214"/>
      <c r="OSQ120" s="214"/>
      <c r="OSR120" s="212"/>
      <c r="OSS120" s="213"/>
      <c r="OST120" s="213"/>
      <c r="OSU120" s="214"/>
      <c r="OSV120" s="214"/>
      <c r="OTJ120" s="214"/>
      <c r="OTK120" s="214"/>
      <c r="OTL120" s="214"/>
      <c r="OTM120" s="214"/>
      <c r="OTN120" s="214"/>
      <c r="OTO120" s="212"/>
      <c r="OTP120" s="213"/>
      <c r="OTQ120" s="213"/>
      <c r="OTR120" s="214"/>
      <c r="OTS120" s="214"/>
      <c r="OUG120" s="214"/>
      <c r="OUH120" s="214"/>
      <c r="OUI120" s="214"/>
      <c r="OUJ120" s="214"/>
      <c r="OUK120" s="214"/>
      <c r="OUL120" s="212"/>
      <c r="OUM120" s="213"/>
      <c r="OUN120" s="213"/>
      <c r="OUO120" s="214"/>
      <c r="OUP120" s="214"/>
      <c r="OVD120" s="214"/>
      <c r="OVE120" s="214"/>
      <c r="OVF120" s="214"/>
      <c r="OVG120" s="214"/>
      <c r="OVH120" s="214"/>
      <c r="OVI120" s="212"/>
      <c r="OVJ120" s="213"/>
      <c r="OVK120" s="213"/>
      <c r="OVL120" s="214"/>
      <c r="OVM120" s="214"/>
      <c r="OWA120" s="214"/>
      <c r="OWB120" s="214"/>
      <c r="OWC120" s="214"/>
      <c r="OWD120" s="214"/>
      <c r="OWE120" s="214"/>
      <c r="OWF120" s="212"/>
      <c r="OWG120" s="213"/>
      <c r="OWH120" s="213"/>
      <c r="OWI120" s="214"/>
      <c r="OWJ120" s="214"/>
      <c r="OWX120" s="214"/>
      <c r="OWY120" s="214"/>
      <c r="OWZ120" s="214"/>
      <c r="OXA120" s="214"/>
      <c r="OXB120" s="214"/>
      <c r="OXC120" s="212"/>
      <c r="OXD120" s="213"/>
      <c r="OXE120" s="213"/>
      <c r="OXF120" s="214"/>
      <c r="OXG120" s="214"/>
      <c r="OXU120" s="214"/>
      <c r="OXV120" s="214"/>
      <c r="OXW120" s="214"/>
      <c r="OXX120" s="214"/>
      <c r="OXY120" s="214"/>
      <c r="OXZ120" s="212"/>
      <c r="OYA120" s="213"/>
      <c r="OYB120" s="213"/>
      <c r="OYC120" s="214"/>
      <c r="OYD120" s="214"/>
      <c r="OYR120" s="214"/>
      <c r="OYS120" s="214"/>
      <c r="OYT120" s="214"/>
      <c r="OYU120" s="214"/>
      <c r="OYV120" s="214"/>
      <c r="OYW120" s="212"/>
      <c r="OYX120" s="213"/>
      <c r="OYY120" s="213"/>
      <c r="OYZ120" s="214"/>
      <c r="OZA120" s="214"/>
      <c r="OZO120" s="214"/>
      <c r="OZP120" s="214"/>
      <c r="OZQ120" s="214"/>
      <c r="OZR120" s="214"/>
      <c r="OZS120" s="214"/>
      <c r="OZT120" s="212"/>
      <c r="OZU120" s="213"/>
      <c r="OZV120" s="213"/>
      <c r="OZW120" s="214"/>
      <c r="OZX120" s="214"/>
      <c r="PAL120" s="214"/>
      <c r="PAM120" s="214"/>
      <c r="PAN120" s="214"/>
      <c r="PAO120" s="214"/>
      <c r="PAP120" s="214"/>
      <c r="PAQ120" s="212"/>
      <c r="PAR120" s="213"/>
      <c r="PAS120" s="213"/>
      <c r="PAT120" s="214"/>
      <c r="PAU120" s="214"/>
      <c r="PBI120" s="214"/>
      <c r="PBJ120" s="214"/>
      <c r="PBK120" s="214"/>
      <c r="PBL120" s="214"/>
      <c r="PBM120" s="214"/>
      <c r="PBN120" s="212"/>
      <c r="PBO120" s="213"/>
      <c r="PBP120" s="213"/>
      <c r="PBQ120" s="214"/>
      <c r="PBR120" s="214"/>
      <c r="PCF120" s="214"/>
      <c r="PCG120" s="214"/>
      <c r="PCH120" s="214"/>
      <c r="PCI120" s="214"/>
      <c r="PCJ120" s="214"/>
      <c r="PCK120" s="212"/>
      <c r="PCL120" s="213"/>
      <c r="PCM120" s="213"/>
      <c r="PCN120" s="214"/>
      <c r="PCO120" s="214"/>
      <c r="PDC120" s="214"/>
      <c r="PDD120" s="214"/>
      <c r="PDE120" s="214"/>
      <c r="PDF120" s="214"/>
      <c r="PDG120" s="214"/>
      <c r="PDH120" s="212"/>
      <c r="PDI120" s="213"/>
      <c r="PDJ120" s="213"/>
      <c r="PDK120" s="214"/>
      <c r="PDL120" s="214"/>
      <c r="PDZ120" s="214"/>
      <c r="PEA120" s="214"/>
      <c r="PEB120" s="214"/>
      <c r="PEC120" s="214"/>
      <c r="PED120" s="214"/>
      <c r="PEE120" s="212"/>
      <c r="PEF120" s="213"/>
      <c r="PEG120" s="213"/>
      <c r="PEH120" s="214"/>
      <c r="PEI120" s="214"/>
      <c r="PEW120" s="214"/>
      <c r="PEX120" s="214"/>
      <c r="PEY120" s="214"/>
      <c r="PEZ120" s="214"/>
      <c r="PFA120" s="214"/>
      <c r="PFB120" s="212"/>
      <c r="PFC120" s="213"/>
      <c r="PFD120" s="213"/>
      <c r="PFE120" s="214"/>
      <c r="PFF120" s="214"/>
      <c r="PFT120" s="214"/>
      <c r="PFU120" s="214"/>
      <c r="PFV120" s="214"/>
      <c r="PFW120" s="214"/>
      <c r="PFX120" s="214"/>
      <c r="PFY120" s="212"/>
      <c r="PFZ120" s="213"/>
      <c r="PGA120" s="213"/>
      <c r="PGB120" s="214"/>
      <c r="PGC120" s="214"/>
      <c r="PGQ120" s="214"/>
      <c r="PGR120" s="214"/>
      <c r="PGS120" s="214"/>
      <c r="PGT120" s="214"/>
      <c r="PGU120" s="214"/>
      <c r="PGV120" s="212"/>
      <c r="PGW120" s="213"/>
      <c r="PGX120" s="213"/>
      <c r="PGY120" s="214"/>
      <c r="PGZ120" s="214"/>
      <c r="PHN120" s="214"/>
      <c r="PHO120" s="214"/>
      <c r="PHP120" s="214"/>
      <c r="PHQ120" s="214"/>
      <c r="PHR120" s="214"/>
      <c r="PHS120" s="212"/>
      <c r="PHT120" s="213"/>
      <c r="PHU120" s="213"/>
      <c r="PHV120" s="214"/>
      <c r="PHW120" s="214"/>
      <c r="PIK120" s="214"/>
      <c r="PIL120" s="214"/>
      <c r="PIM120" s="214"/>
      <c r="PIN120" s="214"/>
      <c r="PIO120" s="214"/>
      <c r="PIP120" s="212"/>
      <c r="PIQ120" s="213"/>
      <c r="PIR120" s="213"/>
      <c r="PIS120" s="214"/>
      <c r="PIT120" s="214"/>
      <c r="PJH120" s="214"/>
      <c r="PJI120" s="214"/>
      <c r="PJJ120" s="214"/>
      <c r="PJK120" s="214"/>
      <c r="PJL120" s="214"/>
      <c r="PJM120" s="212"/>
      <c r="PJN120" s="213"/>
      <c r="PJO120" s="213"/>
      <c r="PJP120" s="214"/>
      <c r="PJQ120" s="214"/>
      <c r="PKE120" s="214"/>
      <c r="PKF120" s="214"/>
      <c r="PKG120" s="214"/>
      <c r="PKH120" s="214"/>
      <c r="PKI120" s="214"/>
      <c r="PKJ120" s="212"/>
      <c r="PKK120" s="213"/>
      <c r="PKL120" s="213"/>
      <c r="PKM120" s="214"/>
      <c r="PKN120" s="214"/>
      <c r="PLB120" s="214"/>
      <c r="PLC120" s="214"/>
      <c r="PLD120" s="214"/>
      <c r="PLE120" s="214"/>
      <c r="PLF120" s="214"/>
      <c r="PLG120" s="212"/>
      <c r="PLH120" s="213"/>
      <c r="PLI120" s="213"/>
      <c r="PLJ120" s="214"/>
      <c r="PLK120" s="214"/>
      <c r="PLY120" s="214"/>
      <c r="PLZ120" s="214"/>
      <c r="PMA120" s="214"/>
      <c r="PMB120" s="214"/>
      <c r="PMC120" s="214"/>
      <c r="PMD120" s="212"/>
      <c r="PME120" s="213"/>
      <c r="PMF120" s="213"/>
      <c r="PMG120" s="214"/>
      <c r="PMH120" s="214"/>
      <c r="PMV120" s="214"/>
      <c r="PMW120" s="214"/>
      <c r="PMX120" s="214"/>
      <c r="PMY120" s="214"/>
      <c r="PMZ120" s="214"/>
      <c r="PNA120" s="212"/>
      <c r="PNB120" s="213"/>
      <c r="PNC120" s="213"/>
      <c r="PND120" s="214"/>
      <c r="PNE120" s="214"/>
      <c r="PNS120" s="214"/>
      <c r="PNT120" s="214"/>
      <c r="PNU120" s="214"/>
      <c r="PNV120" s="214"/>
      <c r="PNW120" s="214"/>
      <c r="PNX120" s="212"/>
      <c r="PNY120" s="213"/>
      <c r="PNZ120" s="213"/>
      <c r="POA120" s="214"/>
      <c r="POB120" s="214"/>
      <c r="POP120" s="214"/>
      <c r="POQ120" s="214"/>
      <c r="POR120" s="214"/>
      <c r="POS120" s="214"/>
      <c r="POT120" s="214"/>
      <c r="POU120" s="212"/>
      <c r="POV120" s="213"/>
      <c r="POW120" s="213"/>
      <c r="POX120" s="214"/>
      <c r="POY120" s="214"/>
      <c r="PPM120" s="214"/>
      <c r="PPN120" s="214"/>
      <c r="PPO120" s="214"/>
      <c r="PPP120" s="214"/>
      <c r="PPQ120" s="214"/>
      <c r="PPR120" s="212"/>
      <c r="PPS120" s="213"/>
      <c r="PPT120" s="213"/>
      <c r="PPU120" s="214"/>
      <c r="PPV120" s="214"/>
      <c r="PQJ120" s="214"/>
      <c r="PQK120" s="214"/>
      <c r="PQL120" s="214"/>
      <c r="PQM120" s="214"/>
      <c r="PQN120" s="214"/>
      <c r="PQO120" s="212"/>
      <c r="PQP120" s="213"/>
      <c r="PQQ120" s="213"/>
      <c r="PQR120" s="214"/>
      <c r="PQS120" s="214"/>
      <c r="PRG120" s="214"/>
      <c r="PRH120" s="214"/>
      <c r="PRI120" s="214"/>
      <c r="PRJ120" s="214"/>
      <c r="PRK120" s="214"/>
      <c r="PRL120" s="212"/>
      <c r="PRM120" s="213"/>
      <c r="PRN120" s="213"/>
      <c r="PRO120" s="214"/>
      <c r="PRP120" s="214"/>
      <c r="PSD120" s="214"/>
      <c r="PSE120" s="214"/>
      <c r="PSF120" s="214"/>
      <c r="PSG120" s="214"/>
      <c r="PSH120" s="214"/>
      <c r="PSI120" s="212"/>
      <c r="PSJ120" s="213"/>
      <c r="PSK120" s="213"/>
      <c r="PSL120" s="214"/>
      <c r="PSM120" s="214"/>
      <c r="PTA120" s="214"/>
      <c r="PTB120" s="214"/>
      <c r="PTC120" s="214"/>
      <c r="PTD120" s="214"/>
      <c r="PTE120" s="214"/>
      <c r="PTF120" s="212"/>
      <c r="PTG120" s="213"/>
      <c r="PTH120" s="213"/>
      <c r="PTI120" s="214"/>
      <c r="PTJ120" s="214"/>
      <c r="PTX120" s="214"/>
      <c r="PTY120" s="214"/>
      <c r="PTZ120" s="214"/>
      <c r="PUA120" s="214"/>
      <c r="PUB120" s="214"/>
      <c r="PUC120" s="212"/>
      <c r="PUD120" s="213"/>
      <c r="PUE120" s="213"/>
      <c r="PUF120" s="214"/>
      <c r="PUG120" s="214"/>
      <c r="PUU120" s="214"/>
      <c r="PUV120" s="214"/>
      <c r="PUW120" s="214"/>
      <c r="PUX120" s="214"/>
      <c r="PUY120" s="214"/>
      <c r="PUZ120" s="212"/>
      <c r="PVA120" s="213"/>
      <c r="PVB120" s="213"/>
      <c r="PVC120" s="214"/>
      <c r="PVD120" s="214"/>
      <c r="PVR120" s="214"/>
      <c r="PVS120" s="214"/>
      <c r="PVT120" s="214"/>
      <c r="PVU120" s="214"/>
      <c r="PVV120" s="214"/>
      <c r="PVW120" s="212"/>
      <c r="PVX120" s="213"/>
      <c r="PVY120" s="213"/>
      <c r="PVZ120" s="214"/>
      <c r="PWA120" s="214"/>
      <c r="PWO120" s="214"/>
      <c r="PWP120" s="214"/>
      <c r="PWQ120" s="214"/>
      <c r="PWR120" s="214"/>
      <c r="PWS120" s="214"/>
      <c r="PWT120" s="212"/>
      <c r="PWU120" s="213"/>
      <c r="PWV120" s="213"/>
      <c r="PWW120" s="214"/>
      <c r="PWX120" s="214"/>
      <c r="PXL120" s="214"/>
      <c r="PXM120" s="214"/>
      <c r="PXN120" s="214"/>
      <c r="PXO120" s="214"/>
      <c r="PXP120" s="214"/>
      <c r="PXQ120" s="212"/>
      <c r="PXR120" s="213"/>
      <c r="PXS120" s="213"/>
      <c r="PXT120" s="214"/>
      <c r="PXU120" s="214"/>
      <c r="PYI120" s="214"/>
      <c r="PYJ120" s="214"/>
      <c r="PYK120" s="214"/>
      <c r="PYL120" s="214"/>
      <c r="PYM120" s="214"/>
      <c r="PYN120" s="212"/>
      <c r="PYO120" s="213"/>
      <c r="PYP120" s="213"/>
      <c r="PYQ120" s="214"/>
      <c r="PYR120" s="214"/>
      <c r="PZF120" s="214"/>
      <c r="PZG120" s="214"/>
      <c r="PZH120" s="214"/>
      <c r="PZI120" s="214"/>
      <c r="PZJ120" s="214"/>
      <c r="PZK120" s="212"/>
      <c r="PZL120" s="213"/>
      <c r="PZM120" s="213"/>
      <c r="PZN120" s="214"/>
      <c r="PZO120" s="214"/>
      <c r="QAC120" s="214"/>
      <c r="QAD120" s="214"/>
      <c r="QAE120" s="214"/>
      <c r="QAF120" s="214"/>
      <c r="QAG120" s="214"/>
      <c r="QAH120" s="212"/>
      <c r="QAI120" s="213"/>
      <c r="QAJ120" s="213"/>
      <c r="QAK120" s="214"/>
      <c r="QAL120" s="214"/>
      <c r="QAZ120" s="214"/>
      <c r="QBA120" s="214"/>
      <c r="QBB120" s="214"/>
      <c r="QBC120" s="214"/>
      <c r="QBD120" s="214"/>
      <c r="QBE120" s="212"/>
      <c r="QBF120" s="213"/>
      <c r="QBG120" s="213"/>
      <c r="QBH120" s="214"/>
      <c r="QBI120" s="214"/>
      <c r="QBW120" s="214"/>
      <c r="QBX120" s="214"/>
      <c r="QBY120" s="214"/>
      <c r="QBZ120" s="214"/>
      <c r="QCA120" s="214"/>
      <c r="QCB120" s="212"/>
      <c r="QCC120" s="213"/>
      <c r="QCD120" s="213"/>
      <c r="QCE120" s="214"/>
      <c r="QCF120" s="214"/>
      <c r="QCT120" s="214"/>
      <c r="QCU120" s="214"/>
      <c r="QCV120" s="214"/>
      <c r="QCW120" s="214"/>
      <c r="QCX120" s="214"/>
      <c r="QCY120" s="212"/>
      <c r="QCZ120" s="213"/>
      <c r="QDA120" s="213"/>
      <c r="QDB120" s="214"/>
      <c r="QDC120" s="214"/>
      <c r="QDQ120" s="214"/>
      <c r="QDR120" s="214"/>
      <c r="QDS120" s="214"/>
      <c r="QDT120" s="214"/>
      <c r="QDU120" s="214"/>
      <c r="QDV120" s="212"/>
      <c r="QDW120" s="213"/>
      <c r="QDX120" s="213"/>
      <c r="QDY120" s="214"/>
      <c r="QDZ120" s="214"/>
      <c r="QEN120" s="214"/>
      <c r="QEO120" s="214"/>
      <c r="QEP120" s="214"/>
      <c r="QEQ120" s="214"/>
      <c r="QER120" s="214"/>
      <c r="QES120" s="212"/>
      <c r="QET120" s="213"/>
      <c r="QEU120" s="213"/>
      <c r="QEV120" s="214"/>
      <c r="QEW120" s="214"/>
      <c r="QFK120" s="214"/>
      <c r="QFL120" s="214"/>
      <c r="QFM120" s="214"/>
      <c r="QFN120" s="214"/>
      <c r="QFO120" s="214"/>
      <c r="QFP120" s="212"/>
      <c r="QFQ120" s="213"/>
      <c r="QFR120" s="213"/>
      <c r="QFS120" s="214"/>
      <c r="QFT120" s="214"/>
      <c r="QGH120" s="214"/>
      <c r="QGI120" s="214"/>
      <c r="QGJ120" s="214"/>
      <c r="QGK120" s="214"/>
      <c r="QGL120" s="214"/>
      <c r="QGM120" s="212"/>
      <c r="QGN120" s="213"/>
      <c r="QGO120" s="213"/>
      <c r="QGP120" s="214"/>
      <c r="QGQ120" s="214"/>
      <c r="QHE120" s="214"/>
      <c r="QHF120" s="214"/>
      <c r="QHG120" s="214"/>
      <c r="QHH120" s="214"/>
      <c r="QHI120" s="214"/>
      <c r="QHJ120" s="212"/>
      <c r="QHK120" s="213"/>
      <c r="QHL120" s="213"/>
      <c r="QHM120" s="214"/>
      <c r="QHN120" s="214"/>
      <c r="QIB120" s="214"/>
      <c r="QIC120" s="214"/>
      <c r="QID120" s="214"/>
      <c r="QIE120" s="214"/>
      <c r="QIF120" s="214"/>
      <c r="QIG120" s="212"/>
      <c r="QIH120" s="213"/>
      <c r="QII120" s="213"/>
      <c r="QIJ120" s="214"/>
      <c r="QIK120" s="214"/>
      <c r="QIY120" s="214"/>
      <c r="QIZ120" s="214"/>
      <c r="QJA120" s="214"/>
      <c r="QJB120" s="214"/>
      <c r="QJC120" s="214"/>
      <c r="QJD120" s="212"/>
      <c r="QJE120" s="213"/>
      <c r="QJF120" s="213"/>
      <c r="QJG120" s="214"/>
      <c r="QJH120" s="214"/>
      <c r="QJV120" s="214"/>
      <c r="QJW120" s="214"/>
      <c r="QJX120" s="214"/>
      <c r="QJY120" s="214"/>
      <c r="QJZ120" s="214"/>
      <c r="QKA120" s="212"/>
      <c r="QKB120" s="213"/>
      <c r="QKC120" s="213"/>
      <c r="QKD120" s="214"/>
      <c r="QKE120" s="214"/>
      <c r="QKS120" s="214"/>
      <c r="QKT120" s="214"/>
      <c r="QKU120" s="214"/>
      <c r="QKV120" s="214"/>
      <c r="QKW120" s="214"/>
      <c r="QKX120" s="212"/>
      <c r="QKY120" s="213"/>
      <c r="QKZ120" s="213"/>
      <c r="QLA120" s="214"/>
      <c r="QLB120" s="214"/>
      <c r="QLP120" s="214"/>
      <c r="QLQ120" s="214"/>
      <c r="QLR120" s="214"/>
      <c r="QLS120" s="214"/>
      <c r="QLT120" s="214"/>
      <c r="QLU120" s="212"/>
      <c r="QLV120" s="213"/>
      <c r="QLW120" s="213"/>
      <c r="QLX120" s="214"/>
      <c r="QLY120" s="214"/>
      <c r="QMM120" s="214"/>
      <c r="QMN120" s="214"/>
      <c r="QMO120" s="214"/>
      <c r="QMP120" s="214"/>
      <c r="QMQ120" s="214"/>
      <c r="QMR120" s="212"/>
      <c r="QMS120" s="213"/>
      <c r="QMT120" s="213"/>
      <c r="QMU120" s="214"/>
      <c r="QMV120" s="214"/>
      <c r="QNJ120" s="214"/>
      <c r="QNK120" s="214"/>
      <c r="QNL120" s="214"/>
      <c r="QNM120" s="214"/>
      <c r="QNN120" s="214"/>
      <c r="QNO120" s="212"/>
      <c r="QNP120" s="213"/>
      <c r="QNQ120" s="213"/>
      <c r="QNR120" s="214"/>
      <c r="QNS120" s="214"/>
      <c r="QOG120" s="214"/>
      <c r="QOH120" s="214"/>
      <c r="QOI120" s="214"/>
      <c r="QOJ120" s="214"/>
      <c r="QOK120" s="214"/>
      <c r="QOL120" s="212"/>
      <c r="QOM120" s="213"/>
      <c r="QON120" s="213"/>
      <c r="QOO120" s="214"/>
      <c r="QOP120" s="214"/>
      <c r="QPD120" s="214"/>
      <c r="QPE120" s="214"/>
      <c r="QPF120" s="214"/>
      <c r="QPG120" s="214"/>
      <c r="QPH120" s="214"/>
      <c r="QPI120" s="212"/>
      <c r="QPJ120" s="213"/>
      <c r="QPK120" s="213"/>
      <c r="QPL120" s="214"/>
      <c r="QPM120" s="214"/>
      <c r="QQA120" s="214"/>
      <c r="QQB120" s="214"/>
      <c r="QQC120" s="214"/>
      <c r="QQD120" s="214"/>
      <c r="QQE120" s="214"/>
      <c r="QQF120" s="212"/>
      <c r="QQG120" s="213"/>
      <c r="QQH120" s="213"/>
      <c r="QQI120" s="214"/>
      <c r="QQJ120" s="214"/>
      <c r="QQX120" s="214"/>
      <c r="QQY120" s="214"/>
      <c r="QQZ120" s="214"/>
      <c r="QRA120" s="214"/>
      <c r="QRB120" s="214"/>
      <c r="QRC120" s="212"/>
      <c r="QRD120" s="213"/>
      <c r="QRE120" s="213"/>
      <c r="QRF120" s="214"/>
      <c r="QRG120" s="214"/>
      <c r="QRU120" s="214"/>
      <c r="QRV120" s="214"/>
      <c r="QRW120" s="214"/>
      <c r="QRX120" s="214"/>
      <c r="QRY120" s="214"/>
      <c r="QRZ120" s="212"/>
      <c r="QSA120" s="213"/>
      <c r="QSB120" s="213"/>
      <c r="QSC120" s="214"/>
      <c r="QSD120" s="214"/>
      <c r="QSR120" s="214"/>
      <c r="QSS120" s="214"/>
      <c r="QST120" s="214"/>
      <c r="QSU120" s="214"/>
      <c r="QSV120" s="214"/>
      <c r="QSW120" s="212"/>
      <c r="QSX120" s="213"/>
      <c r="QSY120" s="213"/>
      <c r="QSZ120" s="214"/>
      <c r="QTA120" s="214"/>
      <c r="QTO120" s="214"/>
      <c r="QTP120" s="214"/>
      <c r="QTQ120" s="214"/>
      <c r="QTR120" s="214"/>
      <c r="QTS120" s="214"/>
      <c r="QTT120" s="212"/>
      <c r="QTU120" s="213"/>
      <c r="QTV120" s="213"/>
      <c r="QTW120" s="214"/>
      <c r="QTX120" s="214"/>
      <c r="QUL120" s="214"/>
      <c r="QUM120" s="214"/>
      <c r="QUN120" s="214"/>
      <c r="QUO120" s="214"/>
      <c r="QUP120" s="214"/>
      <c r="QUQ120" s="212"/>
      <c r="QUR120" s="213"/>
      <c r="QUS120" s="213"/>
      <c r="QUT120" s="214"/>
      <c r="QUU120" s="214"/>
      <c r="QVI120" s="214"/>
      <c r="QVJ120" s="214"/>
      <c r="QVK120" s="214"/>
      <c r="QVL120" s="214"/>
      <c r="QVM120" s="214"/>
      <c r="QVN120" s="212"/>
      <c r="QVO120" s="213"/>
      <c r="QVP120" s="213"/>
      <c r="QVQ120" s="214"/>
      <c r="QVR120" s="214"/>
      <c r="QWF120" s="214"/>
      <c r="QWG120" s="214"/>
      <c r="QWH120" s="214"/>
      <c r="QWI120" s="214"/>
      <c r="QWJ120" s="214"/>
      <c r="QWK120" s="212"/>
      <c r="QWL120" s="213"/>
      <c r="QWM120" s="213"/>
      <c r="QWN120" s="214"/>
      <c r="QWO120" s="214"/>
      <c r="QXC120" s="214"/>
      <c r="QXD120" s="214"/>
      <c r="QXE120" s="214"/>
      <c r="QXF120" s="214"/>
      <c r="QXG120" s="214"/>
      <c r="QXH120" s="212"/>
      <c r="QXI120" s="213"/>
      <c r="QXJ120" s="213"/>
      <c r="QXK120" s="214"/>
      <c r="QXL120" s="214"/>
      <c r="QXZ120" s="214"/>
      <c r="QYA120" s="214"/>
      <c r="QYB120" s="214"/>
      <c r="QYC120" s="214"/>
      <c r="QYD120" s="214"/>
      <c r="QYE120" s="212"/>
      <c r="QYF120" s="213"/>
      <c r="QYG120" s="213"/>
      <c r="QYH120" s="214"/>
      <c r="QYI120" s="214"/>
      <c r="QYW120" s="214"/>
      <c r="QYX120" s="214"/>
      <c r="QYY120" s="214"/>
      <c r="QYZ120" s="214"/>
      <c r="QZA120" s="214"/>
      <c r="QZB120" s="212"/>
      <c r="QZC120" s="213"/>
      <c r="QZD120" s="213"/>
      <c r="QZE120" s="214"/>
      <c r="QZF120" s="214"/>
      <c r="QZT120" s="214"/>
      <c r="QZU120" s="214"/>
      <c r="QZV120" s="214"/>
      <c r="QZW120" s="214"/>
      <c r="QZX120" s="214"/>
      <c r="QZY120" s="212"/>
      <c r="QZZ120" s="213"/>
      <c r="RAA120" s="213"/>
      <c r="RAB120" s="214"/>
      <c r="RAC120" s="214"/>
      <c r="RAQ120" s="214"/>
      <c r="RAR120" s="214"/>
      <c r="RAS120" s="214"/>
      <c r="RAT120" s="214"/>
      <c r="RAU120" s="214"/>
      <c r="RAV120" s="212"/>
      <c r="RAW120" s="213"/>
      <c r="RAX120" s="213"/>
      <c r="RAY120" s="214"/>
      <c r="RAZ120" s="214"/>
      <c r="RBN120" s="214"/>
      <c r="RBO120" s="214"/>
      <c r="RBP120" s="214"/>
      <c r="RBQ120" s="214"/>
      <c r="RBR120" s="214"/>
      <c r="RBS120" s="212"/>
      <c r="RBT120" s="213"/>
      <c r="RBU120" s="213"/>
      <c r="RBV120" s="214"/>
      <c r="RBW120" s="214"/>
      <c r="RCK120" s="214"/>
      <c r="RCL120" s="214"/>
      <c r="RCM120" s="214"/>
      <c r="RCN120" s="214"/>
      <c r="RCO120" s="214"/>
      <c r="RCP120" s="212"/>
      <c r="RCQ120" s="213"/>
      <c r="RCR120" s="213"/>
      <c r="RCS120" s="214"/>
      <c r="RCT120" s="214"/>
      <c r="RDH120" s="214"/>
      <c r="RDI120" s="214"/>
      <c r="RDJ120" s="214"/>
      <c r="RDK120" s="214"/>
      <c r="RDL120" s="214"/>
      <c r="RDM120" s="212"/>
      <c r="RDN120" s="213"/>
      <c r="RDO120" s="213"/>
      <c r="RDP120" s="214"/>
      <c r="RDQ120" s="214"/>
      <c r="REE120" s="214"/>
      <c r="REF120" s="214"/>
      <c r="REG120" s="214"/>
      <c r="REH120" s="214"/>
      <c r="REI120" s="214"/>
      <c r="REJ120" s="212"/>
      <c r="REK120" s="213"/>
      <c r="REL120" s="213"/>
      <c r="REM120" s="214"/>
      <c r="REN120" s="214"/>
      <c r="RFB120" s="214"/>
      <c r="RFC120" s="214"/>
      <c r="RFD120" s="214"/>
      <c r="RFE120" s="214"/>
      <c r="RFF120" s="214"/>
      <c r="RFG120" s="212"/>
      <c r="RFH120" s="213"/>
      <c r="RFI120" s="213"/>
      <c r="RFJ120" s="214"/>
      <c r="RFK120" s="214"/>
      <c r="RFY120" s="214"/>
      <c r="RFZ120" s="214"/>
      <c r="RGA120" s="214"/>
      <c r="RGB120" s="214"/>
      <c r="RGC120" s="214"/>
      <c r="RGD120" s="212"/>
      <c r="RGE120" s="213"/>
      <c r="RGF120" s="213"/>
      <c r="RGG120" s="214"/>
      <c r="RGH120" s="214"/>
      <c r="RGV120" s="214"/>
      <c r="RGW120" s="214"/>
      <c r="RGX120" s="214"/>
      <c r="RGY120" s="214"/>
      <c r="RGZ120" s="214"/>
      <c r="RHA120" s="212"/>
      <c r="RHB120" s="213"/>
      <c r="RHC120" s="213"/>
      <c r="RHD120" s="214"/>
      <c r="RHE120" s="214"/>
      <c r="RHS120" s="214"/>
      <c r="RHT120" s="214"/>
      <c r="RHU120" s="214"/>
      <c r="RHV120" s="214"/>
      <c r="RHW120" s="214"/>
      <c r="RHX120" s="212"/>
      <c r="RHY120" s="213"/>
      <c r="RHZ120" s="213"/>
      <c r="RIA120" s="214"/>
      <c r="RIB120" s="214"/>
      <c r="RIP120" s="214"/>
      <c r="RIQ120" s="214"/>
      <c r="RIR120" s="214"/>
      <c r="RIS120" s="214"/>
      <c r="RIT120" s="214"/>
      <c r="RIU120" s="212"/>
      <c r="RIV120" s="213"/>
      <c r="RIW120" s="213"/>
      <c r="RIX120" s="214"/>
      <c r="RIY120" s="214"/>
      <c r="RJM120" s="214"/>
      <c r="RJN120" s="214"/>
      <c r="RJO120" s="214"/>
      <c r="RJP120" s="214"/>
      <c r="RJQ120" s="214"/>
      <c r="RJR120" s="212"/>
      <c r="RJS120" s="213"/>
      <c r="RJT120" s="213"/>
      <c r="RJU120" s="214"/>
      <c r="RJV120" s="214"/>
      <c r="RKJ120" s="214"/>
      <c r="RKK120" s="214"/>
      <c r="RKL120" s="214"/>
      <c r="RKM120" s="214"/>
      <c r="RKN120" s="214"/>
      <c r="RKO120" s="212"/>
      <c r="RKP120" s="213"/>
      <c r="RKQ120" s="213"/>
      <c r="RKR120" s="214"/>
      <c r="RKS120" s="214"/>
      <c r="RLG120" s="214"/>
      <c r="RLH120" s="214"/>
      <c r="RLI120" s="214"/>
      <c r="RLJ120" s="214"/>
      <c r="RLK120" s="214"/>
      <c r="RLL120" s="212"/>
      <c r="RLM120" s="213"/>
      <c r="RLN120" s="213"/>
      <c r="RLO120" s="214"/>
      <c r="RLP120" s="214"/>
      <c r="RMD120" s="214"/>
      <c r="RME120" s="214"/>
      <c r="RMF120" s="214"/>
      <c r="RMG120" s="214"/>
      <c r="RMH120" s="214"/>
      <c r="RMI120" s="212"/>
      <c r="RMJ120" s="213"/>
      <c r="RMK120" s="213"/>
      <c r="RML120" s="214"/>
      <c r="RMM120" s="214"/>
      <c r="RNA120" s="214"/>
      <c r="RNB120" s="214"/>
      <c r="RNC120" s="214"/>
      <c r="RND120" s="214"/>
      <c r="RNE120" s="214"/>
      <c r="RNF120" s="212"/>
      <c r="RNG120" s="213"/>
      <c r="RNH120" s="213"/>
      <c r="RNI120" s="214"/>
      <c r="RNJ120" s="214"/>
      <c r="RNX120" s="214"/>
      <c r="RNY120" s="214"/>
      <c r="RNZ120" s="214"/>
      <c r="ROA120" s="214"/>
      <c r="ROB120" s="214"/>
      <c r="ROC120" s="212"/>
      <c r="ROD120" s="213"/>
      <c r="ROE120" s="213"/>
      <c r="ROF120" s="214"/>
      <c r="ROG120" s="214"/>
      <c r="ROU120" s="214"/>
      <c r="ROV120" s="214"/>
      <c r="ROW120" s="214"/>
      <c r="ROX120" s="214"/>
      <c r="ROY120" s="214"/>
      <c r="ROZ120" s="212"/>
      <c r="RPA120" s="213"/>
      <c r="RPB120" s="213"/>
      <c r="RPC120" s="214"/>
      <c r="RPD120" s="214"/>
      <c r="RPR120" s="214"/>
      <c r="RPS120" s="214"/>
      <c r="RPT120" s="214"/>
      <c r="RPU120" s="214"/>
      <c r="RPV120" s="214"/>
      <c r="RPW120" s="212"/>
      <c r="RPX120" s="213"/>
      <c r="RPY120" s="213"/>
      <c r="RPZ120" s="214"/>
      <c r="RQA120" s="214"/>
      <c r="RQO120" s="214"/>
      <c r="RQP120" s="214"/>
      <c r="RQQ120" s="214"/>
      <c r="RQR120" s="214"/>
      <c r="RQS120" s="214"/>
      <c r="RQT120" s="212"/>
      <c r="RQU120" s="213"/>
      <c r="RQV120" s="213"/>
      <c r="RQW120" s="214"/>
      <c r="RQX120" s="214"/>
      <c r="RRL120" s="214"/>
      <c r="RRM120" s="214"/>
      <c r="RRN120" s="214"/>
      <c r="RRO120" s="214"/>
      <c r="RRP120" s="214"/>
      <c r="RRQ120" s="212"/>
      <c r="RRR120" s="213"/>
      <c r="RRS120" s="213"/>
      <c r="RRT120" s="214"/>
      <c r="RRU120" s="214"/>
      <c r="RSI120" s="214"/>
      <c r="RSJ120" s="214"/>
      <c r="RSK120" s="214"/>
      <c r="RSL120" s="214"/>
      <c r="RSM120" s="214"/>
      <c r="RSN120" s="212"/>
      <c r="RSO120" s="213"/>
      <c r="RSP120" s="213"/>
      <c r="RSQ120" s="214"/>
      <c r="RSR120" s="214"/>
      <c r="RTF120" s="214"/>
      <c r="RTG120" s="214"/>
      <c r="RTH120" s="214"/>
      <c r="RTI120" s="214"/>
      <c r="RTJ120" s="214"/>
      <c r="RTK120" s="212"/>
      <c r="RTL120" s="213"/>
      <c r="RTM120" s="213"/>
      <c r="RTN120" s="214"/>
      <c r="RTO120" s="214"/>
      <c r="RUC120" s="214"/>
      <c r="RUD120" s="214"/>
      <c r="RUE120" s="214"/>
      <c r="RUF120" s="214"/>
      <c r="RUG120" s="214"/>
      <c r="RUH120" s="212"/>
      <c r="RUI120" s="213"/>
      <c r="RUJ120" s="213"/>
      <c r="RUK120" s="214"/>
      <c r="RUL120" s="214"/>
      <c r="RUZ120" s="214"/>
      <c r="RVA120" s="214"/>
      <c r="RVB120" s="214"/>
      <c r="RVC120" s="214"/>
      <c r="RVD120" s="214"/>
      <c r="RVE120" s="212"/>
      <c r="RVF120" s="213"/>
      <c r="RVG120" s="213"/>
      <c r="RVH120" s="214"/>
      <c r="RVI120" s="214"/>
      <c r="RVW120" s="214"/>
      <c r="RVX120" s="214"/>
      <c r="RVY120" s="214"/>
      <c r="RVZ120" s="214"/>
      <c r="RWA120" s="214"/>
      <c r="RWB120" s="212"/>
      <c r="RWC120" s="213"/>
      <c r="RWD120" s="213"/>
      <c r="RWE120" s="214"/>
      <c r="RWF120" s="214"/>
      <c r="RWT120" s="214"/>
      <c r="RWU120" s="214"/>
      <c r="RWV120" s="214"/>
      <c r="RWW120" s="214"/>
      <c r="RWX120" s="214"/>
      <c r="RWY120" s="212"/>
      <c r="RWZ120" s="213"/>
      <c r="RXA120" s="213"/>
      <c r="RXB120" s="214"/>
      <c r="RXC120" s="214"/>
      <c r="RXQ120" s="214"/>
      <c r="RXR120" s="214"/>
      <c r="RXS120" s="214"/>
      <c r="RXT120" s="214"/>
      <c r="RXU120" s="214"/>
      <c r="RXV120" s="212"/>
      <c r="RXW120" s="213"/>
      <c r="RXX120" s="213"/>
      <c r="RXY120" s="214"/>
      <c r="RXZ120" s="214"/>
      <c r="RYN120" s="214"/>
      <c r="RYO120" s="214"/>
      <c r="RYP120" s="214"/>
      <c r="RYQ120" s="214"/>
      <c r="RYR120" s="214"/>
      <c r="RYS120" s="212"/>
      <c r="RYT120" s="213"/>
      <c r="RYU120" s="213"/>
      <c r="RYV120" s="214"/>
      <c r="RYW120" s="214"/>
      <c r="RZK120" s="214"/>
      <c r="RZL120" s="214"/>
      <c r="RZM120" s="214"/>
      <c r="RZN120" s="214"/>
      <c r="RZO120" s="214"/>
      <c r="RZP120" s="212"/>
      <c r="RZQ120" s="213"/>
      <c r="RZR120" s="213"/>
      <c r="RZS120" s="214"/>
      <c r="RZT120" s="214"/>
      <c r="SAH120" s="214"/>
      <c r="SAI120" s="214"/>
      <c r="SAJ120" s="214"/>
      <c r="SAK120" s="214"/>
      <c r="SAL120" s="214"/>
      <c r="SAM120" s="212"/>
      <c r="SAN120" s="213"/>
      <c r="SAO120" s="213"/>
      <c r="SAP120" s="214"/>
      <c r="SAQ120" s="214"/>
      <c r="SBE120" s="214"/>
      <c r="SBF120" s="214"/>
      <c r="SBG120" s="214"/>
      <c r="SBH120" s="214"/>
      <c r="SBI120" s="214"/>
      <c r="SBJ120" s="212"/>
      <c r="SBK120" s="213"/>
      <c r="SBL120" s="213"/>
      <c r="SBM120" s="214"/>
      <c r="SBN120" s="214"/>
      <c r="SCB120" s="214"/>
      <c r="SCC120" s="214"/>
      <c r="SCD120" s="214"/>
      <c r="SCE120" s="214"/>
      <c r="SCF120" s="214"/>
      <c r="SCG120" s="212"/>
      <c r="SCH120" s="213"/>
      <c r="SCI120" s="213"/>
      <c r="SCJ120" s="214"/>
      <c r="SCK120" s="214"/>
      <c r="SCY120" s="214"/>
      <c r="SCZ120" s="214"/>
      <c r="SDA120" s="214"/>
      <c r="SDB120" s="214"/>
      <c r="SDC120" s="214"/>
      <c r="SDD120" s="212"/>
      <c r="SDE120" s="213"/>
      <c r="SDF120" s="213"/>
      <c r="SDG120" s="214"/>
      <c r="SDH120" s="214"/>
      <c r="SDV120" s="214"/>
      <c r="SDW120" s="214"/>
      <c r="SDX120" s="214"/>
      <c r="SDY120" s="214"/>
      <c r="SDZ120" s="214"/>
      <c r="SEA120" s="212"/>
      <c r="SEB120" s="213"/>
      <c r="SEC120" s="213"/>
      <c r="SED120" s="214"/>
      <c r="SEE120" s="214"/>
      <c r="SES120" s="214"/>
      <c r="SET120" s="214"/>
      <c r="SEU120" s="214"/>
      <c r="SEV120" s="214"/>
      <c r="SEW120" s="214"/>
      <c r="SEX120" s="212"/>
      <c r="SEY120" s="213"/>
      <c r="SEZ120" s="213"/>
      <c r="SFA120" s="214"/>
      <c r="SFB120" s="214"/>
      <c r="SFP120" s="214"/>
      <c r="SFQ120" s="214"/>
      <c r="SFR120" s="214"/>
      <c r="SFS120" s="214"/>
      <c r="SFT120" s="214"/>
      <c r="SFU120" s="212"/>
      <c r="SFV120" s="213"/>
      <c r="SFW120" s="213"/>
      <c r="SFX120" s="214"/>
      <c r="SFY120" s="214"/>
      <c r="SGM120" s="214"/>
      <c r="SGN120" s="214"/>
      <c r="SGO120" s="214"/>
      <c r="SGP120" s="214"/>
      <c r="SGQ120" s="214"/>
      <c r="SGR120" s="212"/>
      <c r="SGS120" s="213"/>
      <c r="SGT120" s="213"/>
      <c r="SGU120" s="214"/>
      <c r="SGV120" s="214"/>
      <c r="SHJ120" s="214"/>
      <c r="SHK120" s="214"/>
      <c r="SHL120" s="214"/>
      <c r="SHM120" s="214"/>
      <c r="SHN120" s="214"/>
      <c r="SHO120" s="212"/>
      <c r="SHP120" s="213"/>
      <c r="SHQ120" s="213"/>
      <c r="SHR120" s="214"/>
      <c r="SHS120" s="214"/>
      <c r="SIG120" s="214"/>
      <c r="SIH120" s="214"/>
      <c r="SII120" s="214"/>
      <c r="SIJ120" s="214"/>
      <c r="SIK120" s="214"/>
      <c r="SIL120" s="212"/>
      <c r="SIM120" s="213"/>
      <c r="SIN120" s="213"/>
      <c r="SIO120" s="214"/>
      <c r="SIP120" s="214"/>
      <c r="SJD120" s="214"/>
      <c r="SJE120" s="214"/>
      <c r="SJF120" s="214"/>
      <c r="SJG120" s="214"/>
      <c r="SJH120" s="214"/>
      <c r="SJI120" s="212"/>
      <c r="SJJ120" s="213"/>
      <c r="SJK120" s="213"/>
      <c r="SJL120" s="214"/>
      <c r="SJM120" s="214"/>
      <c r="SKA120" s="214"/>
      <c r="SKB120" s="214"/>
      <c r="SKC120" s="214"/>
      <c r="SKD120" s="214"/>
      <c r="SKE120" s="214"/>
      <c r="SKF120" s="212"/>
      <c r="SKG120" s="213"/>
      <c r="SKH120" s="213"/>
      <c r="SKI120" s="214"/>
      <c r="SKJ120" s="214"/>
      <c r="SKX120" s="214"/>
      <c r="SKY120" s="214"/>
      <c r="SKZ120" s="214"/>
      <c r="SLA120" s="214"/>
      <c r="SLB120" s="214"/>
      <c r="SLC120" s="212"/>
      <c r="SLD120" s="213"/>
      <c r="SLE120" s="213"/>
      <c r="SLF120" s="214"/>
      <c r="SLG120" s="214"/>
      <c r="SLU120" s="214"/>
      <c r="SLV120" s="214"/>
      <c r="SLW120" s="214"/>
      <c r="SLX120" s="214"/>
      <c r="SLY120" s="214"/>
      <c r="SLZ120" s="212"/>
      <c r="SMA120" s="213"/>
      <c r="SMB120" s="213"/>
      <c r="SMC120" s="214"/>
      <c r="SMD120" s="214"/>
      <c r="SMR120" s="214"/>
      <c r="SMS120" s="214"/>
      <c r="SMT120" s="214"/>
      <c r="SMU120" s="214"/>
      <c r="SMV120" s="214"/>
      <c r="SMW120" s="212"/>
      <c r="SMX120" s="213"/>
      <c r="SMY120" s="213"/>
      <c r="SMZ120" s="214"/>
      <c r="SNA120" s="214"/>
      <c r="SNO120" s="214"/>
      <c r="SNP120" s="214"/>
      <c r="SNQ120" s="214"/>
      <c r="SNR120" s="214"/>
      <c r="SNS120" s="214"/>
      <c r="SNT120" s="212"/>
      <c r="SNU120" s="213"/>
      <c r="SNV120" s="213"/>
      <c r="SNW120" s="214"/>
      <c r="SNX120" s="214"/>
      <c r="SOL120" s="214"/>
      <c r="SOM120" s="214"/>
      <c r="SON120" s="214"/>
      <c r="SOO120" s="214"/>
      <c r="SOP120" s="214"/>
      <c r="SOQ120" s="212"/>
      <c r="SOR120" s="213"/>
      <c r="SOS120" s="213"/>
      <c r="SOT120" s="214"/>
      <c r="SOU120" s="214"/>
      <c r="SPI120" s="214"/>
      <c r="SPJ120" s="214"/>
      <c r="SPK120" s="214"/>
      <c r="SPL120" s="214"/>
      <c r="SPM120" s="214"/>
      <c r="SPN120" s="212"/>
      <c r="SPO120" s="213"/>
      <c r="SPP120" s="213"/>
      <c r="SPQ120" s="214"/>
      <c r="SPR120" s="214"/>
      <c r="SQF120" s="214"/>
      <c r="SQG120" s="214"/>
      <c r="SQH120" s="214"/>
      <c r="SQI120" s="214"/>
      <c r="SQJ120" s="214"/>
      <c r="SQK120" s="212"/>
      <c r="SQL120" s="213"/>
      <c r="SQM120" s="213"/>
      <c r="SQN120" s="214"/>
      <c r="SQO120" s="214"/>
      <c r="SRC120" s="214"/>
      <c r="SRD120" s="214"/>
      <c r="SRE120" s="214"/>
      <c r="SRF120" s="214"/>
      <c r="SRG120" s="214"/>
      <c r="SRH120" s="212"/>
      <c r="SRI120" s="213"/>
      <c r="SRJ120" s="213"/>
      <c r="SRK120" s="214"/>
      <c r="SRL120" s="214"/>
      <c r="SRZ120" s="214"/>
      <c r="SSA120" s="214"/>
      <c r="SSB120" s="214"/>
      <c r="SSC120" s="214"/>
      <c r="SSD120" s="214"/>
      <c r="SSE120" s="212"/>
      <c r="SSF120" s="213"/>
      <c r="SSG120" s="213"/>
      <c r="SSH120" s="214"/>
      <c r="SSI120" s="214"/>
      <c r="SSW120" s="214"/>
      <c r="SSX120" s="214"/>
      <c r="SSY120" s="214"/>
      <c r="SSZ120" s="214"/>
      <c r="STA120" s="214"/>
      <c r="STB120" s="212"/>
      <c r="STC120" s="213"/>
      <c r="STD120" s="213"/>
      <c r="STE120" s="214"/>
      <c r="STF120" s="214"/>
      <c r="STT120" s="214"/>
      <c r="STU120" s="214"/>
      <c r="STV120" s="214"/>
      <c r="STW120" s="214"/>
      <c r="STX120" s="214"/>
      <c r="STY120" s="212"/>
      <c r="STZ120" s="213"/>
      <c r="SUA120" s="213"/>
      <c r="SUB120" s="214"/>
      <c r="SUC120" s="214"/>
      <c r="SUQ120" s="214"/>
      <c r="SUR120" s="214"/>
      <c r="SUS120" s="214"/>
      <c r="SUT120" s="214"/>
      <c r="SUU120" s="214"/>
      <c r="SUV120" s="212"/>
      <c r="SUW120" s="213"/>
      <c r="SUX120" s="213"/>
      <c r="SUY120" s="214"/>
      <c r="SUZ120" s="214"/>
      <c r="SVN120" s="214"/>
      <c r="SVO120" s="214"/>
      <c r="SVP120" s="214"/>
      <c r="SVQ120" s="214"/>
      <c r="SVR120" s="214"/>
      <c r="SVS120" s="212"/>
      <c r="SVT120" s="213"/>
      <c r="SVU120" s="213"/>
      <c r="SVV120" s="214"/>
      <c r="SVW120" s="214"/>
      <c r="SWK120" s="214"/>
      <c r="SWL120" s="214"/>
      <c r="SWM120" s="214"/>
      <c r="SWN120" s="214"/>
      <c r="SWO120" s="214"/>
      <c r="SWP120" s="212"/>
      <c r="SWQ120" s="213"/>
      <c r="SWR120" s="213"/>
      <c r="SWS120" s="214"/>
      <c r="SWT120" s="214"/>
      <c r="SXH120" s="214"/>
      <c r="SXI120" s="214"/>
      <c r="SXJ120" s="214"/>
      <c r="SXK120" s="214"/>
      <c r="SXL120" s="214"/>
      <c r="SXM120" s="212"/>
      <c r="SXN120" s="213"/>
      <c r="SXO120" s="213"/>
      <c r="SXP120" s="214"/>
      <c r="SXQ120" s="214"/>
      <c r="SYE120" s="214"/>
      <c r="SYF120" s="214"/>
      <c r="SYG120" s="214"/>
      <c r="SYH120" s="214"/>
      <c r="SYI120" s="214"/>
      <c r="SYJ120" s="212"/>
      <c r="SYK120" s="213"/>
      <c r="SYL120" s="213"/>
      <c r="SYM120" s="214"/>
      <c r="SYN120" s="214"/>
      <c r="SZB120" s="214"/>
      <c r="SZC120" s="214"/>
      <c r="SZD120" s="214"/>
      <c r="SZE120" s="214"/>
      <c r="SZF120" s="214"/>
      <c r="SZG120" s="212"/>
      <c r="SZH120" s="213"/>
      <c r="SZI120" s="213"/>
      <c r="SZJ120" s="214"/>
      <c r="SZK120" s="214"/>
      <c r="SZY120" s="214"/>
      <c r="SZZ120" s="214"/>
      <c r="TAA120" s="214"/>
      <c r="TAB120" s="214"/>
      <c r="TAC120" s="214"/>
      <c r="TAD120" s="212"/>
      <c r="TAE120" s="213"/>
      <c r="TAF120" s="213"/>
      <c r="TAG120" s="214"/>
      <c r="TAH120" s="214"/>
      <c r="TAV120" s="214"/>
      <c r="TAW120" s="214"/>
      <c r="TAX120" s="214"/>
      <c r="TAY120" s="214"/>
      <c r="TAZ120" s="214"/>
      <c r="TBA120" s="212"/>
      <c r="TBB120" s="213"/>
      <c r="TBC120" s="213"/>
      <c r="TBD120" s="214"/>
      <c r="TBE120" s="214"/>
      <c r="TBS120" s="214"/>
      <c r="TBT120" s="214"/>
      <c r="TBU120" s="214"/>
      <c r="TBV120" s="214"/>
      <c r="TBW120" s="214"/>
      <c r="TBX120" s="212"/>
      <c r="TBY120" s="213"/>
      <c r="TBZ120" s="213"/>
      <c r="TCA120" s="214"/>
      <c r="TCB120" s="214"/>
      <c r="TCP120" s="214"/>
      <c r="TCQ120" s="214"/>
      <c r="TCR120" s="214"/>
      <c r="TCS120" s="214"/>
      <c r="TCT120" s="214"/>
      <c r="TCU120" s="212"/>
      <c r="TCV120" s="213"/>
      <c r="TCW120" s="213"/>
      <c r="TCX120" s="214"/>
      <c r="TCY120" s="214"/>
      <c r="TDM120" s="214"/>
      <c r="TDN120" s="214"/>
      <c r="TDO120" s="214"/>
      <c r="TDP120" s="214"/>
      <c r="TDQ120" s="214"/>
      <c r="TDR120" s="212"/>
      <c r="TDS120" s="213"/>
      <c r="TDT120" s="213"/>
      <c r="TDU120" s="214"/>
      <c r="TDV120" s="214"/>
      <c r="TEJ120" s="214"/>
      <c r="TEK120" s="214"/>
      <c r="TEL120" s="214"/>
      <c r="TEM120" s="214"/>
      <c r="TEN120" s="214"/>
      <c r="TEO120" s="212"/>
      <c r="TEP120" s="213"/>
      <c r="TEQ120" s="213"/>
      <c r="TER120" s="214"/>
      <c r="TES120" s="214"/>
      <c r="TFG120" s="214"/>
      <c r="TFH120" s="214"/>
      <c r="TFI120" s="214"/>
      <c r="TFJ120" s="214"/>
      <c r="TFK120" s="214"/>
      <c r="TFL120" s="212"/>
      <c r="TFM120" s="213"/>
      <c r="TFN120" s="213"/>
      <c r="TFO120" s="214"/>
      <c r="TFP120" s="214"/>
      <c r="TGD120" s="214"/>
      <c r="TGE120" s="214"/>
      <c r="TGF120" s="214"/>
      <c r="TGG120" s="214"/>
      <c r="TGH120" s="214"/>
      <c r="TGI120" s="212"/>
      <c r="TGJ120" s="213"/>
      <c r="TGK120" s="213"/>
      <c r="TGL120" s="214"/>
      <c r="TGM120" s="214"/>
      <c r="THA120" s="214"/>
      <c r="THB120" s="214"/>
      <c r="THC120" s="214"/>
      <c r="THD120" s="214"/>
      <c r="THE120" s="214"/>
      <c r="THF120" s="212"/>
      <c r="THG120" s="213"/>
      <c r="THH120" s="213"/>
      <c r="THI120" s="214"/>
      <c r="THJ120" s="214"/>
      <c r="THX120" s="214"/>
      <c r="THY120" s="214"/>
      <c r="THZ120" s="214"/>
      <c r="TIA120" s="214"/>
      <c r="TIB120" s="214"/>
      <c r="TIC120" s="212"/>
      <c r="TID120" s="213"/>
      <c r="TIE120" s="213"/>
      <c r="TIF120" s="214"/>
      <c r="TIG120" s="214"/>
      <c r="TIU120" s="214"/>
      <c r="TIV120" s="214"/>
      <c r="TIW120" s="214"/>
      <c r="TIX120" s="214"/>
      <c r="TIY120" s="214"/>
      <c r="TIZ120" s="212"/>
      <c r="TJA120" s="213"/>
      <c r="TJB120" s="213"/>
      <c r="TJC120" s="214"/>
      <c r="TJD120" s="214"/>
      <c r="TJR120" s="214"/>
      <c r="TJS120" s="214"/>
      <c r="TJT120" s="214"/>
      <c r="TJU120" s="214"/>
      <c r="TJV120" s="214"/>
      <c r="TJW120" s="212"/>
      <c r="TJX120" s="213"/>
      <c r="TJY120" s="213"/>
      <c r="TJZ120" s="214"/>
      <c r="TKA120" s="214"/>
      <c r="TKO120" s="214"/>
      <c r="TKP120" s="214"/>
      <c r="TKQ120" s="214"/>
      <c r="TKR120" s="214"/>
      <c r="TKS120" s="214"/>
      <c r="TKT120" s="212"/>
      <c r="TKU120" s="213"/>
      <c r="TKV120" s="213"/>
      <c r="TKW120" s="214"/>
      <c r="TKX120" s="214"/>
      <c r="TLL120" s="214"/>
      <c r="TLM120" s="214"/>
      <c r="TLN120" s="214"/>
      <c r="TLO120" s="214"/>
      <c r="TLP120" s="214"/>
      <c r="TLQ120" s="212"/>
      <c r="TLR120" s="213"/>
      <c r="TLS120" s="213"/>
      <c r="TLT120" s="214"/>
      <c r="TLU120" s="214"/>
      <c r="TMI120" s="214"/>
      <c r="TMJ120" s="214"/>
      <c r="TMK120" s="214"/>
      <c r="TML120" s="214"/>
      <c r="TMM120" s="214"/>
      <c r="TMN120" s="212"/>
      <c r="TMO120" s="213"/>
      <c r="TMP120" s="213"/>
      <c r="TMQ120" s="214"/>
      <c r="TMR120" s="214"/>
      <c r="TNF120" s="214"/>
      <c r="TNG120" s="214"/>
      <c r="TNH120" s="214"/>
      <c r="TNI120" s="214"/>
      <c r="TNJ120" s="214"/>
      <c r="TNK120" s="212"/>
      <c r="TNL120" s="213"/>
      <c r="TNM120" s="213"/>
      <c r="TNN120" s="214"/>
      <c r="TNO120" s="214"/>
      <c r="TOC120" s="214"/>
      <c r="TOD120" s="214"/>
      <c r="TOE120" s="214"/>
      <c r="TOF120" s="214"/>
      <c r="TOG120" s="214"/>
      <c r="TOH120" s="212"/>
      <c r="TOI120" s="213"/>
      <c r="TOJ120" s="213"/>
      <c r="TOK120" s="214"/>
      <c r="TOL120" s="214"/>
      <c r="TOZ120" s="214"/>
      <c r="TPA120" s="214"/>
      <c r="TPB120" s="214"/>
      <c r="TPC120" s="214"/>
      <c r="TPD120" s="214"/>
      <c r="TPE120" s="212"/>
      <c r="TPF120" s="213"/>
      <c r="TPG120" s="213"/>
      <c r="TPH120" s="214"/>
      <c r="TPI120" s="214"/>
      <c r="TPW120" s="214"/>
      <c r="TPX120" s="214"/>
      <c r="TPY120" s="214"/>
      <c r="TPZ120" s="214"/>
      <c r="TQA120" s="214"/>
      <c r="TQB120" s="212"/>
      <c r="TQC120" s="213"/>
      <c r="TQD120" s="213"/>
      <c r="TQE120" s="214"/>
      <c r="TQF120" s="214"/>
      <c r="TQT120" s="214"/>
      <c r="TQU120" s="214"/>
      <c r="TQV120" s="214"/>
      <c r="TQW120" s="214"/>
      <c r="TQX120" s="214"/>
      <c r="TQY120" s="212"/>
      <c r="TQZ120" s="213"/>
      <c r="TRA120" s="213"/>
      <c r="TRB120" s="214"/>
      <c r="TRC120" s="214"/>
      <c r="TRQ120" s="214"/>
      <c r="TRR120" s="214"/>
      <c r="TRS120" s="214"/>
      <c r="TRT120" s="214"/>
      <c r="TRU120" s="214"/>
      <c r="TRV120" s="212"/>
      <c r="TRW120" s="213"/>
      <c r="TRX120" s="213"/>
      <c r="TRY120" s="214"/>
      <c r="TRZ120" s="214"/>
      <c r="TSN120" s="214"/>
      <c r="TSO120" s="214"/>
      <c r="TSP120" s="214"/>
      <c r="TSQ120" s="214"/>
      <c r="TSR120" s="214"/>
      <c r="TSS120" s="212"/>
      <c r="TST120" s="213"/>
      <c r="TSU120" s="213"/>
      <c r="TSV120" s="214"/>
      <c r="TSW120" s="214"/>
      <c r="TTK120" s="214"/>
      <c r="TTL120" s="214"/>
      <c r="TTM120" s="214"/>
      <c r="TTN120" s="214"/>
      <c r="TTO120" s="214"/>
      <c r="TTP120" s="212"/>
      <c r="TTQ120" s="213"/>
      <c r="TTR120" s="213"/>
      <c r="TTS120" s="214"/>
      <c r="TTT120" s="214"/>
      <c r="TUH120" s="214"/>
      <c r="TUI120" s="214"/>
      <c r="TUJ120" s="214"/>
      <c r="TUK120" s="214"/>
      <c r="TUL120" s="214"/>
      <c r="TUM120" s="212"/>
      <c r="TUN120" s="213"/>
      <c r="TUO120" s="213"/>
      <c r="TUP120" s="214"/>
      <c r="TUQ120" s="214"/>
      <c r="TVE120" s="214"/>
      <c r="TVF120" s="214"/>
      <c r="TVG120" s="214"/>
      <c r="TVH120" s="214"/>
      <c r="TVI120" s="214"/>
      <c r="TVJ120" s="212"/>
      <c r="TVK120" s="213"/>
      <c r="TVL120" s="213"/>
      <c r="TVM120" s="214"/>
      <c r="TVN120" s="214"/>
      <c r="TWB120" s="214"/>
      <c r="TWC120" s="214"/>
      <c r="TWD120" s="214"/>
      <c r="TWE120" s="214"/>
      <c r="TWF120" s="214"/>
      <c r="TWG120" s="212"/>
      <c r="TWH120" s="213"/>
      <c r="TWI120" s="213"/>
      <c r="TWJ120" s="214"/>
      <c r="TWK120" s="214"/>
      <c r="TWY120" s="214"/>
      <c r="TWZ120" s="214"/>
      <c r="TXA120" s="214"/>
      <c r="TXB120" s="214"/>
      <c r="TXC120" s="214"/>
      <c r="TXD120" s="212"/>
      <c r="TXE120" s="213"/>
      <c r="TXF120" s="213"/>
      <c r="TXG120" s="214"/>
      <c r="TXH120" s="214"/>
      <c r="TXV120" s="214"/>
      <c r="TXW120" s="214"/>
      <c r="TXX120" s="214"/>
      <c r="TXY120" s="214"/>
      <c r="TXZ120" s="214"/>
      <c r="TYA120" s="212"/>
      <c r="TYB120" s="213"/>
      <c r="TYC120" s="213"/>
      <c r="TYD120" s="214"/>
      <c r="TYE120" s="214"/>
      <c r="TYS120" s="214"/>
      <c r="TYT120" s="214"/>
      <c r="TYU120" s="214"/>
      <c r="TYV120" s="214"/>
      <c r="TYW120" s="214"/>
      <c r="TYX120" s="212"/>
      <c r="TYY120" s="213"/>
      <c r="TYZ120" s="213"/>
      <c r="TZA120" s="214"/>
      <c r="TZB120" s="214"/>
      <c r="TZP120" s="214"/>
      <c r="TZQ120" s="214"/>
      <c r="TZR120" s="214"/>
      <c r="TZS120" s="214"/>
      <c r="TZT120" s="214"/>
      <c r="TZU120" s="212"/>
      <c r="TZV120" s="213"/>
      <c r="TZW120" s="213"/>
      <c r="TZX120" s="214"/>
      <c r="TZY120" s="214"/>
      <c r="UAM120" s="214"/>
      <c r="UAN120" s="214"/>
      <c r="UAO120" s="214"/>
      <c r="UAP120" s="214"/>
      <c r="UAQ120" s="214"/>
      <c r="UAR120" s="212"/>
      <c r="UAS120" s="213"/>
      <c r="UAT120" s="213"/>
      <c r="UAU120" s="214"/>
      <c r="UAV120" s="214"/>
      <c r="UBJ120" s="214"/>
      <c r="UBK120" s="214"/>
      <c r="UBL120" s="214"/>
      <c r="UBM120" s="214"/>
      <c r="UBN120" s="214"/>
      <c r="UBO120" s="212"/>
      <c r="UBP120" s="213"/>
      <c r="UBQ120" s="213"/>
      <c r="UBR120" s="214"/>
      <c r="UBS120" s="214"/>
      <c r="UCG120" s="214"/>
      <c r="UCH120" s="214"/>
      <c r="UCI120" s="214"/>
      <c r="UCJ120" s="214"/>
      <c r="UCK120" s="214"/>
      <c r="UCL120" s="212"/>
      <c r="UCM120" s="213"/>
      <c r="UCN120" s="213"/>
      <c r="UCO120" s="214"/>
      <c r="UCP120" s="214"/>
      <c r="UDD120" s="214"/>
      <c r="UDE120" s="214"/>
      <c r="UDF120" s="214"/>
      <c r="UDG120" s="214"/>
      <c r="UDH120" s="214"/>
      <c r="UDI120" s="212"/>
      <c r="UDJ120" s="213"/>
      <c r="UDK120" s="213"/>
      <c r="UDL120" s="214"/>
      <c r="UDM120" s="214"/>
      <c r="UEA120" s="214"/>
      <c r="UEB120" s="214"/>
      <c r="UEC120" s="214"/>
      <c r="UED120" s="214"/>
      <c r="UEE120" s="214"/>
      <c r="UEF120" s="212"/>
      <c r="UEG120" s="213"/>
      <c r="UEH120" s="213"/>
      <c r="UEI120" s="214"/>
      <c r="UEJ120" s="214"/>
      <c r="UEX120" s="214"/>
      <c r="UEY120" s="214"/>
      <c r="UEZ120" s="214"/>
      <c r="UFA120" s="214"/>
      <c r="UFB120" s="214"/>
      <c r="UFC120" s="212"/>
      <c r="UFD120" s="213"/>
      <c r="UFE120" s="213"/>
      <c r="UFF120" s="214"/>
      <c r="UFG120" s="214"/>
      <c r="UFU120" s="214"/>
      <c r="UFV120" s="214"/>
      <c r="UFW120" s="214"/>
      <c r="UFX120" s="214"/>
      <c r="UFY120" s="214"/>
      <c r="UFZ120" s="212"/>
      <c r="UGA120" s="213"/>
      <c r="UGB120" s="213"/>
      <c r="UGC120" s="214"/>
      <c r="UGD120" s="214"/>
      <c r="UGR120" s="214"/>
      <c r="UGS120" s="214"/>
      <c r="UGT120" s="214"/>
      <c r="UGU120" s="214"/>
      <c r="UGV120" s="214"/>
      <c r="UGW120" s="212"/>
      <c r="UGX120" s="213"/>
      <c r="UGY120" s="213"/>
      <c r="UGZ120" s="214"/>
      <c r="UHA120" s="214"/>
      <c r="UHO120" s="214"/>
      <c r="UHP120" s="214"/>
      <c r="UHQ120" s="214"/>
      <c r="UHR120" s="214"/>
      <c r="UHS120" s="214"/>
      <c r="UHT120" s="212"/>
      <c r="UHU120" s="213"/>
      <c r="UHV120" s="213"/>
      <c r="UHW120" s="214"/>
      <c r="UHX120" s="214"/>
      <c r="UIL120" s="214"/>
      <c r="UIM120" s="214"/>
      <c r="UIN120" s="214"/>
      <c r="UIO120" s="214"/>
      <c r="UIP120" s="214"/>
      <c r="UIQ120" s="212"/>
      <c r="UIR120" s="213"/>
      <c r="UIS120" s="213"/>
      <c r="UIT120" s="214"/>
      <c r="UIU120" s="214"/>
      <c r="UJI120" s="214"/>
      <c r="UJJ120" s="214"/>
      <c r="UJK120" s="214"/>
      <c r="UJL120" s="214"/>
      <c r="UJM120" s="214"/>
      <c r="UJN120" s="212"/>
      <c r="UJO120" s="213"/>
      <c r="UJP120" s="213"/>
      <c r="UJQ120" s="214"/>
      <c r="UJR120" s="214"/>
      <c r="UKF120" s="214"/>
      <c r="UKG120" s="214"/>
      <c r="UKH120" s="214"/>
      <c r="UKI120" s="214"/>
      <c r="UKJ120" s="214"/>
      <c r="UKK120" s="212"/>
      <c r="UKL120" s="213"/>
      <c r="UKM120" s="213"/>
      <c r="UKN120" s="214"/>
      <c r="UKO120" s="214"/>
      <c r="ULC120" s="214"/>
      <c r="ULD120" s="214"/>
      <c r="ULE120" s="214"/>
      <c r="ULF120" s="214"/>
      <c r="ULG120" s="214"/>
      <c r="ULH120" s="212"/>
      <c r="ULI120" s="213"/>
      <c r="ULJ120" s="213"/>
      <c r="ULK120" s="214"/>
      <c r="ULL120" s="214"/>
      <c r="ULZ120" s="214"/>
      <c r="UMA120" s="214"/>
      <c r="UMB120" s="214"/>
      <c r="UMC120" s="214"/>
      <c r="UMD120" s="214"/>
      <c r="UME120" s="212"/>
      <c r="UMF120" s="213"/>
      <c r="UMG120" s="213"/>
      <c r="UMH120" s="214"/>
      <c r="UMI120" s="214"/>
      <c r="UMW120" s="214"/>
      <c r="UMX120" s="214"/>
      <c r="UMY120" s="214"/>
      <c r="UMZ120" s="214"/>
      <c r="UNA120" s="214"/>
      <c r="UNB120" s="212"/>
      <c r="UNC120" s="213"/>
      <c r="UND120" s="213"/>
      <c r="UNE120" s="214"/>
      <c r="UNF120" s="214"/>
      <c r="UNT120" s="214"/>
      <c r="UNU120" s="214"/>
      <c r="UNV120" s="214"/>
      <c r="UNW120" s="214"/>
      <c r="UNX120" s="214"/>
      <c r="UNY120" s="212"/>
      <c r="UNZ120" s="213"/>
      <c r="UOA120" s="213"/>
      <c r="UOB120" s="214"/>
      <c r="UOC120" s="214"/>
      <c r="UOQ120" s="214"/>
      <c r="UOR120" s="214"/>
      <c r="UOS120" s="214"/>
      <c r="UOT120" s="214"/>
      <c r="UOU120" s="214"/>
      <c r="UOV120" s="212"/>
      <c r="UOW120" s="213"/>
      <c r="UOX120" s="213"/>
      <c r="UOY120" s="214"/>
      <c r="UOZ120" s="214"/>
      <c r="UPN120" s="214"/>
      <c r="UPO120" s="214"/>
      <c r="UPP120" s="214"/>
      <c r="UPQ120" s="214"/>
      <c r="UPR120" s="214"/>
      <c r="UPS120" s="212"/>
      <c r="UPT120" s="213"/>
      <c r="UPU120" s="213"/>
      <c r="UPV120" s="214"/>
      <c r="UPW120" s="214"/>
      <c r="UQK120" s="214"/>
      <c r="UQL120" s="214"/>
      <c r="UQM120" s="214"/>
      <c r="UQN120" s="214"/>
      <c r="UQO120" s="214"/>
      <c r="UQP120" s="212"/>
      <c r="UQQ120" s="213"/>
      <c r="UQR120" s="213"/>
      <c r="UQS120" s="214"/>
      <c r="UQT120" s="214"/>
      <c r="URH120" s="214"/>
      <c r="URI120" s="214"/>
      <c r="URJ120" s="214"/>
      <c r="URK120" s="214"/>
      <c r="URL120" s="214"/>
      <c r="URM120" s="212"/>
      <c r="URN120" s="213"/>
      <c r="URO120" s="213"/>
      <c r="URP120" s="214"/>
      <c r="URQ120" s="214"/>
      <c r="USE120" s="214"/>
      <c r="USF120" s="214"/>
      <c r="USG120" s="214"/>
      <c r="USH120" s="214"/>
      <c r="USI120" s="214"/>
      <c r="USJ120" s="212"/>
      <c r="USK120" s="213"/>
      <c r="USL120" s="213"/>
      <c r="USM120" s="214"/>
      <c r="USN120" s="214"/>
      <c r="UTB120" s="214"/>
      <c r="UTC120" s="214"/>
      <c r="UTD120" s="214"/>
      <c r="UTE120" s="214"/>
      <c r="UTF120" s="214"/>
      <c r="UTG120" s="212"/>
      <c r="UTH120" s="213"/>
      <c r="UTI120" s="213"/>
      <c r="UTJ120" s="214"/>
      <c r="UTK120" s="214"/>
      <c r="UTY120" s="214"/>
      <c r="UTZ120" s="214"/>
      <c r="UUA120" s="214"/>
      <c r="UUB120" s="214"/>
      <c r="UUC120" s="214"/>
      <c r="UUD120" s="212"/>
      <c r="UUE120" s="213"/>
      <c r="UUF120" s="213"/>
      <c r="UUG120" s="214"/>
      <c r="UUH120" s="214"/>
      <c r="UUV120" s="214"/>
      <c r="UUW120" s="214"/>
      <c r="UUX120" s="214"/>
      <c r="UUY120" s="214"/>
      <c r="UUZ120" s="214"/>
      <c r="UVA120" s="212"/>
      <c r="UVB120" s="213"/>
      <c r="UVC120" s="213"/>
      <c r="UVD120" s="214"/>
      <c r="UVE120" s="214"/>
      <c r="UVS120" s="214"/>
      <c r="UVT120" s="214"/>
      <c r="UVU120" s="214"/>
      <c r="UVV120" s="214"/>
      <c r="UVW120" s="214"/>
      <c r="UVX120" s="212"/>
      <c r="UVY120" s="213"/>
      <c r="UVZ120" s="213"/>
      <c r="UWA120" s="214"/>
      <c r="UWB120" s="214"/>
      <c r="UWP120" s="214"/>
      <c r="UWQ120" s="214"/>
      <c r="UWR120" s="214"/>
      <c r="UWS120" s="214"/>
      <c r="UWT120" s="214"/>
      <c r="UWU120" s="212"/>
      <c r="UWV120" s="213"/>
      <c r="UWW120" s="213"/>
      <c r="UWX120" s="214"/>
      <c r="UWY120" s="214"/>
      <c r="UXM120" s="214"/>
      <c r="UXN120" s="214"/>
      <c r="UXO120" s="214"/>
      <c r="UXP120" s="214"/>
      <c r="UXQ120" s="214"/>
      <c r="UXR120" s="212"/>
      <c r="UXS120" s="213"/>
      <c r="UXT120" s="213"/>
      <c r="UXU120" s="214"/>
      <c r="UXV120" s="214"/>
      <c r="UYJ120" s="214"/>
      <c r="UYK120" s="214"/>
      <c r="UYL120" s="214"/>
      <c r="UYM120" s="214"/>
      <c r="UYN120" s="214"/>
      <c r="UYO120" s="212"/>
      <c r="UYP120" s="213"/>
      <c r="UYQ120" s="213"/>
      <c r="UYR120" s="214"/>
      <c r="UYS120" s="214"/>
      <c r="UZG120" s="214"/>
      <c r="UZH120" s="214"/>
      <c r="UZI120" s="214"/>
      <c r="UZJ120" s="214"/>
      <c r="UZK120" s="214"/>
      <c r="UZL120" s="212"/>
      <c r="UZM120" s="213"/>
      <c r="UZN120" s="213"/>
      <c r="UZO120" s="214"/>
      <c r="UZP120" s="214"/>
      <c r="VAD120" s="214"/>
      <c r="VAE120" s="214"/>
      <c r="VAF120" s="214"/>
      <c r="VAG120" s="214"/>
      <c r="VAH120" s="214"/>
      <c r="VAI120" s="212"/>
      <c r="VAJ120" s="213"/>
      <c r="VAK120" s="213"/>
      <c r="VAL120" s="214"/>
      <c r="VAM120" s="214"/>
      <c r="VBA120" s="214"/>
      <c r="VBB120" s="214"/>
      <c r="VBC120" s="214"/>
      <c r="VBD120" s="214"/>
      <c r="VBE120" s="214"/>
      <c r="VBF120" s="212"/>
      <c r="VBG120" s="213"/>
      <c r="VBH120" s="213"/>
      <c r="VBI120" s="214"/>
      <c r="VBJ120" s="214"/>
      <c r="VBX120" s="214"/>
      <c r="VBY120" s="214"/>
      <c r="VBZ120" s="214"/>
      <c r="VCA120" s="214"/>
      <c r="VCB120" s="214"/>
      <c r="VCC120" s="212"/>
      <c r="VCD120" s="213"/>
      <c r="VCE120" s="213"/>
      <c r="VCF120" s="214"/>
      <c r="VCG120" s="214"/>
      <c r="VCU120" s="214"/>
      <c r="VCV120" s="214"/>
      <c r="VCW120" s="214"/>
      <c r="VCX120" s="214"/>
      <c r="VCY120" s="214"/>
      <c r="VCZ120" s="212"/>
      <c r="VDA120" s="213"/>
      <c r="VDB120" s="213"/>
      <c r="VDC120" s="214"/>
      <c r="VDD120" s="214"/>
      <c r="VDR120" s="214"/>
      <c r="VDS120" s="214"/>
      <c r="VDT120" s="214"/>
      <c r="VDU120" s="214"/>
      <c r="VDV120" s="214"/>
      <c r="VDW120" s="212"/>
      <c r="VDX120" s="213"/>
      <c r="VDY120" s="213"/>
      <c r="VDZ120" s="214"/>
      <c r="VEA120" s="214"/>
      <c r="VEO120" s="214"/>
      <c r="VEP120" s="214"/>
      <c r="VEQ120" s="214"/>
      <c r="VER120" s="214"/>
      <c r="VES120" s="214"/>
      <c r="VET120" s="212"/>
      <c r="VEU120" s="213"/>
      <c r="VEV120" s="213"/>
      <c r="VEW120" s="214"/>
      <c r="VEX120" s="214"/>
      <c r="VFL120" s="214"/>
      <c r="VFM120" s="214"/>
      <c r="VFN120" s="214"/>
      <c r="VFO120" s="214"/>
      <c r="VFP120" s="214"/>
      <c r="VFQ120" s="212"/>
      <c r="VFR120" s="213"/>
      <c r="VFS120" s="213"/>
      <c r="VFT120" s="214"/>
      <c r="VFU120" s="214"/>
      <c r="VGI120" s="214"/>
      <c r="VGJ120" s="214"/>
      <c r="VGK120" s="214"/>
      <c r="VGL120" s="214"/>
      <c r="VGM120" s="214"/>
      <c r="VGN120" s="212"/>
      <c r="VGO120" s="213"/>
      <c r="VGP120" s="213"/>
      <c r="VGQ120" s="214"/>
      <c r="VGR120" s="214"/>
      <c r="VHF120" s="214"/>
      <c r="VHG120" s="214"/>
      <c r="VHH120" s="214"/>
      <c r="VHI120" s="214"/>
      <c r="VHJ120" s="214"/>
      <c r="VHK120" s="212"/>
      <c r="VHL120" s="213"/>
      <c r="VHM120" s="213"/>
      <c r="VHN120" s="214"/>
      <c r="VHO120" s="214"/>
      <c r="VIC120" s="214"/>
      <c r="VID120" s="214"/>
      <c r="VIE120" s="214"/>
      <c r="VIF120" s="214"/>
      <c r="VIG120" s="214"/>
      <c r="VIH120" s="212"/>
      <c r="VII120" s="213"/>
      <c r="VIJ120" s="213"/>
      <c r="VIK120" s="214"/>
      <c r="VIL120" s="214"/>
      <c r="VIZ120" s="214"/>
      <c r="VJA120" s="214"/>
      <c r="VJB120" s="214"/>
      <c r="VJC120" s="214"/>
      <c r="VJD120" s="214"/>
      <c r="VJE120" s="212"/>
      <c r="VJF120" s="213"/>
      <c r="VJG120" s="213"/>
      <c r="VJH120" s="214"/>
      <c r="VJI120" s="214"/>
      <c r="VJW120" s="214"/>
      <c r="VJX120" s="214"/>
      <c r="VJY120" s="214"/>
      <c r="VJZ120" s="214"/>
      <c r="VKA120" s="214"/>
      <c r="VKB120" s="212"/>
      <c r="VKC120" s="213"/>
      <c r="VKD120" s="213"/>
      <c r="VKE120" s="214"/>
      <c r="VKF120" s="214"/>
      <c r="VKT120" s="214"/>
      <c r="VKU120" s="214"/>
      <c r="VKV120" s="214"/>
      <c r="VKW120" s="214"/>
      <c r="VKX120" s="214"/>
      <c r="VKY120" s="212"/>
      <c r="VKZ120" s="213"/>
      <c r="VLA120" s="213"/>
      <c r="VLB120" s="214"/>
      <c r="VLC120" s="214"/>
      <c r="VLQ120" s="214"/>
      <c r="VLR120" s="214"/>
      <c r="VLS120" s="214"/>
      <c r="VLT120" s="214"/>
      <c r="VLU120" s="214"/>
      <c r="VLV120" s="212"/>
      <c r="VLW120" s="213"/>
      <c r="VLX120" s="213"/>
      <c r="VLY120" s="214"/>
      <c r="VLZ120" s="214"/>
      <c r="VMN120" s="214"/>
      <c r="VMO120" s="214"/>
      <c r="VMP120" s="214"/>
      <c r="VMQ120" s="214"/>
      <c r="VMR120" s="214"/>
      <c r="VMS120" s="212"/>
      <c r="VMT120" s="213"/>
      <c r="VMU120" s="213"/>
      <c r="VMV120" s="214"/>
      <c r="VMW120" s="214"/>
      <c r="VNK120" s="214"/>
      <c r="VNL120" s="214"/>
      <c r="VNM120" s="214"/>
      <c r="VNN120" s="214"/>
      <c r="VNO120" s="214"/>
      <c r="VNP120" s="212"/>
      <c r="VNQ120" s="213"/>
      <c r="VNR120" s="213"/>
      <c r="VNS120" s="214"/>
      <c r="VNT120" s="214"/>
      <c r="VOH120" s="214"/>
      <c r="VOI120" s="214"/>
      <c r="VOJ120" s="214"/>
      <c r="VOK120" s="214"/>
      <c r="VOL120" s="214"/>
      <c r="VOM120" s="212"/>
      <c r="VON120" s="213"/>
      <c r="VOO120" s="213"/>
      <c r="VOP120" s="214"/>
      <c r="VOQ120" s="214"/>
      <c r="VPE120" s="214"/>
      <c r="VPF120" s="214"/>
      <c r="VPG120" s="214"/>
      <c r="VPH120" s="214"/>
      <c r="VPI120" s="214"/>
      <c r="VPJ120" s="212"/>
      <c r="VPK120" s="213"/>
      <c r="VPL120" s="213"/>
      <c r="VPM120" s="214"/>
      <c r="VPN120" s="214"/>
      <c r="VQB120" s="214"/>
      <c r="VQC120" s="214"/>
      <c r="VQD120" s="214"/>
      <c r="VQE120" s="214"/>
      <c r="VQF120" s="214"/>
      <c r="VQG120" s="212"/>
      <c r="VQH120" s="213"/>
      <c r="VQI120" s="213"/>
      <c r="VQJ120" s="214"/>
      <c r="VQK120" s="214"/>
      <c r="VQY120" s="214"/>
      <c r="VQZ120" s="214"/>
      <c r="VRA120" s="214"/>
      <c r="VRB120" s="214"/>
      <c r="VRC120" s="214"/>
      <c r="VRD120" s="212"/>
      <c r="VRE120" s="213"/>
      <c r="VRF120" s="213"/>
      <c r="VRG120" s="214"/>
      <c r="VRH120" s="214"/>
      <c r="VRV120" s="214"/>
      <c r="VRW120" s="214"/>
      <c r="VRX120" s="214"/>
      <c r="VRY120" s="214"/>
      <c r="VRZ120" s="214"/>
      <c r="VSA120" s="212"/>
      <c r="VSB120" s="213"/>
      <c r="VSC120" s="213"/>
      <c r="VSD120" s="214"/>
      <c r="VSE120" s="214"/>
      <c r="VSS120" s="214"/>
      <c r="VST120" s="214"/>
      <c r="VSU120" s="214"/>
      <c r="VSV120" s="214"/>
      <c r="VSW120" s="214"/>
      <c r="VSX120" s="212"/>
      <c r="VSY120" s="213"/>
      <c r="VSZ120" s="213"/>
      <c r="VTA120" s="214"/>
      <c r="VTB120" s="214"/>
      <c r="VTP120" s="214"/>
      <c r="VTQ120" s="214"/>
      <c r="VTR120" s="214"/>
      <c r="VTS120" s="214"/>
      <c r="VTT120" s="214"/>
      <c r="VTU120" s="212"/>
      <c r="VTV120" s="213"/>
      <c r="VTW120" s="213"/>
      <c r="VTX120" s="214"/>
      <c r="VTY120" s="214"/>
      <c r="VUM120" s="214"/>
      <c r="VUN120" s="214"/>
      <c r="VUO120" s="214"/>
      <c r="VUP120" s="214"/>
      <c r="VUQ120" s="214"/>
      <c r="VUR120" s="212"/>
      <c r="VUS120" s="213"/>
      <c r="VUT120" s="213"/>
      <c r="VUU120" s="214"/>
      <c r="VUV120" s="214"/>
      <c r="VVJ120" s="214"/>
      <c r="VVK120" s="214"/>
      <c r="VVL120" s="214"/>
      <c r="VVM120" s="214"/>
      <c r="VVN120" s="214"/>
      <c r="VVO120" s="212"/>
      <c r="VVP120" s="213"/>
      <c r="VVQ120" s="213"/>
      <c r="VVR120" s="214"/>
      <c r="VVS120" s="214"/>
      <c r="VWG120" s="214"/>
      <c r="VWH120" s="214"/>
      <c r="VWI120" s="214"/>
      <c r="VWJ120" s="214"/>
      <c r="VWK120" s="214"/>
      <c r="VWL120" s="212"/>
      <c r="VWM120" s="213"/>
      <c r="VWN120" s="213"/>
      <c r="VWO120" s="214"/>
      <c r="VWP120" s="214"/>
      <c r="VXD120" s="214"/>
      <c r="VXE120" s="214"/>
      <c r="VXF120" s="214"/>
      <c r="VXG120" s="214"/>
      <c r="VXH120" s="214"/>
      <c r="VXI120" s="212"/>
      <c r="VXJ120" s="213"/>
      <c r="VXK120" s="213"/>
      <c r="VXL120" s="214"/>
      <c r="VXM120" s="214"/>
      <c r="VYA120" s="214"/>
      <c r="VYB120" s="214"/>
      <c r="VYC120" s="214"/>
      <c r="VYD120" s="214"/>
      <c r="VYE120" s="214"/>
      <c r="VYF120" s="212"/>
      <c r="VYG120" s="213"/>
      <c r="VYH120" s="213"/>
      <c r="VYI120" s="214"/>
      <c r="VYJ120" s="214"/>
      <c r="VYX120" s="214"/>
      <c r="VYY120" s="214"/>
      <c r="VYZ120" s="214"/>
      <c r="VZA120" s="214"/>
      <c r="VZB120" s="214"/>
      <c r="VZC120" s="212"/>
      <c r="VZD120" s="213"/>
      <c r="VZE120" s="213"/>
      <c r="VZF120" s="214"/>
      <c r="VZG120" s="214"/>
      <c r="VZU120" s="214"/>
      <c r="VZV120" s="214"/>
      <c r="VZW120" s="214"/>
      <c r="VZX120" s="214"/>
      <c r="VZY120" s="214"/>
      <c r="VZZ120" s="212"/>
      <c r="WAA120" s="213"/>
      <c r="WAB120" s="213"/>
      <c r="WAC120" s="214"/>
      <c r="WAD120" s="214"/>
      <c r="WAR120" s="214"/>
      <c r="WAS120" s="214"/>
      <c r="WAT120" s="214"/>
      <c r="WAU120" s="214"/>
      <c r="WAV120" s="214"/>
      <c r="WAW120" s="212"/>
      <c r="WAX120" s="213"/>
      <c r="WAY120" s="213"/>
      <c r="WAZ120" s="214"/>
      <c r="WBA120" s="214"/>
      <c r="WBO120" s="214"/>
      <c r="WBP120" s="214"/>
      <c r="WBQ120" s="214"/>
      <c r="WBR120" s="214"/>
      <c r="WBS120" s="214"/>
      <c r="WBT120" s="212"/>
      <c r="WBU120" s="213"/>
      <c r="WBV120" s="213"/>
      <c r="WBW120" s="214"/>
      <c r="WBX120" s="214"/>
      <c r="WCL120" s="214"/>
      <c r="WCM120" s="214"/>
      <c r="WCN120" s="214"/>
      <c r="WCO120" s="214"/>
      <c r="WCP120" s="214"/>
      <c r="WCQ120" s="212"/>
      <c r="WCR120" s="213"/>
      <c r="WCS120" s="213"/>
      <c r="WCT120" s="214"/>
      <c r="WCU120" s="214"/>
      <c r="WDI120" s="214"/>
      <c r="WDJ120" s="214"/>
      <c r="WDK120" s="214"/>
      <c r="WDL120" s="214"/>
      <c r="WDM120" s="214"/>
      <c r="WDN120" s="212"/>
      <c r="WDO120" s="213"/>
      <c r="WDP120" s="213"/>
      <c r="WDQ120" s="214"/>
      <c r="WDR120" s="214"/>
      <c r="WEF120" s="214"/>
      <c r="WEG120" s="214"/>
      <c r="WEH120" s="214"/>
      <c r="WEI120" s="214"/>
      <c r="WEJ120" s="214"/>
      <c r="WEK120" s="212"/>
      <c r="WEL120" s="213"/>
      <c r="WEM120" s="213"/>
      <c r="WEN120" s="214"/>
      <c r="WEO120" s="214"/>
      <c r="WFC120" s="214"/>
      <c r="WFD120" s="214"/>
      <c r="WFE120" s="214"/>
      <c r="WFF120" s="214"/>
      <c r="WFG120" s="214"/>
      <c r="WFH120" s="212"/>
      <c r="WFI120" s="213"/>
      <c r="WFJ120" s="213"/>
      <c r="WFK120" s="214"/>
      <c r="WFL120" s="214"/>
      <c r="WFZ120" s="214"/>
      <c r="WGA120" s="214"/>
      <c r="WGB120" s="214"/>
      <c r="WGC120" s="214"/>
      <c r="WGD120" s="214"/>
      <c r="WGE120" s="212"/>
      <c r="WGF120" s="213"/>
      <c r="WGG120" s="213"/>
      <c r="WGH120" s="214"/>
      <c r="WGI120" s="214"/>
      <c r="WGW120" s="214"/>
      <c r="WGX120" s="214"/>
      <c r="WGY120" s="214"/>
      <c r="WGZ120" s="214"/>
      <c r="WHA120" s="214"/>
      <c r="WHB120" s="212"/>
      <c r="WHC120" s="213"/>
      <c r="WHD120" s="213"/>
      <c r="WHE120" s="214"/>
      <c r="WHF120" s="214"/>
      <c r="WHT120" s="214"/>
      <c r="WHU120" s="214"/>
      <c r="WHV120" s="214"/>
      <c r="WHW120" s="214"/>
      <c r="WHX120" s="214"/>
      <c r="WHY120" s="212"/>
      <c r="WHZ120" s="213"/>
      <c r="WIA120" s="213"/>
      <c r="WIB120" s="214"/>
      <c r="WIC120" s="214"/>
      <c r="WIQ120" s="214"/>
      <c r="WIR120" s="214"/>
      <c r="WIS120" s="214"/>
      <c r="WIT120" s="214"/>
      <c r="WIU120" s="214"/>
      <c r="WIV120" s="212"/>
      <c r="WIW120" s="213"/>
      <c r="WIX120" s="213"/>
      <c r="WIY120" s="214"/>
      <c r="WIZ120" s="214"/>
      <c r="WJN120" s="214"/>
      <c r="WJO120" s="214"/>
      <c r="WJP120" s="214"/>
      <c r="WJQ120" s="214"/>
      <c r="WJR120" s="214"/>
      <c r="WJS120" s="212"/>
      <c r="WJT120" s="213"/>
      <c r="WJU120" s="213"/>
      <c r="WJV120" s="214"/>
      <c r="WJW120" s="214"/>
      <c r="WKK120" s="214"/>
      <c r="WKL120" s="214"/>
      <c r="WKM120" s="214"/>
      <c r="WKN120" s="214"/>
      <c r="WKO120" s="214"/>
      <c r="WKP120" s="212"/>
      <c r="WKQ120" s="213"/>
      <c r="WKR120" s="213"/>
      <c r="WKS120" s="214"/>
      <c r="WKT120" s="214"/>
      <c r="WLH120" s="214"/>
      <c r="WLI120" s="214"/>
      <c r="WLJ120" s="214"/>
      <c r="WLK120" s="214"/>
      <c r="WLL120" s="214"/>
      <c r="WLM120" s="212"/>
      <c r="WLN120" s="213"/>
      <c r="WLO120" s="213"/>
      <c r="WLP120" s="214"/>
      <c r="WLQ120" s="214"/>
      <c r="WME120" s="214"/>
      <c r="WMF120" s="214"/>
      <c r="WMG120" s="214"/>
      <c r="WMH120" s="214"/>
      <c r="WMI120" s="214"/>
      <c r="WMJ120" s="212"/>
      <c r="WMK120" s="213"/>
      <c r="WML120" s="213"/>
      <c r="WMM120" s="214"/>
      <c r="WMN120" s="214"/>
      <c r="WNB120" s="214"/>
      <c r="WNC120" s="214"/>
      <c r="WND120" s="214"/>
      <c r="WNE120" s="214"/>
      <c r="WNF120" s="214"/>
      <c r="WNG120" s="212"/>
      <c r="WNH120" s="213"/>
      <c r="WNI120" s="213"/>
      <c r="WNJ120" s="214"/>
      <c r="WNK120" s="214"/>
      <c r="WNY120" s="214"/>
      <c r="WNZ120" s="214"/>
      <c r="WOA120" s="214"/>
      <c r="WOB120" s="214"/>
      <c r="WOC120" s="214"/>
      <c r="WOD120" s="212"/>
      <c r="WOE120" s="213"/>
      <c r="WOF120" s="213"/>
      <c r="WOG120" s="214"/>
      <c r="WOH120" s="214"/>
      <c r="WOV120" s="214"/>
      <c r="WOW120" s="214"/>
      <c r="WOX120" s="214"/>
      <c r="WOY120" s="214"/>
      <c r="WOZ120" s="214"/>
      <c r="WPA120" s="212"/>
      <c r="WPB120" s="213"/>
      <c r="WPC120" s="213"/>
      <c r="WPD120" s="214"/>
      <c r="WPE120" s="214"/>
      <c r="WPS120" s="214"/>
      <c r="WPT120" s="214"/>
      <c r="WPU120" s="214"/>
      <c r="WPV120" s="214"/>
      <c r="WPW120" s="214"/>
      <c r="WPX120" s="212"/>
      <c r="WPY120" s="213"/>
      <c r="WPZ120" s="213"/>
      <c r="WQA120" s="214"/>
      <c r="WQB120" s="214"/>
      <c r="WQP120" s="214"/>
      <c r="WQQ120" s="214"/>
      <c r="WQR120" s="214"/>
      <c r="WQS120" s="214"/>
      <c r="WQT120" s="214"/>
      <c r="WQU120" s="212"/>
      <c r="WQV120" s="213"/>
      <c r="WQW120" s="213"/>
      <c r="WQX120" s="214"/>
      <c r="WQY120" s="214"/>
      <c r="WRM120" s="214"/>
      <c r="WRN120" s="214"/>
      <c r="WRO120" s="214"/>
      <c r="WRP120" s="214"/>
      <c r="WRQ120" s="214"/>
      <c r="WRR120" s="212"/>
      <c r="WRS120" s="213"/>
      <c r="WRT120" s="213"/>
      <c r="WRU120" s="214"/>
      <c r="WRV120" s="214"/>
      <c r="WSJ120" s="214"/>
      <c r="WSK120" s="214"/>
      <c r="WSL120" s="214"/>
      <c r="WSM120" s="214"/>
      <c r="WSN120" s="214"/>
      <c r="WSO120" s="212"/>
      <c r="WSP120" s="213"/>
      <c r="WSQ120" s="213"/>
      <c r="WSR120" s="214"/>
      <c r="WSS120" s="214"/>
      <c r="WTG120" s="214"/>
      <c r="WTH120" s="214"/>
      <c r="WTI120" s="214"/>
      <c r="WTJ120" s="214"/>
      <c r="WTK120" s="214"/>
      <c r="WTL120" s="212"/>
      <c r="WTM120" s="213"/>
      <c r="WTN120" s="213"/>
      <c r="WTO120" s="214"/>
      <c r="WTP120" s="214"/>
      <c r="WUD120" s="214"/>
      <c r="WUE120" s="214"/>
      <c r="WUF120" s="214"/>
      <c r="WUG120" s="214"/>
      <c r="WUH120" s="214"/>
      <c r="WUI120" s="212"/>
      <c r="WUJ120" s="213"/>
      <c r="WUK120" s="213"/>
      <c r="WUL120" s="214"/>
      <c r="WUM120" s="214"/>
      <c r="WVA120" s="214"/>
      <c r="WVB120" s="214"/>
      <c r="WVC120" s="214"/>
      <c r="WVD120" s="214"/>
      <c r="WVE120" s="214"/>
      <c r="WVF120" s="212"/>
      <c r="WVG120" s="213"/>
      <c r="WVH120" s="213"/>
      <c r="WVI120" s="214"/>
      <c r="WVJ120" s="214"/>
      <c r="WVX120" s="214"/>
      <c r="WVY120" s="214"/>
      <c r="WVZ120" s="214"/>
      <c r="WWA120" s="214"/>
      <c r="WWB120" s="214"/>
      <c r="WWC120" s="212"/>
      <c r="WWD120" s="213"/>
      <c r="WWE120" s="213"/>
      <c r="WWF120" s="214"/>
      <c r="WWG120" s="214"/>
      <c r="WWU120" s="214"/>
      <c r="WWV120" s="214"/>
      <c r="WWW120" s="214"/>
      <c r="WWX120" s="214"/>
      <c r="WWY120" s="214"/>
      <c r="WWZ120" s="212"/>
      <c r="WXA120" s="213"/>
      <c r="WXB120" s="213"/>
      <c r="WXC120" s="214"/>
      <c r="WXD120" s="214"/>
      <c r="WXR120" s="214"/>
      <c r="WXS120" s="214"/>
      <c r="WXT120" s="214"/>
      <c r="WXU120" s="214"/>
      <c r="WXV120" s="214"/>
      <c r="WXW120" s="212"/>
      <c r="WXX120" s="213"/>
      <c r="WXY120" s="213"/>
      <c r="WXZ120" s="214"/>
      <c r="WYA120" s="214"/>
      <c r="WYO120" s="214"/>
      <c r="WYP120" s="214"/>
      <c r="WYQ120" s="214"/>
      <c r="WYR120" s="214"/>
      <c r="WYS120" s="214"/>
      <c r="WYT120" s="212"/>
      <c r="WYU120" s="213"/>
      <c r="WYV120" s="213"/>
      <c r="WYW120" s="214"/>
      <c r="WYX120" s="214"/>
      <c r="WZL120" s="214"/>
      <c r="WZM120" s="214"/>
      <c r="WZN120" s="214"/>
      <c r="WZO120" s="214"/>
      <c r="WZP120" s="214"/>
      <c r="WZQ120" s="212"/>
      <c r="WZR120" s="213"/>
      <c r="WZS120" s="213"/>
      <c r="WZT120" s="214"/>
      <c r="WZU120" s="214"/>
      <c r="XAI120" s="214"/>
      <c r="XAJ120" s="214"/>
      <c r="XAK120" s="214"/>
      <c r="XAL120" s="214"/>
      <c r="XAM120" s="214"/>
      <c r="XAN120" s="212"/>
      <c r="XAO120" s="213"/>
      <c r="XAP120" s="213"/>
      <c r="XAQ120" s="214"/>
      <c r="XAR120" s="214"/>
      <c r="XBF120" s="214"/>
      <c r="XBG120" s="214"/>
      <c r="XBH120" s="214"/>
      <c r="XBI120" s="214"/>
      <c r="XBJ120" s="214"/>
      <c r="XBK120" s="212"/>
      <c r="XBL120" s="213"/>
      <c r="XBM120" s="213"/>
      <c r="XBN120" s="214"/>
      <c r="XBO120" s="214"/>
      <c r="XCC120" s="214"/>
      <c r="XCD120" s="214"/>
      <c r="XCE120" s="214"/>
      <c r="XCF120" s="214"/>
      <c r="XCG120" s="214"/>
      <c r="XCH120" s="212"/>
      <c r="XCI120" s="213"/>
      <c r="XCJ120" s="213"/>
      <c r="XCK120" s="214"/>
      <c r="XCL120" s="214"/>
      <c r="XCZ120" s="214"/>
      <c r="XDA120" s="214"/>
      <c r="XDB120" s="214"/>
      <c r="XDC120" s="214"/>
      <c r="XDD120" s="214"/>
      <c r="XDE120" s="212"/>
      <c r="XDF120" s="213"/>
      <c r="XDG120" s="213"/>
      <c r="XDH120" s="214"/>
      <c r="XDI120" s="214"/>
      <c r="XDW120" s="214"/>
      <c r="XDX120" s="214"/>
      <c r="XDY120" s="214"/>
      <c r="XDZ120" s="214"/>
      <c r="XEA120" s="214"/>
      <c r="XEB120" s="212"/>
      <c r="XEC120" s="213"/>
      <c r="XED120" s="213"/>
      <c r="XEE120" s="214"/>
      <c r="XEF120" s="214"/>
      <c r="XET120" s="214"/>
      <c r="XEU120" s="214"/>
      <c r="XEV120" s="214"/>
      <c r="XEW120" s="214"/>
      <c r="XEX120" s="214"/>
      <c r="XEY120" s="212"/>
      <c r="XEZ120" s="213"/>
      <c r="XFA120" s="213"/>
      <c r="XFB120" s="214"/>
      <c r="XFC120" s="214"/>
    </row>
    <row r="121" spans="1:1019 1033:3066 3080:5113 5127:7160 7174:9207 9221:11254 11268:13301 13315:14336 14350:15348 15362:16383" ht="13.5">
      <c r="B121" s="35" t="s">
        <v>578</v>
      </c>
      <c r="C121" s="94" t="s">
        <v>220</v>
      </c>
      <c r="D121" s="18" t="s">
        <v>579</v>
      </c>
      <c r="E121" s="18" t="s">
        <v>649</v>
      </c>
      <c r="H121" s="99"/>
      <c r="I121" s="124"/>
      <c r="J121" s="124"/>
      <c r="K121" s="124"/>
      <c r="L121" s="124"/>
      <c r="M121" s="124"/>
      <c r="N121" s="124"/>
      <c r="O121" s="124"/>
      <c r="P121" s="124"/>
      <c r="Q121" s="124"/>
      <c r="R121" s="124"/>
      <c r="S121" s="124"/>
      <c r="T121" s="124"/>
    </row>
    <row r="122" spans="1:1019 1033:3066 3080:5113 5127:7160 7174:9207 9221:11254 11268:13301 13315:14336 14350:15348 15362:16383" ht="13.5">
      <c r="B122" s="35" t="s">
        <v>578</v>
      </c>
      <c r="C122" s="94" t="s">
        <v>583</v>
      </c>
      <c r="D122" s="18" t="s">
        <v>580</v>
      </c>
      <c r="E122" s="18" t="s">
        <v>649</v>
      </c>
      <c r="H122" s="99"/>
      <c r="I122" s="124"/>
      <c r="J122" s="124"/>
      <c r="K122" s="124"/>
      <c r="L122" s="124"/>
      <c r="M122" s="124"/>
      <c r="N122" s="124"/>
      <c r="O122" s="124"/>
      <c r="P122" s="124"/>
      <c r="Q122" s="124"/>
      <c r="R122" s="124"/>
      <c r="S122" s="124"/>
      <c r="T122" s="124"/>
    </row>
    <row r="123" spans="1:1019 1033:3066 3080:5113 5127:7160 7174:9207 9221:11254 11268:13301 13315:14336 14350:15348 15362:16383" ht="13.5">
      <c r="B123" s="35" t="s">
        <v>578</v>
      </c>
      <c r="C123" s="156" t="s">
        <v>221</v>
      </c>
      <c r="D123" s="221" t="s">
        <v>222</v>
      </c>
      <c r="E123" s="18" t="s">
        <v>649</v>
      </c>
      <c r="H123" s="99"/>
      <c r="I123" s="124"/>
      <c r="J123" s="124"/>
      <c r="K123" s="124"/>
      <c r="L123" s="124"/>
      <c r="M123" s="124"/>
      <c r="N123" s="124"/>
      <c r="O123" s="124"/>
      <c r="P123" s="124"/>
      <c r="Q123" s="124"/>
      <c r="R123" s="124"/>
      <c r="S123" s="124"/>
      <c r="T123" s="124"/>
    </row>
    <row r="124" spans="1:1019 1033:3066 3080:5113 5127:7160 7174:9207 9221:11254 11268:13301 13315:14336 14350:15348 15362:16383" ht="13.5">
      <c r="B124" s="35" t="s">
        <v>578</v>
      </c>
      <c r="C124" s="156" t="s">
        <v>221</v>
      </c>
      <c r="D124" s="221" t="s">
        <v>223</v>
      </c>
      <c r="E124" s="18" t="s">
        <v>649</v>
      </c>
      <c r="H124" s="99"/>
      <c r="I124" s="124"/>
      <c r="J124" s="124"/>
      <c r="K124" s="124"/>
      <c r="L124" s="124"/>
      <c r="M124" s="124"/>
      <c r="N124" s="124"/>
      <c r="O124" s="124"/>
      <c r="P124" s="124"/>
      <c r="Q124" s="124"/>
      <c r="R124" s="124"/>
      <c r="S124" s="124"/>
      <c r="T124" s="124"/>
    </row>
    <row r="125" spans="1:1019 1033:3066 3080:5113 5127:7160 7174:9207 9221:11254 11268:13301 13315:14336 14350:15348 15362:16383" ht="13.5">
      <c r="B125" s="35" t="s">
        <v>578</v>
      </c>
      <c r="C125" s="156" t="s">
        <v>221</v>
      </c>
      <c r="D125" s="221" t="s">
        <v>224</v>
      </c>
      <c r="E125" s="18" t="s">
        <v>649</v>
      </c>
      <c r="H125" s="99"/>
      <c r="I125" s="124"/>
      <c r="J125" s="124"/>
      <c r="K125" s="124"/>
      <c r="L125" s="124"/>
      <c r="M125" s="124"/>
      <c r="N125" s="124"/>
      <c r="O125" s="124"/>
      <c r="P125" s="124"/>
      <c r="Q125" s="124"/>
      <c r="R125" s="124"/>
      <c r="S125" s="124"/>
      <c r="T125" s="124"/>
    </row>
    <row r="126" spans="1:1019 1033:3066 3080:5113 5127:7160 7174:9207 9221:11254 11268:13301 13315:14336 14350:15348 15362:16383" ht="13.5">
      <c r="B126" s="35" t="s">
        <v>577</v>
      </c>
      <c r="C126" s="65" t="s">
        <v>94</v>
      </c>
      <c r="D126" s="225"/>
      <c r="E126" s="18" t="s">
        <v>649</v>
      </c>
      <c r="H126" s="98">
        <f t="shared" ref="H126:T126" si="13">SUM(H127:H139)</f>
        <v>0</v>
      </c>
      <c r="I126" s="98">
        <f t="shared" si="13"/>
        <v>0</v>
      </c>
      <c r="J126" s="98">
        <f t="shared" si="13"/>
        <v>0</v>
      </c>
      <c r="K126" s="98">
        <f t="shared" si="13"/>
        <v>0</v>
      </c>
      <c r="L126" s="98">
        <f t="shared" si="13"/>
        <v>0</v>
      </c>
      <c r="M126" s="98">
        <f t="shared" si="13"/>
        <v>0</v>
      </c>
      <c r="N126" s="98">
        <f t="shared" si="13"/>
        <v>0</v>
      </c>
      <c r="O126" s="98">
        <f t="shared" si="13"/>
        <v>0</v>
      </c>
      <c r="P126" s="98">
        <f t="shared" si="13"/>
        <v>0</v>
      </c>
      <c r="Q126" s="98">
        <f t="shared" si="13"/>
        <v>0</v>
      </c>
      <c r="R126" s="98">
        <f t="shared" si="13"/>
        <v>0</v>
      </c>
      <c r="S126" s="98">
        <f t="shared" si="13"/>
        <v>0</v>
      </c>
      <c r="T126" s="98">
        <f t="shared" si="13"/>
        <v>0</v>
      </c>
    </row>
    <row r="127" spans="1:1019 1033:3066 3080:5113 5127:7160 7174:9207 9221:11254 11268:13301 13315:14336 14350:15348 15362:16383" ht="13.5">
      <c r="B127" s="35" t="s">
        <v>577</v>
      </c>
      <c r="C127" s="94" t="s">
        <v>204</v>
      </c>
      <c r="D127" s="18" t="s">
        <v>205</v>
      </c>
      <c r="E127" s="18" t="s">
        <v>649</v>
      </c>
      <c r="F127" s="18"/>
      <c r="G127" s="18"/>
      <c r="H127" s="99"/>
      <c r="I127" s="99"/>
      <c r="J127" s="99"/>
      <c r="K127" s="99"/>
      <c r="L127" s="99"/>
      <c r="M127" s="99"/>
      <c r="N127" s="99"/>
      <c r="O127" s="99"/>
      <c r="P127" s="99"/>
      <c r="Q127" s="99"/>
      <c r="R127" s="99"/>
      <c r="S127" s="99"/>
      <c r="T127" s="99"/>
    </row>
    <row r="128" spans="1:1019 1033:3066 3080:5113 5127:7160 7174:9207 9221:11254 11268:13301 13315:14336 14350:15348 15362:16383" ht="13.5">
      <c r="B128" s="35" t="s">
        <v>577</v>
      </c>
      <c r="C128" s="94" t="s">
        <v>206</v>
      </c>
      <c r="D128" s="18" t="s">
        <v>207</v>
      </c>
      <c r="E128" s="18" t="s">
        <v>649</v>
      </c>
      <c r="F128" s="18"/>
      <c r="G128" s="18"/>
      <c r="H128" s="99"/>
      <c r="I128" s="99"/>
      <c r="J128" s="99"/>
      <c r="K128" s="99"/>
      <c r="L128" s="99"/>
      <c r="M128" s="99"/>
      <c r="N128" s="99"/>
      <c r="O128" s="99"/>
      <c r="P128" s="99"/>
      <c r="Q128" s="99"/>
      <c r="R128" s="99"/>
      <c r="S128" s="99"/>
      <c r="T128" s="99"/>
    </row>
    <row r="129" spans="1:1019 1033:3066 3080:5113 5127:7160 7174:9207 9221:11254 11268:13301 13315:14336 14350:15348 15362:16383" ht="13.5">
      <c r="B129" s="35" t="s">
        <v>577</v>
      </c>
      <c r="C129" s="94" t="s">
        <v>208</v>
      </c>
      <c r="D129" s="18" t="s">
        <v>209</v>
      </c>
      <c r="E129" s="18" t="s">
        <v>649</v>
      </c>
      <c r="F129" s="18"/>
      <c r="G129" s="18"/>
      <c r="H129" s="99"/>
      <c r="I129" s="99"/>
      <c r="J129" s="99"/>
      <c r="K129" s="99"/>
      <c r="L129" s="99"/>
      <c r="M129" s="99"/>
      <c r="N129" s="99"/>
      <c r="O129" s="99"/>
      <c r="P129" s="99"/>
      <c r="Q129" s="99"/>
      <c r="R129" s="99"/>
      <c r="S129" s="99"/>
      <c r="T129" s="99"/>
    </row>
    <row r="130" spans="1:1019 1033:3066 3080:5113 5127:7160 7174:9207 9221:11254 11268:13301 13315:14336 14350:15348 15362:16383" ht="13.5">
      <c r="B130" s="35" t="s">
        <v>577</v>
      </c>
      <c r="C130" s="94" t="s">
        <v>210</v>
      </c>
      <c r="D130" s="18" t="s">
        <v>211</v>
      </c>
      <c r="E130" s="18" t="s">
        <v>649</v>
      </c>
      <c r="F130" s="18"/>
      <c r="G130" s="18"/>
      <c r="H130" s="99"/>
      <c r="I130" s="99"/>
      <c r="J130" s="99"/>
      <c r="K130" s="99"/>
      <c r="L130" s="99"/>
      <c r="M130" s="99"/>
      <c r="N130" s="99"/>
      <c r="O130" s="99"/>
      <c r="P130" s="99"/>
      <c r="Q130" s="99"/>
      <c r="R130" s="99"/>
      <c r="S130" s="99"/>
      <c r="T130" s="99"/>
    </row>
    <row r="131" spans="1:1019 1033:3066 3080:5113 5127:7160 7174:9207 9221:11254 11268:13301 13315:14336 14350:15348 15362:16383" ht="13.5">
      <c r="B131" s="35" t="s">
        <v>577</v>
      </c>
      <c r="C131" s="94" t="s">
        <v>212</v>
      </c>
      <c r="D131" s="225" t="s">
        <v>213</v>
      </c>
      <c r="E131" s="18" t="s">
        <v>649</v>
      </c>
      <c r="F131" s="18"/>
      <c r="G131" s="18"/>
      <c r="H131" s="99"/>
      <c r="I131" s="99"/>
      <c r="J131" s="99"/>
      <c r="K131" s="99"/>
      <c r="L131" s="99"/>
      <c r="M131" s="99"/>
      <c r="N131" s="99"/>
      <c r="O131" s="99"/>
      <c r="P131" s="99"/>
      <c r="Q131" s="99"/>
      <c r="R131" s="99"/>
      <c r="S131" s="99"/>
      <c r="T131" s="99"/>
    </row>
    <row r="132" spans="1:1019 1033:3066 3080:5113 5127:7160 7174:9207 9221:11254 11268:13301 13315:14336 14350:15348 15362:16383" ht="13.5">
      <c r="B132" s="35" t="s">
        <v>577</v>
      </c>
      <c r="C132" s="94" t="s">
        <v>214</v>
      </c>
      <c r="D132" s="18" t="s">
        <v>215</v>
      </c>
      <c r="E132" s="18" t="s">
        <v>649</v>
      </c>
      <c r="F132" s="18"/>
      <c r="G132" s="18"/>
      <c r="H132" s="99"/>
      <c r="I132" s="99"/>
      <c r="J132" s="99"/>
      <c r="K132" s="99"/>
      <c r="L132" s="99"/>
      <c r="M132" s="99"/>
      <c r="N132" s="99"/>
      <c r="O132" s="99"/>
      <c r="P132" s="99"/>
      <c r="Q132" s="99"/>
      <c r="R132" s="99"/>
      <c r="S132" s="99"/>
      <c r="T132" s="99"/>
    </row>
    <row r="133" spans="1:1019 1033:3066 3080:5113 5127:7160 7174:9207 9221:11254 11268:13301 13315:14336 14350:15348 15362:16383" ht="13.5">
      <c r="B133" s="35" t="s">
        <v>577</v>
      </c>
      <c r="C133" s="94" t="s">
        <v>216</v>
      </c>
      <c r="D133" s="18" t="s">
        <v>217</v>
      </c>
      <c r="E133" s="18" t="s">
        <v>649</v>
      </c>
      <c r="F133" s="18"/>
      <c r="G133" s="18"/>
      <c r="H133" s="99"/>
      <c r="I133" s="99"/>
      <c r="J133" s="99"/>
      <c r="K133" s="99"/>
      <c r="L133" s="99"/>
      <c r="M133" s="99"/>
      <c r="N133" s="99"/>
      <c r="O133" s="99"/>
      <c r="P133" s="99"/>
      <c r="Q133" s="99"/>
      <c r="R133" s="99"/>
      <c r="S133" s="99"/>
      <c r="T133" s="99"/>
    </row>
    <row r="134" spans="1:1019 1033:3066 3080:5113 5127:7160 7174:9207 9221:11254 11268:13301 13315:14336 14350:15348 15362:16383" s="216" customFormat="1" ht="13.5">
      <c r="A134" s="214"/>
      <c r="B134" s="35" t="s">
        <v>577</v>
      </c>
      <c r="C134" s="94" t="s">
        <v>218</v>
      </c>
      <c r="D134" s="18" t="s">
        <v>219</v>
      </c>
      <c r="E134" s="18" t="s">
        <v>649</v>
      </c>
      <c r="F134" s="214"/>
      <c r="G134" s="214"/>
      <c r="U134" s="214"/>
      <c r="V134" s="214"/>
      <c r="W134" s="214"/>
      <c r="X134" s="214"/>
      <c r="Y134" s="214"/>
      <c r="Z134" s="212"/>
      <c r="AA134" s="213"/>
      <c r="AB134" s="213"/>
      <c r="AC134" s="214"/>
      <c r="AD134" s="214"/>
      <c r="AR134" s="214"/>
      <c r="AS134" s="214"/>
      <c r="AT134" s="214"/>
      <c r="AU134" s="214"/>
      <c r="AV134" s="214"/>
      <c r="AW134" s="212"/>
      <c r="AX134" s="213"/>
      <c r="AY134" s="213"/>
      <c r="AZ134" s="214"/>
      <c r="BA134" s="214"/>
      <c r="BO134" s="214"/>
      <c r="BP134" s="214"/>
      <c r="BQ134" s="214"/>
      <c r="BR134" s="214"/>
      <c r="BS134" s="214"/>
      <c r="BT134" s="212"/>
      <c r="BU134" s="213"/>
      <c r="BV134" s="213"/>
      <c r="BW134" s="214"/>
      <c r="BX134" s="214"/>
      <c r="CL134" s="214"/>
      <c r="CM134" s="214"/>
      <c r="CN134" s="214"/>
      <c r="CO134" s="214"/>
      <c r="CP134" s="214"/>
      <c r="CQ134" s="212"/>
      <c r="CR134" s="213"/>
      <c r="CS134" s="213"/>
      <c r="CT134" s="214"/>
      <c r="CU134" s="214"/>
      <c r="DI134" s="214"/>
      <c r="DJ134" s="214"/>
      <c r="DK134" s="214"/>
      <c r="DL134" s="214"/>
      <c r="DM134" s="214"/>
      <c r="DN134" s="212"/>
      <c r="DO134" s="213"/>
      <c r="DP134" s="213"/>
      <c r="DQ134" s="214"/>
      <c r="DR134" s="214"/>
      <c r="EF134" s="214"/>
      <c r="EG134" s="214"/>
      <c r="EH134" s="214"/>
      <c r="EI134" s="214"/>
      <c r="EJ134" s="214"/>
      <c r="EK134" s="212"/>
      <c r="EL134" s="213"/>
      <c r="EM134" s="213"/>
      <c r="EN134" s="214"/>
      <c r="EO134" s="214"/>
      <c r="FC134" s="214"/>
      <c r="FD134" s="214"/>
      <c r="FE134" s="214"/>
      <c r="FF134" s="214"/>
      <c r="FG134" s="214"/>
      <c r="FH134" s="212"/>
      <c r="FI134" s="213"/>
      <c r="FJ134" s="213"/>
      <c r="FK134" s="214"/>
      <c r="FL134" s="214"/>
      <c r="FZ134" s="214"/>
      <c r="GA134" s="214"/>
      <c r="GB134" s="214"/>
      <c r="GC134" s="214"/>
      <c r="GD134" s="214"/>
      <c r="GE134" s="212"/>
      <c r="GF134" s="213"/>
      <c r="GG134" s="213"/>
      <c r="GH134" s="214"/>
      <c r="GI134" s="214"/>
      <c r="GW134" s="214"/>
      <c r="GX134" s="214"/>
      <c r="GY134" s="214"/>
      <c r="GZ134" s="214"/>
      <c r="HA134" s="214"/>
      <c r="HB134" s="212"/>
      <c r="HC134" s="213"/>
      <c r="HD134" s="213"/>
      <c r="HE134" s="214"/>
      <c r="HF134" s="214"/>
      <c r="HT134" s="214"/>
      <c r="HU134" s="214"/>
      <c r="HV134" s="214"/>
      <c r="HW134" s="214"/>
      <c r="HX134" s="214"/>
      <c r="HY134" s="212"/>
      <c r="HZ134" s="213"/>
      <c r="IA134" s="213"/>
      <c r="IB134" s="214"/>
      <c r="IC134" s="214"/>
      <c r="IQ134" s="214"/>
      <c r="IR134" s="214"/>
      <c r="IS134" s="214"/>
      <c r="IT134" s="214"/>
      <c r="IU134" s="214"/>
      <c r="IV134" s="212"/>
      <c r="IW134" s="213"/>
      <c r="IX134" s="213"/>
      <c r="IY134" s="214"/>
      <c r="IZ134" s="214"/>
      <c r="JN134" s="214"/>
      <c r="JO134" s="214"/>
      <c r="JP134" s="214"/>
      <c r="JQ134" s="214"/>
      <c r="JR134" s="214"/>
      <c r="JS134" s="212"/>
      <c r="JT134" s="213"/>
      <c r="JU134" s="213"/>
      <c r="JV134" s="214"/>
      <c r="JW134" s="214"/>
      <c r="KK134" s="214"/>
      <c r="KL134" s="214"/>
      <c r="KM134" s="214"/>
      <c r="KN134" s="214"/>
      <c r="KO134" s="214"/>
      <c r="KP134" s="212"/>
      <c r="KQ134" s="213"/>
      <c r="KR134" s="213"/>
      <c r="KS134" s="214"/>
      <c r="KT134" s="214"/>
      <c r="LH134" s="214"/>
      <c r="LI134" s="214"/>
      <c r="LJ134" s="214"/>
      <c r="LK134" s="214"/>
      <c r="LL134" s="214"/>
      <c r="LM134" s="212"/>
      <c r="LN134" s="213"/>
      <c r="LO134" s="213"/>
      <c r="LP134" s="214"/>
      <c r="LQ134" s="214"/>
      <c r="ME134" s="214"/>
      <c r="MF134" s="214"/>
      <c r="MG134" s="214"/>
      <c r="MH134" s="214"/>
      <c r="MI134" s="214"/>
      <c r="MJ134" s="212"/>
      <c r="MK134" s="213"/>
      <c r="ML134" s="213"/>
      <c r="MM134" s="214"/>
      <c r="MN134" s="214"/>
      <c r="NB134" s="214"/>
      <c r="NC134" s="214"/>
      <c r="ND134" s="214"/>
      <c r="NE134" s="214"/>
      <c r="NF134" s="214"/>
      <c r="NG134" s="212"/>
      <c r="NH134" s="213"/>
      <c r="NI134" s="213"/>
      <c r="NJ134" s="214"/>
      <c r="NK134" s="214"/>
      <c r="NY134" s="214"/>
      <c r="NZ134" s="214"/>
      <c r="OA134" s="214"/>
      <c r="OB134" s="214"/>
      <c r="OC134" s="214"/>
      <c r="OD134" s="212"/>
      <c r="OE134" s="213"/>
      <c r="OF134" s="213"/>
      <c r="OG134" s="214"/>
      <c r="OH134" s="214"/>
      <c r="OV134" s="214"/>
      <c r="OW134" s="214"/>
      <c r="OX134" s="214"/>
      <c r="OY134" s="214"/>
      <c r="OZ134" s="214"/>
      <c r="PA134" s="212"/>
      <c r="PB134" s="213"/>
      <c r="PC134" s="213"/>
      <c r="PD134" s="214"/>
      <c r="PE134" s="214"/>
      <c r="PS134" s="214"/>
      <c r="PT134" s="214"/>
      <c r="PU134" s="214"/>
      <c r="PV134" s="214"/>
      <c r="PW134" s="214"/>
      <c r="PX134" s="212"/>
      <c r="PY134" s="213"/>
      <c r="PZ134" s="213"/>
      <c r="QA134" s="214"/>
      <c r="QB134" s="214"/>
      <c r="QP134" s="214"/>
      <c r="QQ134" s="214"/>
      <c r="QR134" s="214"/>
      <c r="QS134" s="214"/>
      <c r="QT134" s="214"/>
      <c r="QU134" s="212"/>
      <c r="QV134" s="213"/>
      <c r="QW134" s="213"/>
      <c r="QX134" s="214"/>
      <c r="QY134" s="214"/>
      <c r="RM134" s="214"/>
      <c r="RN134" s="214"/>
      <c r="RO134" s="214"/>
      <c r="RP134" s="214"/>
      <c r="RQ134" s="214"/>
      <c r="RR134" s="212"/>
      <c r="RS134" s="213"/>
      <c r="RT134" s="213"/>
      <c r="RU134" s="214"/>
      <c r="RV134" s="214"/>
      <c r="SJ134" s="214"/>
      <c r="SK134" s="214"/>
      <c r="SL134" s="214"/>
      <c r="SM134" s="214"/>
      <c r="SN134" s="214"/>
      <c r="SO134" s="212"/>
      <c r="SP134" s="213"/>
      <c r="SQ134" s="213"/>
      <c r="SR134" s="214"/>
      <c r="SS134" s="214"/>
      <c r="TG134" s="214"/>
      <c r="TH134" s="214"/>
      <c r="TI134" s="214"/>
      <c r="TJ134" s="214"/>
      <c r="TK134" s="214"/>
      <c r="TL134" s="212"/>
      <c r="TM134" s="213"/>
      <c r="TN134" s="213"/>
      <c r="TO134" s="214"/>
      <c r="TP134" s="214"/>
      <c r="UD134" s="214"/>
      <c r="UE134" s="214"/>
      <c r="UF134" s="214"/>
      <c r="UG134" s="214"/>
      <c r="UH134" s="214"/>
      <c r="UI134" s="212"/>
      <c r="UJ134" s="213"/>
      <c r="UK134" s="213"/>
      <c r="UL134" s="214"/>
      <c r="UM134" s="214"/>
      <c r="VA134" s="214"/>
      <c r="VB134" s="214"/>
      <c r="VC134" s="214"/>
      <c r="VD134" s="214"/>
      <c r="VE134" s="214"/>
      <c r="VF134" s="212"/>
      <c r="VG134" s="213"/>
      <c r="VH134" s="213"/>
      <c r="VI134" s="214"/>
      <c r="VJ134" s="214"/>
      <c r="VX134" s="214"/>
      <c r="VY134" s="214"/>
      <c r="VZ134" s="214"/>
      <c r="WA134" s="214"/>
      <c r="WB134" s="214"/>
      <c r="WC134" s="212"/>
      <c r="WD134" s="213"/>
      <c r="WE134" s="213"/>
      <c r="WF134" s="214"/>
      <c r="WG134" s="214"/>
      <c r="WU134" s="214"/>
      <c r="WV134" s="214"/>
      <c r="WW134" s="214"/>
      <c r="WX134" s="214"/>
      <c r="WY134" s="214"/>
      <c r="WZ134" s="212"/>
      <c r="XA134" s="213"/>
      <c r="XB134" s="213"/>
      <c r="XC134" s="214"/>
      <c r="XD134" s="214"/>
      <c r="XR134" s="214"/>
      <c r="XS134" s="214"/>
      <c r="XT134" s="214"/>
      <c r="XU134" s="214"/>
      <c r="XV134" s="214"/>
      <c r="XW134" s="212"/>
      <c r="XX134" s="213"/>
      <c r="XY134" s="213"/>
      <c r="XZ134" s="214"/>
      <c r="YA134" s="214"/>
      <c r="YO134" s="214"/>
      <c r="YP134" s="214"/>
      <c r="YQ134" s="214"/>
      <c r="YR134" s="214"/>
      <c r="YS134" s="214"/>
      <c r="YT134" s="212"/>
      <c r="YU134" s="213"/>
      <c r="YV134" s="213"/>
      <c r="YW134" s="214"/>
      <c r="YX134" s="214"/>
      <c r="ZL134" s="214"/>
      <c r="ZM134" s="214"/>
      <c r="ZN134" s="214"/>
      <c r="ZO134" s="214"/>
      <c r="ZP134" s="214"/>
      <c r="ZQ134" s="212"/>
      <c r="ZR134" s="213"/>
      <c r="ZS134" s="213"/>
      <c r="ZT134" s="214"/>
      <c r="ZU134" s="214"/>
      <c r="AAI134" s="214"/>
      <c r="AAJ134" s="214"/>
      <c r="AAK134" s="214"/>
      <c r="AAL134" s="214"/>
      <c r="AAM134" s="214"/>
      <c r="AAN134" s="212"/>
      <c r="AAO134" s="213"/>
      <c r="AAP134" s="213"/>
      <c r="AAQ134" s="214"/>
      <c r="AAR134" s="214"/>
      <c r="ABF134" s="214"/>
      <c r="ABG134" s="214"/>
      <c r="ABH134" s="214"/>
      <c r="ABI134" s="214"/>
      <c r="ABJ134" s="214"/>
      <c r="ABK134" s="212"/>
      <c r="ABL134" s="213"/>
      <c r="ABM134" s="213"/>
      <c r="ABN134" s="214"/>
      <c r="ABO134" s="214"/>
      <c r="ACC134" s="214"/>
      <c r="ACD134" s="214"/>
      <c r="ACE134" s="214"/>
      <c r="ACF134" s="214"/>
      <c r="ACG134" s="214"/>
      <c r="ACH134" s="212"/>
      <c r="ACI134" s="213"/>
      <c r="ACJ134" s="213"/>
      <c r="ACK134" s="214"/>
      <c r="ACL134" s="214"/>
      <c r="ACZ134" s="214"/>
      <c r="ADA134" s="214"/>
      <c r="ADB134" s="214"/>
      <c r="ADC134" s="214"/>
      <c r="ADD134" s="214"/>
      <c r="ADE134" s="212"/>
      <c r="ADF134" s="213"/>
      <c r="ADG134" s="213"/>
      <c r="ADH134" s="214"/>
      <c r="ADI134" s="214"/>
      <c r="ADW134" s="214"/>
      <c r="ADX134" s="214"/>
      <c r="ADY134" s="214"/>
      <c r="ADZ134" s="214"/>
      <c r="AEA134" s="214"/>
      <c r="AEB134" s="212"/>
      <c r="AEC134" s="213"/>
      <c r="AED134" s="213"/>
      <c r="AEE134" s="214"/>
      <c r="AEF134" s="214"/>
      <c r="AET134" s="214"/>
      <c r="AEU134" s="214"/>
      <c r="AEV134" s="214"/>
      <c r="AEW134" s="214"/>
      <c r="AEX134" s="214"/>
      <c r="AEY134" s="212"/>
      <c r="AEZ134" s="213"/>
      <c r="AFA134" s="213"/>
      <c r="AFB134" s="214"/>
      <c r="AFC134" s="214"/>
      <c r="AFQ134" s="214"/>
      <c r="AFR134" s="214"/>
      <c r="AFS134" s="214"/>
      <c r="AFT134" s="214"/>
      <c r="AFU134" s="214"/>
      <c r="AFV134" s="212"/>
      <c r="AFW134" s="213"/>
      <c r="AFX134" s="213"/>
      <c r="AFY134" s="214"/>
      <c r="AFZ134" s="214"/>
      <c r="AGN134" s="214"/>
      <c r="AGO134" s="214"/>
      <c r="AGP134" s="214"/>
      <c r="AGQ134" s="214"/>
      <c r="AGR134" s="214"/>
      <c r="AGS134" s="212"/>
      <c r="AGT134" s="213"/>
      <c r="AGU134" s="213"/>
      <c r="AGV134" s="214"/>
      <c r="AGW134" s="214"/>
      <c r="AHK134" s="214"/>
      <c r="AHL134" s="214"/>
      <c r="AHM134" s="214"/>
      <c r="AHN134" s="214"/>
      <c r="AHO134" s="214"/>
      <c r="AHP134" s="212"/>
      <c r="AHQ134" s="213"/>
      <c r="AHR134" s="213"/>
      <c r="AHS134" s="214"/>
      <c r="AHT134" s="214"/>
      <c r="AIH134" s="214"/>
      <c r="AII134" s="214"/>
      <c r="AIJ134" s="214"/>
      <c r="AIK134" s="214"/>
      <c r="AIL134" s="214"/>
      <c r="AIM134" s="212"/>
      <c r="AIN134" s="213"/>
      <c r="AIO134" s="213"/>
      <c r="AIP134" s="214"/>
      <c r="AIQ134" s="214"/>
      <c r="AJE134" s="214"/>
      <c r="AJF134" s="214"/>
      <c r="AJG134" s="214"/>
      <c r="AJH134" s="214"/>
      <c r="AJI134" s="214"/>
      <c r="AJJ134" s="212"/>
      <c r="AJK134" s="213"/>
      <c r="AJL134" s="213"/>
      <c r="AJM134" s="214"/>
      <c r="AJN134" s="214"/>
      <c r="AKB134" s="214"/>
      <c r="AKC134" s="214"/>
      <c r="AKD134" s="214"/>
      <c r="AKE134" s="214"/>
      <c r="AKF134" s="214"/>
      <c r="AKG134" s="212"/>
      <c r="AKH134" s="213"/>
      <c r="AKI134" s="213"/>
      <c r="AKJ134" s="214"/>
      <c r="AKK134" s="214"/>
      <c r="AKY134" s="214"/>
      <c r="AKZ134" s="214"/>
      <c r="ALA134" s="214"/>
      <c r="ALB134" s="214"/>
      <c r="ALC134" s="214"/>
      <c r="ALD134" s="212"/>
      <c r="ALE134" s="213"/>
      <c r="ALF134" s="213"/>
      <c r="ALG134" s="214"/>
      <c r="ALH134" s="214"/>
      <c r="ALV134" s="214"/>
      <c r="ALW134" s="214"/>
      <c r="ALX134" s="214"/>
      <c r="ALY134" s="214"/>
      <c r="ALZ134" s="214"/>
      <c r="AMA134" s="212"/>
      <c r="AMB134" s="213"/>
      <c r="AMC134" s="213"/>
      <c r="AMD134" s="214"/>
      <c r="AME134" s="214"/>
      <c r="AMS134" s="214"/>
      <c r="AMT134" s="214"/>
      <c r="AMU134" s="214"/>
      <c r="AMV134" s="214"/>
      <c r="AMW134" s="214"/>
      <c r="AMX134" s="212"/>
      <c r="AMY134" s="213"/>
      <c r="AMZ134" s="213"/>
      <c r="ANA134" s="214"/>
      <c r="ANB134" s="214"/>
      <c r="ANP134" s="214"/>
      <c r="ANQ134" s="214"/>
      <c r="ANR134" s="214"/>
      <c r="ANS134" s="214"/>
      <c r="ANT134" s="214"/>
      <c r="ANU134" s="212"/>
      <c r="ANV134" s="213"/>
      <c r="ANW134" s="213"/>
      <c r="ANX134" s="214"/>
      <c r="ANY134" s="214"/>
      <c r="AOM134" s="214"/>
      <c r="AON134" s="214"/>
      <c r="AOO134" s="214"/>
      <c r="AOP134" s="214"/>
      <c r="AOQ134" s="214"/>
      <c r="AOR134" s="212"/>
      <c r="AOS134" s="213"/>
      <c r="AOT134" s="213"/>
      <c r="AOU134" s="214"/>
      <c r="AOV134" s="214"/>
      <c r="APJ134" s="214"/>
      <c r="APK134" s="214"/>
      <c r="APL134" s="214"/>
      <c r="APM134" s="214"/>
      <c r="APN134" s="214"/>
      <c r="APO134" s="212"/>
      <c r="APP134" s="213"/>
      <c r="APQ134" s="213"/>
      <c r="APR134" s="214"/>
      <c r="APS134" s="214"/>
      <c r="AQG134" s="214"/>
      <c r="AQH134" s="214"/>
      <c r="AQI134" s="214"/>
      <c r="AQJ134" s="214"/>
      <c r="AQK134" s="214"/>
      <c r="AQL134" s="212"/>
      <c r="AQM134" s="213"/>
      <c r="AQN134" s="213"/>
      <c r="AQO134" s="214"/>
      <c r="AQP134" s="214"/>
      <c r="ARD134" s="214"/>
      <c r="ARE134" s="214"/>
      <c r="ARF134" s="214"/>
      <c r="ARG134" s="214"/>
      <c r="ARH134" s="214"/>
      <c r="ARI134" s="212"/>
      <c r="ARJ134" s="213"/>
      <c r="ARK134" s="213"/>
      <c r="ARL134" s="214"/>
      <c r="ARM134" s="214"/>
      <c r="ASA134" s="214"/>
      <c r="ASB134" s="214"/>
      <c r="ASC134" s="214"/>
      <c r="ASD134" s="214"/>
      <c r="ASE134" s="214"/>
      <c r="ASF134" s="212"/>
      <c r="ASG134" s="213"/>
      <c r="ASH134" s="213"/>
      <c r="ASI134" s="214"/>
      <c r="ASJ134" s="214"/>
      <c r="ASX134" s="214"/>
      <c r="ASY134" s="214"/>
      <c r="ASZ134" s="214"/>
      <c r="ATA134" s="214"/>
      <c r="ATB134" s="214"/>
      <c r="ATC134" s="212"/>
      <c r="ATD134" s="213"/>
      <c r="ATE134" s="213"/>
      <c r="ATF134" s="214"/>
      <c r="ATG134" s="214"/>
      <c r="ATU134" s="214"/>
      <c r="ATV134" s="214"/>
      <c r="ATW134" s="214"/>
      <c r="ATX134" s="214"/>
      <c r="ATY134" s="214"/>
      <c r="ATZ134" s="212"/>
      <c r="AUA134" s="213"/>
      <c r="AUB134" s="213"/>
      <c r="AUC134" s="214"/>
      <c r="AUD134" s="214"/>
      <c r="AUR134" s="214"/>
      <c r="AUS134" s="214"/>
      <c r="AUT134" s="214"/>
      <c r="AUU134" s="214"/>
      <c r="AUV134" s="214"/>
      <c r="AUW134" s="212"/>
      <c r="AUX134" s="213"/>
      <c r="AUY134" s="213"/>
      <c r="AUZ134" s="214"/>
      <c r="AVA134" s="214"/>
      <c r="AVO134" s="214"/>
      <c r="AVP134" s="214"/>
      <c r="AVQ134" s="214"/>
      <c r="AVR134" s="214"/>
      <c r="AVS134" s="214"/>
      <c r="AVT134" s="212"/>
      <c r="AVU134" s="213"/>
      <c r="AVV134" s="213"/>
      <c r="AVW134" s="214"/>
      <c r="AVX134" s="214"/>
      <c r="AWL134" s="214"/>
      <c r="AWM134" s="214"/>
      <c r="AWN134" s="214"/>
      <c r="AWO134" s="214"/>
      <c r="AWP134" s="214"/>
      <c r="AWQ134" s="212"/>
      <c r="AWR134" s="213"/>
      <c r="AWS134" s="213"/>
      <c r="AWT134" s="214"/>
      <c r="AWU134" s="214"/>
      <c r="AXI134" s="214"/>
      <c r="AXJ134" s="214"/>
      <c r="AXK134" s="214"/>
      <c r="AXL134" s="214"/>
      <c r="AXM134" s="214"/>
      <c r="AXN134" s="212"/>
      <c r="AXO134" s="213"/>
      <c r="AXP134" s="213"/>
      <c r="AXQ134" s="214"/>
      <c r="AXR134" s="214"/>
      <c r="AYF134" s="214"/>
      <c r="AYG134" s="214"/>
      <c r="AYH134" s="214"/>
      <c r="AYI134" s="214"/>
      <c r="AYJ134" s="214"/>
      <c r="AYK134" s="212"/>
      <c r="AYL134" s="213"/>
      <c r="AYM134" s="213"/>
      <c r="AYN134" s="214"/>
      <c r="AYO134" s="214"/>
      <c r="AZC134" s="214"/>
      <c r="AZD134" s="214"/>
      <c r="AZE134" s="214"/>
      <c r="AZF134" s="214"/>
      <c r="AZG134" s="214"/>
      <c r="AZH134" s="212"/>
      <c r="AZI134" s="213"/>
      <c r="AZJ134" s="213"/>
      <c r="AZK134" s="214"/>
      <c r="AZL134" s="214"/>
      <c r="AZZ134" s="214"/>
      <c r="BAA134" s="214"/>
      <c r="BAB134" s="214"/>
      <c r="BAC134" s="214"/>
      <c r="BAD134" s="214"/>
      <c r="BAE134" s="212"/>
      <c r="BAF134" s="213"/>
      <c r="BAG134" s="213"/>
      <c r="BAH134" s="214"/>
      <c r="BAI134" s="214"/>
      <c r="BAW134" s="214"/>
      <c r="BAX134" s="214"/>
      <c r="BAY134" s="214"/>
      <c r="BAZ134" s="214"/>
      <c r="BBA134" s="214"/>
      <c r="BBB134" s="212"/>
      <c r="BBC134" s="213"/>
      <c r="BBD134" s="213"/>
      <c r="BBE134" s="214"/>
      <c r="BBF134" s="214"/>
      <c r="BBT134" s="214"/>
      <c r="BBU134" s="214"/>
      <c r="BBV134" s="214"/>
      <c r="BBW134" s="214"/>
      <c r="BBX134" s="214"/>
      <c r="BBY134" s="212"/>
      <c r="BBZ134" s="213"/>
      <c r="BCA134" s="213"/>
      <c r="BCB134" s="214"/>
      <c r="BCC134" s="214"/>
      <c r="BCQ134" s="214"/>
      <c r="BCR134" s="214"/>
      <c r="BCS134" s="214"/>
      <c r="BCT134" s="214"/>
      <c r="BCU134" s="214"/>
      <c r="BCV134" s="212"/>
      <c r="BCW134" s="213"/>
      <c r="BCX134" s="213"/>
      <c r="BCY134" s="214"/>
      <c r="BCZ134" s="214"/>
      <c r="BDN134" s="214"/>
      <c r="BDO134" s="214"/>
      <c r="BDP134" s="214"/>
      <c r="BDQ134" s="214"/>
      <c r="BDR134" s="214"/>
      <c r="BDS134" s="212"/>
      <c r="BDT134" s="213"/>
      <c r="BDU134" s="213"/>
      <c r="BDV134" s="214"/>
      <c r="BDW134" s="214"/>
      <c r="BEK134" s="214"/>
      <c r="BEL134" s="214"/>
      <c r="BEM134" s="214"/>
      <c r="BEN134" s="214"/>
      <c r="BEO134" s="214"/>
      <c r="BEP134" s="212"/>
      <c r="BEQ134" s="213"/>
      <c r="BER134" s="213"/>
      <c r="BES134" s="214"/>
      <c r="BET134" s="214"/>
      <c r="BFH134" s="214"/>
      <c r="BFI134" s="214"/>
      <c r="BFJ134" s="214"/>
      <c r="BFK134" s="214"/>
      <c r="BFL134" s="214"/>
      <c r="BFM134" s="212"/>
      <c r="BFN134" s="213"/>
      <c r="BFO134" s="213"/>
      <c r="BFP134" s="214"/>
      <c r="BFQ134" s="214"/>
      <c r="BGE134" s="214"/>
      <c r="BGF134" s="214"/>
      <c r="BGG134" s="214"/>
      <c r="BGH134" s="214"/>
      <c r="BGI134" s="214"/>
      <c r="BGJ134" s="212"/>
      <c r="BGK134" s="213"/>
      <c r="BGL134" s="213"/>
      <c r="BGM134" s="214"/>
      <c r="BGN134" s="214"/>
      <c r="BHB134" s="214"/>
      <c r="BHC134" s="214"/>
      <c r="BHD134" s="214"/>
      <c r="BHE134" s="214"/>
      <c r="BHF134" s="214"/>
      <c r="BHG134" s="212"/>
      <c r="BHH134" s="213"/>
      <c r="BHI134" s="213"/>
      <c r="BHJ134" s="214"/>
      <c r="BHK134" s="214"/>
      <c r="BHY134" s="214"/>
      <c r="BHZ134" s="214"/>
      <c r="BIA134" s="214"/>
      <c r="BIB134" s="214"/>
      <c r="BIC134" s="214"/>
      <c r="BID134" s="212"/>
      <c r="BIE134" s="213"/>
      <c r="BIF134" s="213"/>
      <c r="BIG134" s="214"/>
      <c r="BIH134" s="214"/>
      <c r="BIV134" s="214"/>
      <c r="BIW134" s="214"/>
      <c r="BIX134" s="214"/>
      <c r="BIY134" s="214"/>
      <c r="BIZ134" s="214"/>
      <c r="BJA134" s="212"/>
      <c r="BJB134" s="213"/>
      <c r="BJC134" s="213"/>
      <c r="BJD134" s="214"/>
      <c r="BJE134" s="214"/>
      <c r="BJS134" s="214"/>
      <c r="BJT134" s="214"/>
      <c r="BJU134" s="214"/>
      <c r="BJV134" s="214"/>
      <c r="BJW134" s="214"/>
      <c r="BJX134" s="212"/>
      <c r="BJY134" s="213"/>
      <c r="BJZ134" s="213"/>
      <c r="BKA134" s="214"/>
      <c r="BKB134" s="214"/>
      <c r="BKP134" s="214"/>
      <c r="BKQ134" s="214"/>
      <c r="BKR134" s="214"/>
      <c r="BKS134" s="214"/>
      <c r="BKT134" s="214"/>
      <c r="BKU134" s="212"/>
      <c r="BKV134" s="213"/>
      <c r="BKW134" s="213"/>
      <c r="BKX134" s="214"/>
      <c r="BKY134" s="214"/>
      <c r="BLM134" s="214"/>
      <c r="BLN134" s="214"/>
      <c r="BLO134" s="214"/>
      <c r="BLP134" s="214"/>
      <c r="BLQ134" s="214"/>
      <c r="BLR134" s="212"/>
      <c r="BLS134" s="213"/>
      <c r="BLT134" s="213"/>
      <c r="BLU134" s="214"/>
      <c r="BLV134" s="214"/>
      <c r="BMJ134" s="214"/>
      <c r="BMK134" s="214"/>
      <c r="BML134" s="214"/>
      <c r="BMM134" s="214"/>
      <c r="BMN134" s="214"/>
      <c r="BMO134" s="212"/>
      <c r="BMP134" s="213"/>
      <c r="BMQ134" s="213"/>
      <c r="BMR134" s="214"/>
      <c r="BMS134" s="214"/>
      <c r="BNG134" s="214"/>
      <c r="BNH134" s="214"/>
      <c r="BNI134" s="214"/>
      <c r="BNJ134" s="214"/>
      <c r="BNK134" s="214"/>
      <c r="BNL134" s="212"/>
      <c r="BNM134" s="213"/>
      <c r="BNN134" s="213"/>
      <c r="BNO134" s="214"/>
      <c r="BNP134" s="214"/>
      <c r="BOD134" s="214"/>
      <c r="BOE134" s="214"/>
      <c r="BOF134" s="214"/>
      <c r="BOG134" s="214"/>
      <c r="BOH134" s="214"/>
      <c r="BOI134" s="212"/>
      <c r="BOJ134" s="213"/>
      <c r="BOK134" s="213"/>
      <c r="BOL134" s="214"/>
      <c r="BOM134" s="214"/>
      <c r="BPA134" s="214"/>
      <c r="BPB134" s="214"/>
      <c r="BPC134" s="214"/>
      <c r="BPD134" s="214"/>
      <c r="BPE134" s="214"/>
      <c r="BPF134" s="212"/>
      <c r="BPG134" s="213"/>
      <c r="BPH134" s="213"/>
      <c r="BPI134" s="214"/>
      <c r="BPJ134" s="214"/>
      <c r="BPX134" s="214"/>
      <c r="BPY134" s="214"/>
      <c r="BPZ134" s="214"/>
      <c r="BQA134" s="214"/>
      <c r="BQB134" s="214"/>
      <c r="BQC134" s="212"/>
      <c r="BQD134" s="213"/>
      <c r="BQE134" s="213"/>
      <c r="BQF134" s="214"/>
      <c r="BQG134" s="214"/>
      <c r="BQU134" s="214"/>
      <c r="BQV134" s="214"/>
      <c r="BQW134" s="214"/>
      <c r="BQX134" s="214"/>
      <c r="BQY134" s="214"/>
      <c r="BQZ134" s="212"/>
      <c r="BRA134" s="213"/>
      <c r="BRB134" s="213"/>
      <c r="BRC134" s="214"/>
      <c r="BRD134" s="214"/>
      <c r="BRR134" s="214"/>
      <c r="BRS134" s="214"/>
      <c r="BRT134" s="214"/>
      <c r="BRU134" s="214"/>
      <c r="BRV134" s="214"/>
      <c r="BRW134" s="212"/>
      <c r="BRX134" s="213"/>
      <c r="BRY134" s="213"/>
      <c r="BRZ134" s="214"/>
      <c r="BSA134" s="214"/>
      <c r="BSO134" s="214"/>
      <c r="BSP134" s="214"/>
      <c r="BSQ134" s="214"/>
      <c r="BSR134" s="214"/>
      <c r="BSS134" s="214"/>
      <c r="BST134" s="212"/>
      <c r="BSU134" s="213"/>
      <c r="BSV134" s="213"/>
      <c r="BSW134" s="214"/>
      <c r="BSX134" s="214"/>
      <c r="BTL134" s="214"/>
      <c r="BTM134" s="214"/>
      <c r="BTN134" s="214"/>
      <c r="BTO134" s="214"/>
      <c r="BTP134" s="214"/>
      <c r="BTQ134" s="212"/>
      <c r="BTR134" s="213"/>
      <c r="BTS134" s="213"/>
      <c r="BTT134" s="214"/>
      <c r="BTU134" s="214"/>
      <c r="BUI134" s="214"/>
      <c r="BUJ134" s="214"/>
      <c r="BUK134" s="214"/>
      <c r="BUL134" s="214"/>
      <c r="BUM134" s="214"/>
      <c r="BUN134" s="212"/>
      <c r="BUO134" s="213"/>
      <c r="BUP134" s="213"/>
      <c r="BUQ134" s="214"/>
      <c r="BUR134" s="214"/>
      <c r="BVF134" s="214"/>
      <c r="BVG134" s="214"/>
      <c r="BVH134" s="214"/>
      <c r="BVI134" s="214"/>
      <c r="BVJ134" s="214"/>
      <c r="BVK134" s="212"/>
      <c r="BVL134" s="213"/>
      <c r="BVM134" s="213"/>
      <c r="BVN134" s="214"/>
      <c r="BVO134" s="214"/>
      <c r="BWC134" s="214"/>
      <c r="BWD134" s="214"/>
      <c r="BWE134" s="214"/>
      <c r="BWF134" s="214"/>
      <c r="BWG134" s="214"/>
      <c r="BWH134" s="212"/>
      <c r="BWI134" s="213"/>
      <c r="BWJ134" s="213"/>
      <c r="BWK134" s="214"/>
      <c r="BWL134" s="214"/>
      <c r="BWZ134" s="214"/>
      <c r="BXA134" s="214"/>
      <c r="BXB134" s="214"/>
      <c r="BXC134" s="214"/>
      <c r="BXD134" s="214"/>
      <c r="BXE134" s="212"/>
      <c r="BXF134" s="213"/>
      <c r="BXG134" s="213"/>
      <c r="BXH134" s="214"/>
      <c r="BXI134" s="214"/>
      <c r="BXW134" s="214"/>
      <c r="BXX134" s="214"/>
      <c r="BXY134" s="214"/>
      <c r="BXZ134" s="214"/>
      <c r="BYA134" s="214"/>
      <c r="BYB134" s="212"/>
      <c r="BYC134" s="213"/>
      <c r="BYD134" s="213"/>
      <c r="BYE134" s="214"/>
      <c r="BYF134" s="214"/>
      <c r="BYT134" s="214"/>
      <c r="BYU134" s="214"/>
      <c r="BYV134" s="214"/>
      <c r="BYW134" s="214"/>
      <c r="BYX134" s="214"/>
      <c r="BYY134" s="212"/>
      <c r="BYZ134" s="213"/>
      <c r="BZA134" s="213"/>
      <c r="BZB134" s="214"/>
      <c r="BZC134" s="214"/>
      <c r="BZQ134" s="214"/>
      <c r="BZR134" s="214"/>
      <c r="BZS134" s="214"/>
      <c r="BZT134" s="214"/>
      <c r="BZU134" s="214"/>
      <c r="BZV134" s="212"/>
      <c r="BZW134" s="213"/>
      <c r="BZX134" s="213"/>
      <c r="BZY134" s="214"/>
      <c r="BZZ134" s="214"/>
      <c r="CAN134" s="214"/>
      <c r="CAO134" s="214"/>
      <c r="CAP134" s="214"/>
      <c r="CAQ134" s="214"/>
      <c r="CAR134" s="214"/>
      <c r="CAS134" s="212"/>
      <c r="CAT134" s="213"/>
      <c r="CAU134" s="213"/>
      <c r="CAV134" s="214"/>
      <c r="CAW134" s="214"/>
      <c r="CBK134" s="214"/>
      <c r="CBL134" s="214"/>
      <c r="CBM134" s="214"/>
      <c r="CBN134" s="214"/>
      <c r="CBO134" s="214"/>
      <c r="CBP134" s="212"/>
      <c r="CBQ134" s="213"/>
      <c r="CBR134" s="213"/>
      <c r="CBS134" s="214"/>
      <c r="CBT134" s="214"/>
      <c r="CCH134" s="214"/>
      <c r="CCI134" s="214"/>
      <c r="CCJ134" s="214"/>
      <c r="CCK134" s="214"/>
      <c r="CCL134" s="214"/>
      <c r="CCM134" s="212"/>
      <c r="CCN134" s="213"/>
      <c r="CCO134" s="213"/>
      <c r="CCP134" s="214"/>
      <c r="CCQ134" s="214"/>
      <c r="CDE134" s="214"/>
      <c r="CDF134" s="214"/>
      <c r="CDG134" s="214"/>
      <c r="CDH134" s="214"/>
      <c r="CDI134" s="214"/>
      <c r="CDJ134" s="212"/>
      <c r="CDK134" s="213"/>
      <c r="CDL134" s="213"/>
      <c r="CDM134" s="214"/>
      <c r="CDN134" s="214"/>
      <c r="CEB134" s="214"/>
      <c r="CEC134" s="214"/>
      <c r="CED134" s="214"/>
      <c r="CEE134" s="214"/>
      <c r="CEF134" s="214"/>
      <c r="CEG134" s="212"/>
      <c r="CEH134" s="213"/>
      <c r="CEI134" s="213"/>
      <c r="CEJ134" s="214"/>
      <c r="CEK134" s="214"/>
      <c r="CEY134" s="214"/>
      <c r="CEZ134" s="214"/>
      <c r="CFA134" s="214"/>
      <c r="CFB134" s="214"/>
      <c r="CFC134" s="214"/>
      <c r="CFD134" s="212"/>
      <c r="CFE134" s="213"/>
      <c r="CFF134" s="213"/>
      <c r="CFG134" s="214"/>
      <c r="CFH134" s="214"/>
      <c r="CFV134" s="214"/>
      <c r="CFW134" s="214"/>
      <c r="CFX134" s="214"/>
      <c r="CFY134" s="214"/>
      <c r="CFZ134" s="214"/>
      <c r="CGA134" s="212"/>
      <c r="CGB134" s="213"/>
      <c r="CGC134" s="213"/>
      <c r="CGD134" s="214"/>
      <c r="CGE134" s="214"/>
      <c r="CGS134" s="214"/>
      <c r="CGT134" s="214"/>
      <c r="CGU134" s="214"/>
      <c r="CGV134" s="214"/>
      <c r="CGW134" s="214"/>
      <c r="CGX134" s="212"/>
      <c r="CGY134" s="213"/>
      <c r="CGZ134" s="213"/>
      <c r="CHA134" s="214"/>
      <c r="CHB134" s="214"/>
      <c r="CHP134" s="214"/>
      <c r="CHQ134" s="214"/>
      <c r="CHR134" s="214"/>
      <c r="CHS134" s="214"/>
      <c r="CHT134" s="214"/>
      <c r="CHU134" s="212"/>
      <c r="CHV134" s="213"/>
      <c r="CHW134" s="213"/>
      <c r="CHX134" s="214"/>
      <c r="CHY134" s="214"/>
      <c r="CIM134" s="214"/>
      <c r="CIN134" s="214"/>
      <c r="CIO134" s="214"/>
      <c r="CIP134" s="214"/>
      <c r="CIQ134" s="214"/>
      <c r="CIR134" s="212"/>
      <c r="CIS134" s="213"/>
      <c r="CIT134" s="213"/>
      <c r="CIU134" s="214"/>
      <c r="CIV134" s="214"/>
      <c r="CJJ134" s="214"/>
      <c r="CJK134" s="214"/>
      <c r="CJL134" s="214"/>
      <c r="CJM134" s="214"/>
      <c r="CJN134" s="214"/>
      <c r="CJO134" s="212"/>
      <c r="CJP134" s="213"/>
      <c r="CJQ134" s="213"/>
      <c r="CJR134" s="214"/>
      <c r="CJS134" s="214"/>
      <c r="CKG134" s="214"/>
      <c r="CKH134" s="214"/>
      <c r="CKI134" s="214"/>
      <c r="CKJ134" s="214"/>
      <c r="CKK134" s="214"/>
      <c r="CKL134" s="212"/>
      <c r="CKM134" s="213"/>
      <c r="CKN134" s="213"/>
      <c r="CKO134" s="214"/>
      <c r="CKP134" s="214"/>
      <c r="CLD134" s="214"/>
      <c r="CLE134" s="214"/>
      <c r="CLF134" s="214"/>
      <c r="CLG134" s="214"/>
      <c r="CLH134" s="214"/>
      <c r="CLI134" s="212"/>
      <c r="CLJ134" s="213"/>
      <c r="CLK134" s="213"/>
      <c r="CLL134" s="214"/>
      <c r="CLM134" s="214"/>
      <c r="CMA134" s="214"/>
      <c r="CMB134" s="214"/>
      <c r="CMC134" s="214"/>
      <c r="CMD134" s="214"/>
      <c r="CME134" s="214"/>
      <c r="CMF134" s="212"/>
      <c r="CMG134" s="213"/>
      <c r="CMH134" s="213"/>
      <c r="CMI134" s="214"/>
      <c r="CMJ134" s="214"/>
      <c r="CMX134" s="214"/>
      <c r="CMY134" s="214"/>
      <c r="CMZ134" s="214"/>
      <c r="CNA134" s="214"/>
      <c r="CNB134" s="214"/>
      <c r="CNC134" s="212"/>
      <c r="CND134" s="213"/>
      <c r="CNE134" s="213"/>
      <c r="CNF134" s="214"/>
      <c r="CNG134" s="214"/>
      <c r="CNU134" s="214"/>
      <c r="CNV134" s="214"/>
      <c r="CNW134" s="214"/>
      <c r="CNX134" s="214"/>
      <c r="CNY134" s="214"/>
      <c r="CNZ134" s="212"/>
      <c r="COA134" s="213"/>
      <c r="COB134" s="213"/>
      <c r="COC134" s="214"/>
      <c r="COD134" s="214"/>
      <c r="COR134" s="214"/>
      <c r="COS134" s="214"/>
      <c r="COT134" s="214"/>
      <c r="COU134" s="214"/>
      <c r="COV134" s="214"/>
      <c r="COW134" s="212"/>
      <c r="COX134" s="213"/>
      <c r="COY134" s="213"/>
      <c r="COZ134" s="214"/>
      <c r="CPA134" s="214"/>
      <c r="CPO134" s="214"/>
      <c r="CPP134" s="214"/>
      <c r="CPQ134" s="214"/>
      <c r="CPR134" s="214"/>
      <c r="CPS134" s="214"/>
      <c r="CPT134" s="212"/>
      <c r="CPU134" s="213"/>
      <c r="CPV134" s="213"/>
      <c r="CPW134" s="214"/>
      <c r="CPX134" s="214"/>
      <c r="CQL134" s="214"/>
      <c r="CQM134" s="214"/>
      <c r="CQN134" s="214"/>
      <c r="CQO134" s="214"/>
      <c r="CQP134" s="214"/>
      <c r="CQQ134" s="212"/>
      <c r="CQR134" s="213"/>
      <c r="CQS134" s="213"/>
      <c r="CQT134" s="214"/>
      <c r="CQU134" s="214"/>
      <c r="CRI134" s="214"/>
      <c r="CRJ134" s="214"/>
      <c r="CRK134" s="214"/>
      <c r="CRL134" s="214"/>
      <c r="CRM134" s="214"/>
      <c r="CRN134" s="212"/>
      <c r="CRO134" s="213"/>
      <c r="CRP134" s="213"/>
      <c r="CRQ134" s="214"/>
      <c r="CRR134" s="214"/>
      <c r="CSF134" s="214"/>
      <c r="CSG134" s="214"/>
      <c r="CSH134" s="214"/>
      <c r="CSI134" s="214"/>
      <c r="CSJ134" s="214"/>
      <c r="CSK134" s="212"/>
      <c r="CSL134" s="213"/>
      <c r="CSM134" s="213"/>
      <c r="CSN134" s="214"/>
      <c r="CSO134" s="214"/>
      <c r="CTC134" s="214"/>
      <c r="CTD134" s="214"/>
      <c r="CTE134" s="214"/>
      <c r="CTF134" s="214"/>
      <c r="CTG134" s="214"/>
      <c r="CTH134" s="212"/>
      <c r="CTI134" s="213"/>
      <c r="CTJ134" s="213"/>
      <c r="CTK134" s="214"/>
      <c r="CTL134" s="214"/>
      <c r="CTZ134" s="214"/>
      <c r="CUA134" s="214"/>
      <c r="CUB134" s="214"/>
      <c r="CUC134" s="214"/>
      <c r="CUD134" s="214"/>
      <c r="CUE134" s="212"/>
      <c r="CUF134" s="213"/>
      <c r="CUG134" s="213"/>
      <c r="CUH134" s="214"/>
      <c r="CUI134" s="214"/>
      <c r="CUW134" s="214"/>
      <c r="CUX134" s="214"/>
      <c r="CUY134" s="214"/>
      <c r="CUZ134" s="214"/>
      <c r="CVA134" s="214"/>
      <c r="CVB134" s="212"/>
      <c r="CVC134" s="213"/>
      <c r="CVD134" s="213"/>
      <c r="CVE134" s="214"/>
      <c r="CVF134" s="214"/>
      <c r="CVT134" s="214"/>
      <c r="CVU134" s="214"/>
      <c r="CVV134" s="214"/>
      <c r="CVW134" s="214"/>
      <c r="CVX134" s="214"/>
      <c r="CVY134" s="212"/>
      <c r="CVZ134" s="213"/>
      <c r="CWA134" s="213"/>
      <c r="CWB134" s="214"/>
      <c r="CWC134" s="214"/>
      <c r="CWQ134" s="214"/>
      <c r="CWR134" s="214"/>
      <c r="CWS134" s="214"/>
      <c r="CWT134" s="214"/>
      <c r="CWU134" s="214"/>
      <c r="CWV134" s="212"/>
      <c r="CWW134" s="213"/>
      <c r="CWX134" s="213"/>
      <c r="CWY134" s="214"/>
      <c r="CWZ134" s="214"/>
      <c r="CXN134" s="214"/>
      <c r="CXO134" s="214"/>
      <c r="CXP134" s="214"/>
      <c r="CXQ134" s="214"/>
      <c r="CXR134" s="214"/>
      <c r="CXS134" s="212"/>
      <c r="CXT134" s="213"/>
      <c r="CXU134" s="213"/>
      <c r="CXV134" s="214"/>
      <c r="CXW134" s="214"/>
      <c r="CYK134" s="214"/>
      <c r="CYL134" s="214"/>
      <c r="CYM134" s="214"/>
      <c r="CYN134" s="214"/>
      <c r="CYO134" s="214"/>
      <c r="CYP134" s="212"/>
      <c r="CYQ134" s="213"/>
      <c r="CYR134" s="213"/>
      <c r="CYS134" s="214"/>
      <c r="CYT134" s="214"/>
      <c r="CZH134" s="214"/>
      <c r="CZI134" s="214"/>
      <c r="CZJ134" s="214"/>
      <c r="CZK134" s="214"/>
      <c r="CZL134" s="214"/>
      <c r="CZM134" s="212"/>
      <c r="CZN134" s="213"/>
      <c r="CZO134" s="213"/>
      <c r="CZP134" s="214"/>
      <c r="CZQ134" s="214"/>
      <c r="DAE134" s="214"/>
      <c r="DAF134" s="214"/>
      <c r="DAG134" s="214"/>
      <c r="DAH134" s="214"/>
      <c r="DAI134" s="214"/>
      <c r="DAJ134" s="212"/>
      <c r="DAK134" s="213"/>
      <c r="DAL134" s="213"/>
      <c r="DAM134" s="214"/>
      <c r="DAN134" s="214"/>
      <c r="DBB134" s="214"/>
      <c r="DBC134" s="214"/>
      <c r="DBD134" s="214"/>
      <c r="DBE134" s="214"/>
      <c r="DBF134" s="214"/>
      <c r="DBG134" s="212"/>
      <c r="DBH134" s="213"/>
      <c r="DBI134" s="213"/>
      <c r="DBJ134" s="214"/>
      <c r="DBK134" s="214"/>
      <c r="DBY134" s="214"/>
      <c r="DBZ134" s="214"/>
      <c r="DCA134" s="214"/>
      <c r="DCB134" s="214"/>
      <c r="DCC134" s="214"/>
      <c r="DCD134" s="212"/>
      <c r="DCE134" s="213"/>
      <c r="DCF134" s="213"/>
      <c r="DCG134" s="214"/>
      <c r="DCH134" s="214"/>
      <c r="DCV134" s="214"/>
      <c r="DCW134" s="214"/>
      <c r="DCX134" s="214"/>
      <c r="DCY134" s="214"/>
      <c r="DCZ134" s="214"/>
      <c r="DDA134" s="212"/>
      <c r="DDB134" s="213"/>
      <c r="DDC134" s="213"/>
      <c r="DDD134" s="214"/>
      <c r="DDE134" s="214"/>
      <c r="DDS134" s="214"/>
      <c r="DDT134" s="214"/>
      <c r="DDU134" s="214"/>
      <c r="DDV134" s="214"/>
      <c r="DDW134" s="214"/>
      <c r="DDX134" s="212"/>
      <c r="DDY134" s="213"/>
      <c r="DDZ134" s="213"/>
      <c r="DEA134" s="214"/>
      <c r="DEB134" s="214"/>
      <c r="DEP134" s="214"/>
      <c r="DEQ134" s="214"/>
      <c r="DER134" s="214"/>
      <c r="DES134" s="214"/>
      <c r="DET134" s="214"/>
      <c r="DEU134" s="212"/>
      <c r="DEV134" s="213"/>
      <c r="DEW134" s="213"/>
      <c r="DEX134" s="214"/>
      <c r="DEY134" s="214"/>
      <c r="DFM134" s="214"/>
      <c r="DFN134" s="214"/>
      <c r="DFO134" s="214"/>
      <c r="DFP134" s="214"/>
      <c r="DFQ134" s="214"/>
      <c r="DFR134" s="212"/>
      <c r="DFS134" s="213"/>
      <c r="DFT134" s="213"/>
      <c r="DFU134" s="214"/>
      <c r="DFV134" s="214"/>
      <c r="DGJ134" s="214"/>
      <c r="DGK134" s="214"/>
      <c r="DGL134" s="214"/>
      <c r="DGM134" s="214"/>
      <c r="DGN134" s="214"/>
      <c r="DGO134" s="212"/>
      <c r="DGP134" s="213"/>
      <c r="DGQ134" s="213"/>
      <c r="DGR134" s="214"/>
      <c r="DGS134" s="214"/>
      <c r="DHG134" s="214"/>
      <c r="DHH134" s="214"/>
      <c r="DHI134" s="214"/>
      <c r="DHJ134" s="214"/>
      <c r="DHK134" s="214"/>
      <c r="DHL134" s="212"/>
      <c r="DHM134" s="213"/>
      <c r="DHN134" s="213"/>
      <c r="DHO134" s="214"/>
      <c r="DHP134" s="214"/>
      <c r="DID134" s="214"/>
      <c r="DIE134" s="214"/>
      <c r="DIF134" s="214"/>
      <c r="DIG134" s="214"/>
      <c r="DIH134" s="214"/>
      <c r="DII134" s="212"/>
      <c r="DIJ134" s="213"/>
      <c r="DIK134" s="213"/>
      <c r="DIL134" s="214"/>
      <c r="DIM134" s="214"/>
      <c r="DJA134" s="214"/>
      <c r="DJB134" s="214"/>
      <c r="DJC134" s="214"/>
      <c r="DJD134" s="214"/>
      <c r="DJE134" s="214"/>
      <c r="DJF134" s="212"/>
      <c r="DJG134" s="213"/>
      <c r="DJH134" s="213"/>
      <c r="DJI134" s="214"/>
      <c r="DJJ134" s="214"/>
      <c r="DJX134" s="214"/>
      <c r="DJY134" s="214"/>
      <c r="DJZ134" s="214"/>
      <c r="DKA134" s="214"/>
      <c r="DKB134" s="214"/>
      <c r="DKC134" s="212"/>
      <c r="DKD134" s="213"/>
      <c r="DKE134" s="213"/>
      <c r="DKF134" s="214"/>
      <c r="DKG134" s="214"/>
      <c r="DKU134" s="214"/>
      <c r="DKV134" s="214"/>
      <c r="DKW134" s="214"/>
      <c r="DKX134" s="214"/>
      <c r="DKY134" s="214"/>
      <c r="DKZ134" s="212"/>
      <c r="DLA134" s="213"/>
      <c r="DLB134" s="213"/>
      <c r="DLC134" s="214"/>
      <c r="DLD134" s="214"/>
      <c r="DLR134" s="214"/>
      <c r="DLS134" s="214"/>
      <c r="DLT134" s="214"/>
      <c r="DLU134" s="214"/>
      <c r="DLV134" s="214"/>
      <c r="DLW134" s="212"/>
      <c r="DLX134" s="213"/>
      <c r="DLY134" s="213"/>
      <c r="DLZ134" s="214"/>
      <c r="DMA134" s="214"/>
      <c r="DMO134" s="214"/>
      <c r="DMP134" s="214"/>
      <c r="DMQ134" s="214"/>
      <c r="DMR134" s="214"/>
      <c r="DMS134" s="214"/>
      <c r="DMT134" s="212"/>
      <c r="DMU134" s="213"/>
      <c r="DMV134" s="213"/>
      <c r="DMW134" s="214"/>
      <c r="DMX134" s="214"/>
      <c r="DNL134" s="214"/>
      <c r="DNM134" s="214"/>
      <c r="DNN134" s="214"/>
      <c r="DNO134" s="214"/>
      <c r="DNP134" s="214"/>
      <c r="DNQ134" s="212"/>
      <c r="DNR134" s="213"/>
      <c r="DNS134" s="213"/>
      <c r="DNT134" s="214"/>
      <c r="DNU134" s="214"/>
      <c r="DOI134" s="214"/>
      <c r="DOJ134" s="214"/>
      <c r="DOK134" s="214"/>
      <c r="DOL134" s="214"/>
      <c r="DOM134" s="214"/>
      <c r="DON134" s="212"/>
      <c r="DOO134" s="213"/>
      <c r="DOP134" s="213"/>
      <c r="DOQ134" s="214"/>
      <c r="DOR134" s="214"/>
      <c r="DPF134" s="214"/>
      <c r="DPG134" s="214"/>
      <c r="DPH134" s="214"/>
      <c r="DPI134" s="214"/>
      <c r="DPJ134" s="214"/>
      <c r="DPK134" s="212"/>
      <c r="DPL134" s="213"/>
      <c r="DPM134" s="213"/>
      <c r="DPN134" s="214"/>
      <c r="DPO134" s="214"/>
      <c r="DQC134" s="214"/>
      <c r="DQD134" s="214"/>
      <c r="DQE134" s="214"/>
      <c r="DQF134" s="214"/>
      <c r="DQG134" s="214"/>
      <c r="DQH134" s="212"/>
      <c r="DQI134" s="213"/>
      <c r="DQJ134" s="213"/>
      <c r="DQK134" s="214"/>
      <c r="DQL134" s="214"/>
      <c r="DQZ134" s="214"/>
      <c r="DRA134" s="214"/>
      <c r="DRB134" s="214"/>
      <c r="DRC134" s="214"/>
      <c r="DRD134" s="214"/>
      <c r="DRE134" s="212"/>
      <c r="DRF134" s="213"/>
      <c r="DRG134" s="213"/>
      <c r="DRH134" s="214"/>
      <c r="DRI134" s="214"/>
      <c r="DRW134" s="214"/>
      <c r="DRX134" s="214"/>
      <c r="DRY134" s="214"/>
      <c r="DRZ134" s="214"/>
      <c r="DSA134" s="214"/>
      <c r="DSB134" s="212"/>
      <c r="DSC134" s="213"/>
      <c r="DSD134" s="213"/>
      <c r="DSE134" s="214"/>
      <c r="DSF134" s="214"/>
      <c r="DST134" s="214"/>
      <c r="DSU134" s="214"/>
      <c r="DSV134" s="214"/>
      <c r="DSW134" s="214"/>
      <c r="DSX134" s="214"/>
      <c r="DSY134" s="212"/>
      <c r="DSZ134" s="213"/>
      <c r="DTA134" s="213"/>
      <c r="DTB134" s="214"/>
      <c r="DTC134" s="214"/>
      <c r="DTQ134" s="214"/>
      <c r="DTR134" s="214"/>
      <c r="DTS134" s="214"/>
      <c r="DTT134" s="214"/>
      <c r="DTU134" s="214"/>
      <c r="DTV134" s="212"/>
      <c r="DTW134" s="213"/>
      <c r="DTX134" s="213"/>
      <c r="DTY134" s="214"/>
      <c r="DTZ134" s="214"/>
      <c r="DUN134" s="214"/>
      <c r="DUO134" s="214"/>
      <c r="DUP134" s="214"/>
      <c r="DUQ134" s="214"/>
      <c r="DUR134" s="214"/>
      <c r="DUS134" s="212"/>
      <c r="DUT134" s="213"/>
      <c r="DUU134" s="213"/>
      <c r="DUV134" s="214"/>
      <c r="DUW134" s="214"/>
      <c r="DVK134" s="214"/>
      <c r="DVL134" s="214"/>
      <c r="DVM134" s="214"/>
      <c r="DVN134" s="214"/>
      <c r="DVO134" s="214"/>
      <c r="DVP134" s="212"/>
      <c r="DVQ134" s="213"/>
      <c r="DVR134" s="213"/>
      <c r="DVS134" s="214"/>
      <c r="DVT134" s="214"/>
      <c r="DWH134" s="214"/>
      <c r="DWI134" s="214"/>
      <c r="DWJ134" s="214"/>
      <c r="DWK134" s="214"/>
      <c r="DWL134" s="214"/>
      <c r="DWM134" s="212"/>
      <c r="DWN134" s="213"/>
      <c r="DWO134" s="213"/>
      <c r="DWP134" s="214"/>
      <c r="DWQ134" s="214"/>
      <c r="DXE134" s="214"/>
      <c r="DXF134" s="214"/>
      <c r="DXG134" s="214"/>
      <c r="DXH134" s="214"/>
      <c r="DXI134" s="214"/>
      <c r="DXJ134" s="212"/>
      <c r="DXK134" s="213"/>
      <c r="DXL134" s="213"/>
      <c r="DXM134" s="214"/>
      <c r="DXN134" s="214"/>
      <c r="DYB134" s="214"/>
      <c r="DYC134" s="214"/>
      <c r="DYD134" s="214"/>
      <c r="DYE134" s="214"/>
      <c r="DYF134" s="214"/>
      <c r="DYG134" s="212"/>
      <c r="DYH134" s="213"/>
      <c r="DYI134" s="213"/>
      <c r="DYJ134" s="214"/>
      <c r="DYK134" s="214"/>
      <c r="DYY134" s="214"/>
      <c r="DYZ134" s="214"/>
      <c r="DZA134" s="214"/>
      <c r="DZB134" s="214"/>
      <c r="DZC134" s="214"/>
      <c r="DZD134" s="212"/>
      <c r="DZE134" s="213"/>
      <c r="DZF134" s="213"/>
      <c r="DZG134" s="214"/>
      <c r="DZH134" s="214"/>
      <c r="DZV134" s="214"/>
      <c r="DZW134" s="214"/>
      <c r="DZX134" s="214"/>
      <c r="DZY134" s="214"/>
      <c r="DZZ134" s="214"/>
      <c r="EAA134" s="212"/>
      <c r="EAB134" s="213"/>
      <c r="EAC134" s="213"/>
      <c r="EAD134" s="214"/>
      <c r="EAE134" s="214"/>
      <c r="EAS134" s="214"/>
      <c r="EAT134" s="214"/>
      <c r="EAU134" s="214"/>
      <c r="EAV134" s="214"/>
      <c r="EAW134" s="214"/>
      <c r="EAX134" s="212"/>
      <c r="EAY134" s="213"/>
      <c r="EAZ134" s="213"/>
      <c r="EBA134" s="214"/>
      <c r="EBB134" s="214"/>
      <c r="EBP134" s="214"/>
      <c r="EBQ134" s="214"/>
      <c r="EBR134" s="214"/>
      <c r="EBS134" s="214"/>
      <c r="EBT134" s="214"/>
      <c r="EBU134" s="212"/>
      <c r="EBV134" s="213"/>
      <c r="EBW134" s="213"/>
      <c r="EBX134" s="214"/>
      <c r="EBY134" s="214"/>
      <c r="ECM134" s="214"/>
      <c r="ECN134" s="214"/>
      <c r="ECO134" s="214"/>
      <c r="ECP134" s="214"/>
      <c r="ECQ134" s="214"/>
      <c r="ECR134" s="212"/>
      <c r="ECS134" s="213"/>
      <c r="ECT134" s="213"/>
      <c r="ECU134" s="214"/>
      <c r="ECV134" s="214"/>
      <c r="EDJ134" s="214"/>
      <c r="EDK134" s="214"/>
      <c r="EDL134" s="214"/>
      <c r="EDM134" s="214"/>
      <c r="EDN134" s="214"/>
      <c r="EDO134" s="212"/>
      <c r="EDP134" s="213"/>
      <c r="EDQ134" s="213"/>
      <c r="EDR134" s="214"/>
      <c r="EDS134" s="214"/>
      <c r="EEG134" s="214"/>
      <c r="EEH134" s="214"/>
      <c r="EEI134" s="214"/>
      <c r="EEJ134" s="214"/>
      <c r="EEK134" s="214"/>
      <c r="EEL134" s="212"/>
      <c r="EEM134" s="213"/>
      <c r="EEN134" s="213"/>
      <c r="EEO134" s="214"/>
      <c r="EEP134" s="214"/>
      <c r="EFD134" s="214"/>
      <c r="EFE134" s="214"/>
      <c r="EFF134" s="214"/>
      <c r="EFG134" s="214"/>
      <c r="EFH134" s="214"/>
      <c r="EFI134" s="212"/>
      <c r="EFJ134" s="213"/>
      <c r="EFK134" s="213"/>
      <c r="EFL134" s="214"/>
      <c r="EFM134" s="214"/>
      <c r="EGA134" s="214"/>
      <c r="EGB134" s="214"/>
      <c r="EGC134" s="214"/>
      <c r="EGD134" s="214"/>
      <c r="EGE134" s="214"/>
      <c r="EGF134" s="212"/>
      <c r="EGG134" s="213"/>
      <c r="EGH134" s="213"/>
      <c r="EGI134" s="214"/>
      <c r="EGJ134" s="214"/>
      <c r="EGX134" s="214"/>
      <c r="EGY134" s="214"/>
      <c r="EGZ134" s="214"/>
      <c r="EHA134" s="214"/>
      <c r="EHB134" s="214"/>
      <c r="EHC134" s="212"/>
      <c r="EHD134" s="213"/>
      <c r="EHE134" s="213"/>
      <c r="EHF134" s="214"/>
      <c r="EHG134" s="214"/>
      <c r="EHU134" s="214"/>
      <c r="EHV134" s="214"/>
      <c r="EHW134" s="214"/>
      <c r="EHX134" s="214"/>
      <c r="EHY134" s="214"/>
      <c r="EHZ134" s="212"/>
      <c r="EIA134" s="213"/>
      <c r="EIB134" s="213"/>
      <c r="EIC134" s="214"/>
      <c r="EID134" s="214"/>
      <c r="EIR134" s="214"/>
      <c r="EIS134" s="214"/>
      <c r="EIT134" s="214"/>
      <c r="EIU134" s="214"/>
      <c r="EIV134" s="214"/>
      <c r="EIW134" s="212"/>
      <c r="EIX134" s="213"/>
      <c r="EIY134" s="213"/>
      <c r="EIZ134" s="214"/>
      <c r="EJA134" s="214"/>
      <c r="EJO134" s="214"/>
      <c r="EJP134" s="214"/>
      <c r="EJQ134" s="214"/>
      <c r="EJR134" s="214"/>
      <c r="EJS134" s="214"/>
      <c r="EJT134" s="212"/>
      <c r="EJU134" s="213"/>
      <c r="EJV134" s="213"/>
      <c r="EJW134" s="214"/>
      <c r="EJX134" s="214"/>
      <c r="EKL134" s="214"/>
      <c r="EKM134" s="214"/>
      <c r="EKN134" s="214"/>
      <c r="EKO134" s="214"/>
      <c r="EKP134" s="214"/>
      <c r="EKQ134" s="212"/>
      <c r="EKR134" s="213"/>
      <c r="EKS134" s="213"/>
      <c r="EKT134" s="214"/>
      <c r="EKU134" s="214"/>
      <c r="ELI134" s="214"/>
      <c r="ELJ134" s="214"/>
      <c r="ELK134" s="214"/>
      <c r="ELL134" s="214"/>
      <c r="ELM134" s="214"/>
      <c r="ELN134" s="212"/>
      <c r="ELO134" s="213"/>
      <c r="ELP134" s="213"/>
      <c r="ELQ134" s="214"/>
      <c r="ELR134" s="214"/>
      <c r="EMF134" s="214"/>
      <c r="EMG134" s="214"/>
      <c r="EMH134" s="214"/>
      <c r="EMI134" s="214"/>
      <c r="EMJ134" s="214"/>
      <c r="EMK134" s="212"/>
      <c r="EML134" s="213"/>
      <c r="EMM134" s="213"/>
      <c r="EMN134" s="214"/>
      <c r="EMO134" s="214"/>
      <c r="ENC134" s="214"/>
      <c r="END134" s="214"/>
      <c r="ENE134" s="214"/>
      <c r="ENF134" s="214"/>
      <c r="ENG134" s="214"/>
      <c r="ENH134" s="212"/>
      <c r="ENI134" s="213"/>
      <c r="ENJ134" s="213"/>
      <c r="ENK134" s="214"/>
      <c r="ENL134" s="214"/>
      <c r="ENZ134" s="214"/>
      <c r="EOA134" s="214"/>
      <c r="EOB134" s="214"/>
      <c r="EOC134" s="214"/>
      <c r="EOD134" s="214"/>
      <c r="EOE134" s="212"/>
      <c r="EOF134" s="213"/>
      <c r="EOG134" s="213"/>
      <c r="EOH134" s="214"/>
      <c r="EOI134" s="214"/>
      <c r="EOW134" s="214"/>
      <c r="EOX134" s="214"/>
      <c r="EOY134" s="214"/>
      <c r="EOZ134" s="214"/>
      <c r="EPA134" s="214"/>
      <c r="EPB134" s="212"/>
      <c r="EPC134" s="213"/>
      <c r="EPD134" s="213"/>
      <c r="EPE134" s="214"/>
      <c r="EPF134" s="214"/>
      <c r="EPT134" s="214"/>
      <c r="EPU134" s="214"/>
      <c r="EPV134" s="214"/>
      <c r="EPW134" s="214"/>
      <c r="EPX134" s="214"/>
      <c r="EPY134" s="212"/>
      <c r="EPZ134" s="213"/>
      <c r="EQA134" s="213"/>
      <c r="EQB134" s="214"/>
      <c r="EQC134" s="214"/>
      <c r="EQQ134" s="214"/>
      <c r="EQR134" s="214"/>
      <c r="EQS134" s="214"/>
      <c r="EQT134" s="214"/>
      <c r="EQU134" s="214"/>
      <c r="EQV134" s="212"/>
      <c r="EQW134" s="213"/>
      <c r="EQX134" s="213"/>
      <c r="EQY134" s="214"/>
      <c r="EQZ134" s="214"/>
      <c r="ERN134" s="214"/>
      <c r="ERO134" s="214"/>
      <c r="ERP134" s="214"/>
      <c r="ERQ134" s="214"/>
      <c r="ERR134" s="214"/>
      <c r="ERS134" s="212"/>
      <c r="ERT134" s="213"/>
      <c r="ERU134" s="213"/>
      <c r="ERV134" s="214"/>
      <c r="ERW134" s="214"/>
      <c r="ESK134" s="214"/>
      <c r="ESL134" s="214"/>
      <c r="ESM134" s="214"/>
      <c r="ESN134" s="214"/>
      <c r="ESO134" s="214"/>
      <c r="ESP134" s="212"/>
      <c r="ESQ134" s="213"/>
      <c r="ESR134" s="213"/>
      <c r="ESS134" s="214"/>
      <c r="EST134" s="214"/>
      <c r="ETH134" s="214"/>
      <c r="ETI134" s="214"/>
      <c r="ETJ134" s="214"/>
      <c r="ETK134" s="214"/>
      <c r="ETL134" s="214"/>
      <c r="ETM134" s="212"/>
      <c r="ETN134" s="213"/>
      <c r="ETO134" s="213"/>
      <c r="ETP134" s="214"/>
      <c r="ETQ134" s="214"/>
      <c r="EUE134" s="214"/>
      <c r="EUF134" s="214"/>
      <c r="EUG134" s="214"/>
      <c r="EUH134" s="214"/>
      <c r="EUI134" s="214"/>
      <c r="EUJ134" s="212"/>
      <c r="EUK134" s="213"/>
      <c r="EUL134" s="213"/>
      <c r="EUM134" s="214"/>
      <c r="EUN134" s="214"/>
      <c r="EVB134" s="214"/>
      <c r="EVC134" s="214"/>
      <c r="EVD134" s="214"/>
      <c r="EVE134" s="214"/>
      <c r="EVF134" s="214"/>
      <c r="EVG134" s="212"/>
      <c r="EVH134" s="213"/>
      <c r="EVI134" s="213"/>
      <c r="EVJ134" s="214"/>
      <c r="EVK134" s="214"/>
      <c r="EVY134" s="214"/>
      <c r="EVZ134" s="214"/>
      <c r="EWA134" s="214"/>
      <c r="EWB134" s="214"/>
      <c r="EWC134" s="214"/>
      <c r="EWD134" s="212"/>
      <c r="EWE134" s="213"/>
      <c r="EWF134" s="213"/>
      <c r="EWG134" s="214"/>
      <c r="EWH134" s="214"/>
      <c r="EWV134" s="214"/>
      <c r="EWW134" s="214"/>
      <c r="EWX134" s="214"/>
      <c r="EWY134" s="214"/>
      <c r="EWZ134" s="214"/>
      <c r="EXA134" s="212"/>
      <c r="EXB134" s="213"/>
      <c r="EXC134" s="213"/>
      <c r="EXD134" s="214"/>
      <c r="EXE134" s="214"/>
      <c r="EXS134" s="214"/>
      <c r="EXT134" s="214"/>
      <c r="EXU134" s="214"/>
      <c r="EXV134" s="214"/>
      <c r="EXW134" s="214"/>
      <c r="EXX134" s="212"/>
      <c r="EXY134" s="213"/>
      <c r="EXZ134" s="213"/>
      <c r="EYA134" s="214"/>
      <c r="EYB134" s="214"/>
      <c r="EYP134" s="214"/>
      <c r="EYQ134" s="214"/>
      <c r="EYR134" s="214"/>
      <c r="EYS134" s="214"/>
      <c r="EYT134" s="214"/>
      <c r="EYU134" s="212"/>
      <c r="EYV134" s="213"/>
      <c r="EYW134" s="213"/>
      <c r="EYX134" s="214"/>
      <c r="EYY134" s="214"/>
      <c r="EZM134" s="214"/>
      <c r="EZN134" s="214"/>
      <c r="EZO134" s="214"/>
      <c r="EZP134" s="214"/>
      <c r="EZQ134" s="214"/>
      <c r="EZR134" s="212"/>
      <c r="EZS134" s="213"/>
      <c r="EZT134" s="213"/>
      <c r="EZU134" s="214"/>
      <c r="EZV134" s="214"/>
      <c r="FAJ134" s="214"/>
      <c r="FAK134" s="214"/>
      <c r="FAL134" s="214"/>
      <c r="FAM134" s="214"/>
      <c r="FAN134" s="214"/>
      <c r="FAO134" s="212"/>
      <c r="FAP134" s="213"/>
      <c r="FAQ134" s="213"/>
      <c r="FAR134" s="214"/>
      <c r="FAS134" s="214"/>
      <c r="FBG134" s="214"/>
      <c r="FBH134" s="214"/>
      <c r="FBI134" s="214"/>
      <c r="FBJ134" s="214"/>
      <c r="FBK134" s="214"/>
      <c r="FBL134" s="212"/>
      <c r="FBM134" s="213"/>
      <c r="FBN134" s="213"/>
      <c r="FBO134" s="214"/>
      <c r="FBP134" s="214"/>
      <c r="FCD134" s="214"/>
      <c r="FCE134" s="214"/>
      <c r="FCF134" s="214"/>
      <c r="FCG134" s="214"/>
      <c r="FCH134" s="214"/>
      <c r="FCI134" s="212"/>
      <c r="FCJ134" s="213"/>
      <c r="FCK134" s="213"/>
      <c r="FCL134" s="214"/>
      <c r="FCM134" s="214"/>
      <c r="FDA134" s="214"/>
      <c r="FDB134" s="214"/>
      <c r="FDC134" s="214"/>
      <c r="FDD134" s="214"/>
      <c r="FDE134" s="214"/>
      <c r="FDF134" s="212"/>
      <c r="FDG134" s="213"/>
      <c r="FDH134" s="213"/>
      <c r="FDI134" s="214"/>
      <c r="FDJ134" s="214"/>
      <c r="FDX134" s="214"/>
      <c r="FDY134" s="214"/>
      <c r="FDZ134" s="214"/>
      <c r="FEA134" s="214"/>
      <c r="FEB134" s="214"/>
      <c r="FEC134" s="212"/>
      <c r="FED134" s="213"/>
      <c r="FEE134" s="213"/>
      <c r="FEF134" s="214"/>
      <c r="FEG134" s="214"/>
      <c r="FEU134" s="214"/>
      <c r="FEV134" s="214"/>
      <c r="FEW134" s="214"/>
      <c r="FEX134" s="214"/>
      <c r="FEY134" s="214"/>
      <c r="FEZ134" s="212"/>
      <c r="FFA134" s="213"/>
      <c r="FFB134" s="213"/>
      <c r="FFC134" s="214"/>
      <c r="FFD134" s="214"/>
      <c r="FFR134" s="214"/>
      <c r="FFS134" s="214"/>
      <c r="FFT134" s="214"/>
      <c r="FFU134" s="214"/>
      <c r="FFV134" s="214"/>
      <c r="FFW134" s="212"/>
      <c r="FFX134" s="213"/>
      <c r="FFY134" s="213"/>
      <c r="FFZ134" s="214"/>
      <c r="FGA134" s="214"/>
      <c r="FGO134" s="214"/>
      <c r="FGP134" s="214"/>
      <c r="FGQ134" s="214"/>
      <c r="FGR134" s="214"/>
      <c r="FGS134" s="214"/>
      <c r="FGT134" s="212"/>
      <c r="FGU134" s="213"/>
      <c r="FGV134" s="213"/>
      <c r="FGW134" s="214"/>
      <c r="FGX134" s="214"/>
      <c r="FHL134" s="214"/>
      <c r="FHM134" s="214"/>
      <c r="FHN134" s="214"/>
      <c r="FHO134" s="214"/>
      <c r="FHP134" s="214"/>
      <c r="FHQ134" s="212"/>
      <c r="FHR134" s="213"/>
      <c r="FHS134" s="213"/>
      <c r="FHT134" s="214"/>
      <c r="FHU134" s="214"/>
      <c r="FII134" s="214"/>
      <c r="FIJ134" s="214"/>
      <c r="FIK134" s="214"/>
      <c r="FIL134" s="214"/>
      <c r="FIM134" s="214"/>
      <c r="FIN134" s="212"/>
      <c r="FIO134" s="213"/>
      <c r="FIP134" s="213"/>
      <c r="FIQ134" s="214"/>
      <c r="FIR134" s="214"/>
      <c r="FJF134" s="214"/>
      <c r="FJG134" s="214"/>
      <c r="FJH134" s="214"/>
      <c r="FJI134" s="214"/>
      <c r="FJJ134" s="214"/>
      <c r="FJK134" s="212"/>
      <c r="FJL134" s="213"/>
      <c r="FJM134" s="213"/>
      <c r="FJN134" s="214"/>
      <c r="FJO134" s="214"/>
      <c r="FKC134" s="214"/>
      <c r="FKD134" s="214"/>
      <c r="FKE134" s="214"/>
      <c r="FKF134" s="214"/>
      <c r="FKG134" s="214"/>
      <c r="FKH134" s="212"/>
      <c r="FKI134" s="213"/>
      <c r="FKJ134" s="213"/>
      <c r="FKK134" s="214"/>
      <c r="FKL134" s="214"/>
      <c r="FKZ134" s="214"/>
      <c r="FLA134" s="214"/>
      <c r="FLB134" s="214"/>
      <c r="FLC134" s="214"/>
      <c r="FLD134" s="214"/>
      <c r="FLE134" s="212"/>
      <c r="FLF134" s="213"/>
      <c r="FLG134" s="213"/>
      <c r="FLH134" s="214"/>
      <c r="FLI134" s="214"/>
      <c r="FLW134" s="214"/>
      <c r="FLX134" s="214"/>
      <c r="FLY134" s="214"/>
      <c r="FLZ134" s="214"/>
      <c r="FMA134" s="214"/>
      <c r="FMB134" s="212"/>
      <c r="FMC134" s="213"/>
      <c r="FMD134" s="213"/>
      <c r="FME134" s="214"/>
      <c r="FMF134" s="214"/>
      <c r="FMT134" s="214"/>
      <c r="FMU134" s="214"/>
      <c r="FMV134" s="214"/>
      <c r="FMW134" s="214"/>
      <c r="FMX134" s="214"/>
      <c r="FMY134" s="212"/>
      <c r="FMZ134" s="213"/>
      <c r="FNA134" s="213"/>
      <c r="FNB134" s="214"/>
      <c r="FNC134" s="214"/>
      <c r="FNQ134" s="214"/>
      <c r="FNR134" s="214"/>
      <c r="FNS134" s="214"/>
      <c r="FNT134" s="214"/>
      <c r="FNU134" s="214"/>
      <c r="FNV134" s="212"/>
      <c r="FNW134" s="213"/>
      <c r="FNX134" s="213"/>
      <c r="FNY134" s="214"/>
      <c r="FNZ134" s="214"/>
      <c r="FON134" s="214"/>
      <c r="FOO134" s="214"/>
      <c r="FOP134" s="214"/>
      <c r="FOQ134" s="214"/>
      <c r="FOR134" s="214"/>
      <c r="FOS134" s="212"/>
      <c r="FOT134" s="213"/>
      <c r="FOU134" s="213"/>
      <c r="FOV134" s="214"/>
      <c r="FOW134" s="214"/>
      <c r="FPK134" s="214"/>
      <c r="FPL134" s="214"/>
      <c r="FPM134" s="214"/>
      <c r="FPN134" s="214"/>
      <c r="FPO134" s="214"/>
      <c r="FPP134" s="212"/>
      <c r="FPQ134" s="213"/>
      <c r="FPR134" s="213"/>
      <c r="FPS134" s="214"/>
      <c r="FPT134" s="214"/>
      <c r="FQH134" s="214"/>
      <c r="FQI134" s="214"/>
      <c r="FQJ134" s="214"/>
      <c r="FQK134" s="214"/>
      <c r="FQL134" s="214"/>
      <c r="FQM134" s="212"/>
      <c r="FQN134" s="213"/>
      <c r="FQO134" s="213"/>
      <c r="FQP134" s="214"/>
      <c r="FQQ134" s="214"/>
      <c r="FRE134" s="214"/>
      <c r="FRF134" s="214"/>
      <c r="FRG134" s="214"/>
      <c r="FRH134" s="214"/>
      <c r="FRI134" s="214"/>
      <c r="FRJ134" s="212"/>
      <c r="FRK134" s="213"/>
      <c r="FRL134" s="213"/>
      <c r="FRM134" s="214"/>
      <c r="FRN134" s="214"/>
      <c r="FSB134" s="214"/>
      <c r="FSC134" s="214"/>
      <c r="FSD134" s="214"/>
      <c r="FSE134" s="214"/>
      <c r="FSF134" s="214"/>
      <c r="FSG134" s="212"/>
      <c r="FSH134" s="213"/>
      <c r="FSI134" s="213"/>
      <c r="FSJ134" s="214"/>
      <c r="FSK134" s="214"/>
      <c r="FSY134" s="214"/>
      <c r="FSZ134" s="214"/>
      <c r="FTA134" s="214"/>
      <c r="FTB134" s="214"/>
      <c r="FTC134" s="214"/>
      <c r="FTD134" s="212"/>
      <c r="FTE134" s="213"/>
      <c r="FTF134" s="213"/>
      <c r="FTG134" s="214"/>
      <c r="FTH134" s="214"/>
      <c r="FTV134" s="214"/>
      <c r="FTW134" s="214"/>
      <c r="FTX134" s="214"/>
      <c r="FTY134" s="214"/>
      <c r="FTZ134" s="214"/>
      <c r="FUA134" s="212"/>
      <c r="FUB134" s="213"/>
      <c r="FUC134" s="213"/>
      <c r="FUD134" s="214"/>
      <c r="FUE134" s="214"/>
      <c r="FUS134" s="214"/>
      <c r="FUT134" s="214"/>
      <c r="FUU134" s="214"/>
      <c r="FUV134" s="214"/>
      <c r="FUW134" s="214"/>
      <c r="FUX134" s="212"/>
      <c r="FUY134" s="213"/>
      <c r="FUZ134" s="213"/>
      <c r="FVA134" s="214"/>
      <c r="FVB134" s="214"/>
      <c r="FVP134" s="214"/>
      <c r="FVQ134" s="214"/>
      <c r="FVR134" s="214"/>
      <c r="FVS134" s="214"/>
      <c r="FVT134" s="214"/>
      <c r="FVU134" s="212"/>
      <c r="FVV134" s="213"/>
      <c r="FVW134" s="213"/>
      <c r="FVX134" s="214"/>
      <c r="FVY134" s="214"/>
      <c r="FWM134" s="214"/>
      <c r="FWN134" s="214"/>
      <c r="FWO134" s="214"/>
      <c r="FWP134" s="214"/>
      <c r="FWQ134" s="214"/>
      <c r="FWR134" s="212"/>
      <c r="FWS134" s="213"/>
      <c r="FWT134" s="213"/>
      <c r="FWU134" s="214"/>
      <c r="FWV134" s="214"/>
      <c r="FXJ134" s="214"/>
      <c r="FXK134" s="214"/>
      <c r="FXL134" s="214"/>
      <c r="FXM134" s="214"/>
      <c r="FXN134" s="214"/>
      <c r="FXO134" s="212"/>
      <c r="FXP134" s="213"/>
      <c r="FXQ134" s="213"/>
      <c r="FXR134" s="214"/>
      <c r="FXS134" s="214"/>
      <c r="FYG134" s="214"/>
      <c r="FYH134" s="214"/>
      <c r="FYI134" s="214"/>
      <c r="FYJ134" s="214"/>
      <c r="FYK134" s="214"/>
      <c r="FYL134" s="212"/>
      <c r="FYM134" s="213"/>
      <c r="FYN134" s="213"/>
      <c r="FYO134" s="214"/>
      <c r="FYP134" s="214"/>
      <c r="FZD134" s="214"/>
      <c r="FZE134" s="214"/>
      <c r="FZF134" s="214"/>
      <c r="FZG134" s="214"/>
      <c r="FZH134" s="214"/>
      <c r="FZI134" s="212"/>
      <c r="FZJ134" s="213"/>
      <c r="FZK134" s="213"/>
      <c r="FZL134" s="214"/>
      <c r="FZM134" s="214"/>
      <c r="GAA134" s="214"/>
      <c r="GAB134" s="214"/>
      <c r="GAC134" s="214"/>
      <c r="GAD134" s="214"/>
      <c r="GAE134" s="214"/>
      <c r="GAF134" s="212"/>
      <c r="GAG134" s="213"/>
      <c r="GAH134" s="213"/>
      <c r="GAI134" s="214"/>
      <c r="GAJ134" s="214"/>
      <c r="GAX134" s="214"/>
      <c r="GAY134" s="214"/>
      <c r="GAZ134" s="214"/>
      <c r="GBA134" s="214"/>
      <c r="GBB134" s="214"/>
      <c r="GBC134" s="212"/>
      <c r="GBD134" s="213"/>
      <c r="GBE134" s="213"/>
      <c r="GBF134" s="214"/>
      <c r="GBG134" s="214"/>
      <c r="GBU134" s="214"/>
      <c r="GBV134" s="214"/>
      <c r="GBW134" s="214"/>
      <c r="GBX134" s="214"/>
      <c r="GBY134" s="214"/>
      <c r="GBZ134" s="212"/>
      <c r="GCA134" s="213"/>
      <c r="GCB134" s="213"/>
      <c r="GCC134" s="214"/>
      <c r="GCD134" s="214"/>
      <c r="GCR134" s="214"/>
      <c r="GCS134" s="214"/>
      <c r="GCT134" s="214"/>
      <c r="GCU134" s="214"/>
      <c r="GCV134" s="214"/>
      <c r="GCW134" s="212"/>
      <c r="GCX134" s="213"/>
      <c r="GCY134" s="213"/>
      <c r="GCZ134" s="214"/>
      <c r="GDA134" s="214"/>
      <c r="GDO134" s="214"/>
      <c r="GDP134" s="214"/>
      <c r="GDQ134" s="214"/>
      <c r="GDR134" s="214"/>
      <c r="GDS134" s="214"/>
      <c r="GDT134" s="212"/>
      <c r="GDU134" s="213"/>
      <c r="GDV134" s="213"/>
      <c r="GDW134" s="214"/>
      <c r="GDX134" s="214"/>
      <c r="GEL134" s="214"/>
      <c r="GEM134" s="214"/>
      <c r="GEN134" s="214"/>
      <c r="GEO134" s="214"/>
      <c r="GEP134" s="214"/>
      <c r="GEQ134" s="212"/>
      <c r="GER134" s="213"/>
      <c r="GES134" s="213"/>
      <c r="GET134" s="214"/>
      <c r="GEU134" s="214"/>
      <c r="GFI134" s="214"/>
      <c r="GFJ134" s="214"/>
      <c r="GFK134" s="214"/>
      <c r="GFL134" s="214"/>
      <c r="GFM134" s="214"/>
      <c r="GFN134" s="212"/>
      <c r="GFO134" s="213"/>
      <c r="GFP134" s="213"/>
      <c r="GFQ134" s="214"/>
      <c r="GFR134" s="214"/>
      <c r="GGF134" s="214"/>
      <c r="GGG134" s="214"/>
      <c r="GGH134" s="214"/>
      <c r="GGI134" s="214"/>
      <c r="GGJ134" s="214"/>
      <c r="GGK134" s="212"/>
      <c r="GGL134" s="213"/>
      <c r="GGM134" s="213"/>
      <c r="GGN134" s="214"/>
      <c r="GGO134" s="214"/>
      <c r="GHC134" s="214"/>
      <c r="GHD134" s="214"/>
      <c r="GHE134" s="214"/>
      <c r="GHF134" s="214"/>
      <c r="GHG134" s="214"/>
      <c r="GHH134" s="212"/>
      <c r="GHI134" s="213"/>
      <c r="GHJ134" s="213"/>
      <c r="GHK134" s="214"/>
      <c r="GHL134" s="214"/>
      <c r="GHZ134" s="214"/>
      <c r="GIA134" s="214"/>
      <c r="GIB134" s="214"/>
      <c r="GIC134" s="214"/>
      <c r="GID134" s="214"/>
      <c r="GIE134" s="212"/>
      <c r="GIF134" s="213"/>
      <c r="GIG134" s="213"/>
      <c r="GIH134" s="214"/>
      <c r="GII134" s="214"/>
      <c r="GIW134" s="214"/>
      <c r="GIX134" s="214"/>
      <c r="GIY134" s="214"/>
      <c r="GIZ134" s="214"/>
      <c r="GJA134" s="214"/>
      <c r="GJB134" s="212"/>
      <c r="GJC134" s="213"/>
      <c r="GJD134" s="213"/>
      <c r="GJE134" s="214"/>
      <c r="GJF134" s="214"/>
      <c r="GJT134" s="214"/>
      <c r="GJU134" s="214"/>
      <c r="GJV134" s="214"/>
      <c r="GJW134" s="214"/>
      <c r="GJX134" s="214"/>
      <c r="GJY134" s="212"/>
      <c r="GJZ134" s="213"/>
      <c r="GKA134" s="213"/>
      <c r="GKB134" s="214"/>
      <c r="GKC134" s="214"/>
      <c r="GKQ134" s="214"/>
      <c r="GKR134" s="214"/>
      <c r="GKS134" s="214"/>
      <c r="GKT134" s="214"/>
      <c r="GKU134" s="214"/>
      <c r="GKV134" s="212"/>
      <c r="GKW134" s="213"/>
      <c r="GKX134" s="213"/>
      <c r="GKY134" s="214"/>
      <c r="GKZ134" s="214"/>
      <c r="GLN134" s="214"/>
      <c r="GLO134" s="214"/>
      <c r="GLP134" s="214"/>
      <c r="GLQ134" s="214"/>
      <c r="GLR134" s="214"/>
      <c r="GLS134" s="212"/>
      <c r="GLT134" s="213"/>
      <c r="GLU134" s="213"/>
      <c r="GLV134" s="214"/>
      <c r="GLW134" s="214"/>
      <c r="GMK134" s="214"/>
      <c r="GML134" s="214"/>
      <c r="GMM134" s="214"/>
      <c r="GMN134" s="214"/>
      <c r="GMO134" s="214"/>
      <c r="GMP134" s="212"/>
      <c r="GMQ134" s="213"/>
      <c r="GMR134" s="213"/>
      <c r="GMS134" s="214"/>
      <c r="GMT134" s="214"/>
      <c r="GNH134" s="214"/>
      <c r="GNI134" s="214"/>
      <c r="GNJ134" s="214"/>
      <c r="GNK134" s="214"/>
      <c r="GNL134" s="214"/>
      <c r="GNM134" s="212"/>
      <c r="GNN134" s="213"/>
      <c r="GNO134" s="213"/>
      <c r="GNP134" s="214"/>
      <c r="GNQ134" s="214"/>
      <c r="GOE134" s="214"/>
      <c r="GOF134" s="214"/>
      <c r="GOG134" s="214"/>
      <c r="GOH134" s="214"/>
      <c r="GOI134" s="214"/>
      <c r="GOJ134" s="212"/>
      <c r="GOK134" s="213"/>
      <c r="GOL134" s="213"/>
      <c r="GOM134" s="214"/>
      <c r="GON134" s="214"/>
      <c r="GPB134" s="214"/>
      <c r="GPC134" s="214"/>
      <c r="GPD134" s="214"/>
      <c r="GPE134" s="214"/>
      <c r="GPF134" s="214"/>
      <c r="GPG134" s="212"/>
      <c r="GPH134" s="213"/>
      <c r="GPI134" s="213"/>
      <c r="GPJ134" s="214"/>
      <c r="GPK134" s="214"/>
      <c r="GPY134" s="214"/>
      <c r="GPZ134" s="214"/>
      <c r="GQA134" s="214"/>
      <c r="GQB134" s="214"/>
      <c r="GQC134" s="214"/>
      <c r="GQD134" s="212"/>
      <c r="GQE134" s="213"/>
      <c r="GQF134" s="213"/>
      <c r="GQG134" s="214"/>
      <c r="GQH134" s="214"/>
      <c r="GQV134" s="214"/>
      <c r="GQW134" s="214"/>
      <c r="GQX134" s="214"/>
      <c r="GQY134" s="214"/>
      <c r="GQZ134" s="214"/>
      <c r="GRA134" s="212"/>
      <c r="GRB134" s="213"/>
      <c r="GRC134" s="213"/>
      <c r="GRD134" s="214"/>
      <c r="GRE134" s="214"/>
      <c r="GRS134" s="214"/>
      <c r="GRT134" s="214"/>
      <c r="GRU134" s="214"/>
      <c r="GRV134" s="214"/>
      <c r="GRW134" s="214"/>
      <c r="GRX134" s="212"/>
      <c r="GRY134" s="213"/>
      <c r="GRZ134" s="213"/>
      <c r="GSA134" s="214"/>
      <c r="GSB134" s="214"/>
      <c r="GSP134" s="214"/>
      <c r="GSQ134" s="214"/>
      <c r="GSR134" s="214"/>
      <c r="GSS134" s="214"/>
      <c r="GST134" s="214"/>
      <c r="GSU134" s="212"/>
      <c r="GSV134" s="213"/>
      <c r="GSW134" s="213"/>
      <c r="GSX134" s="214"/>
      <c r="GSY134" s="214"/>
      <c r="GTM134" s="214"/>
      <c r="GTN134" s="214"/>
      <c r="GTO134" s="214"/>
      <c r="GTP134" s="214"/>
      <c r="GTQ134" s="214"/>
      <c r="GTR134" s="212"/>
      <c r="GTS134" s="213"/>
      <c r="GTT134" s="213"/>
      <c r="GTU134" s="214"/>
      <c r="GTV134" s="214"/>
      <c r="GUJ134" s="214"/>
      <c r="GUK134" s="214"/>
      <c r="GUL134" s="214"/>
      <c r="GUM134" s="214"/>
      <c r="GUN134" s="214"/>
      <c r="GUO134" s="212"/>
      <c r="GUP134" s="213"/>
      <c r="GUQ134" s="213"/>
      <c r="GUR134" s="214"/>
      <c r="GUS134" s="214"/>
      <c r="GVG134" s="214"/>
      <c r="GVH134" s="214"/>
      <c r="GVI134" s="214"/>
      <c r="GVJ134" s="214"/>
      <c r="GVK134" s="214"/>
      <c r="GVL134" s="212"/>
      <c r="GVM134" s="213"/>
      <c r="GVN134" s="213"/>
      <c r="GVO134" s="214"/>
      <c r="GVP134" s="214"/>
      <c r="GWD134" s="214"/>
      <c r="GWE134" s="214"/>
      <c r="GWF134" s="214"/>
      <c r="GWG134" s="214"/>
      <c r="GWH134" s="214"/>
      <c r="GWI134" s="212"/>
      <c r="GWJ134" s="213"/>
      <c r="GWK134" s="213"/>
      <c r="GWL134" s="214"/>
      <c r="GWM134" s="214"/>
      <c r="GXA134" s="214"/>
      <c r="GXB134" s="214"/>
      <c r="GXC134" s="214"/>
      <c r="GXD134" s="214"/>
      <c r="GXE134" s="214"/>
      <c r="GXF134" s="212"/>
      <c r="GXG134" s="213"/>
      <c r="GXH134" s="213"/>
      <c r="GXI134" s="214"/>
      <c r="GXJ134" s="214"/>
      <c r="GXX134" s="214"/>
      <c r="GXY134" s="214"/>
      <c r="GXZ134" s="214"/>
      <c r="GYA134" s="214"/>
      <c r="GYB134" s="214"/>
      <c r="GYC134" s="212"/>
      <c r="GYD134" s="213"/>
      <c r="GYE134" s="213"/>
      <c r="GYF134" s="214"/>
      <c r="GYG134" s="214"/>
      <c r="GYU134" s="214"/>
      <c r="GYV134" s="214"/>
      <c r="GYW134" s="214"/>
      <c r="GYX134" s="214"/>
      <c r="GYY134" s="214"/>
      <c r="GYZ134" s="212"/>
      <c r="GZA134" s="213"/>
      <c r="GZB134" s="213"/>
      <c r="GZC134" s="214"/>
      <c r="GZD134" s="214"/>
      <c r="GZR134" s="214"/>
      <c r="GZS134" s="214"/>
      <c r="GZT134" s="214"/>
      <c r="GZU134" s="214"/>
      <c r="GZV134" s="214"/>
      <c r="GZW134" s="212"/>
      <c r="GZX134" s="213"/>
      <c r="GZY134" s="213"/>
      <c r="GZZ134" s="214"/>
      <c r="HAA134" s="214"/>
      <c r="HAO134" s="214"/>
      <c r="HAP134" s="214"/>
      <c r="HAQ134" s="214"/>
      <c r="HAR134" s="214"/>
      <c r="HAS134" s="214"/>
      <c r="HAT134" s="212"/>
      <c r="HAU134" s="213"/>
      <c r="HAV134" s="213"/>
      <c r="HAW134" s="214"/>
      <c r="HAX134" s="214"/>
      <c r="HBL134" s="214"/>
      <c r="HBM134" s="214"/>
      <c r="HBN134" s="214"/>
      <c r="HBO134" s="214"/>
      <c r="HBP134" s="214"/>
      <c r="HBQ134" s="212"/>
      <c r="HBR134" s="213"/>
      <c r="HBS134" s="213"/>
      <c r="HBT134" s="214"/>
      <c r="HBU134" s="214"/>
      <c r="HCI134" s="214"/>
      <c r="HCJ134" s="214"/>
      <c r="HCK134" s="214"/>
      <c r="HCL134" s="214"/>
      <c r="HCM134" s="214"/>
      <c r="HCN134" s="212"/>
      <c r="HCO134" s="213"/>
      <c r="HCP134" s="213"/>
      <c r="HCQ134" s="214"/>
      <c r="HCR134" s="214"/>
      <c r="HDF134" s="214"/>
      <c r="HDG134" s="214"/>
      <c r="HDH134" s="214"/>
      <c r="HDI134" s="214"/>
      <c r="HDJ134" s="214"/>
      <c r="HDK134" s="212"/>
      <c r="HDL134" s="213"/>
      <c r="HDM134" s="213"/>
      <c r="HDN134" s="214"/>
      <c r="HDO134" s="214"/>
      <c r="HEC134" s="214"/>
      <c r="HED134" s="214"/>
      <c r="HEE134" s="214"/>
      <c r="HEF134" s="214"/>
      <c r="HEG134" s="214"/>
      <c r="HEH134" s="212"/>
      <c r="HEI134" s="213"/>
      <c r="HEJ134" s="213"/>
      <c r="HEK134" s="214"/>
      <c r="HEL134" s="214"/>
      <c r="HEZ134" s="214"/>
      <c r="HFA134" s="214"/>
      <c r="HFB134" s="214"/>
      <c r="HFC134" s="214"/>
      <c r="HFD134" s="214"/>
      <c r="HFE134" s="212"/>
      <c r="HFF134" s="213"/>
      <c r="HFG134" s="213"/>
      <c r="HFH134" s="214"/>
      <c r="HFI134" s="214"/>
      <c r="HFW134" s="214"/>
      <c r="HFX134" s="214"/>
      <c r="HFY134" s="214"/>
      <c r="HFZ134" s="214"/>
      <c r="HGA134" s="214"/>
      <c r="HGB134" s="212"/>
      <c r="HGC134" s="213"/>
      <c r="HGD134" s="213"/>
      <c r="HGE134" s="214"/>
      <c r="HGF134" s="214"/>
      <c r="HGT134" s="214"/>
      <c r="HGU134" s="214"/>
      <c r="HGV134" s="214"/>
      <c r="HGW134" s="214"/>
      <c r="HGX134" s="214"/>
      <c r="HGY134" s="212"/>
      <c r="HGZ134" s="213"/>
      <c r="HHA134" s="213"/>
      <c r="HHB134" s="214"/>
      <c r="HHC134" s="214"/>
      <c r="HHQ134" s="214"/>
      <c r="HHR134" s="214"/>
      <c r="HHS134" s="214"/>
      <c r="HHT134" s="214"/>
      <c r="HHU134" s="214"/>
      <c r="HHV134" s="212"/>
      <c r="HHW134" s="213"/>
      <c r="HHX134" s="213"/>
      <c r="HHY134" s="214"/>
      <c r="HHZ134" s="214"/>
      <c r="HIN134" s="214"/>
      <c r="HIO134" s="214"/>
      <c r="HIP134" s="214"/>
      <c r="HIQ134" s="214"/>
      <c r="HIR134" s="214"/>
      <c r="HIS134" s="212"/>
      <c r="HIT134" s="213"/>
      <c r="HIU134" s="213"/>
      <c r="HIV134" s="214"/>
      <c r="HIW134" s="214"/>
      <c r="HJK134" s="214"/>
      <c r="HJL134" s="214"/>
      <c r="HJM134" s="214"/>
      <c r="HJN134" s="214"/>
      <c r="HJO134" s="214"/>
      <c r="HJP134" s="212"/>
      <c r="HJQ134" s="213"/>
      <c r="HJR134" s="213"/>
      <c r="HJS134" s="214"/>
      <c r="HJT134" s="214"/>
      <c r="HKH134" s="214"/>
      <c r="HKI134" s="214"/>
      <c r="HKJ134" s="214"/>
      <c r="HKK134" s="214"/>
      <c r="HKL134" s="214"/>
      <c r="HKM134" s="212"/>
      <c r="HKN134" s="213"/>
      <c r="HKO134" s="213"/>
      <c r="HKP134" s="214"/>
      <c r="HKQ134" s="214"/>
      <c r="HLE134" s="214"/>
      <c r="HLF134" s="214"/>
      <c r="HLG134" s="214"/>
      <c r="HLH134" s="214"/>
      <c r="HLI134" s="214"/>
      <c r="HLJ134" s="212"/>
      <c r="HLK134" s="213"/>
      <c r="HLL134" s="213"/>
      <c r="HLM134" s="214"/>
      <c r="HLN134" s="214"/>
      <c r="HMB134" s="214"/>
      <c r="HMC134" s="214"/>
      <c r="HMD134" s="214"/>
      <c r="HME134" s="214"/>
      <c r="HMF134" s="214"/>
      <c r="HMG134" s="212"/>
      <c r="HMH134" s="213"/>
      <c r="HMI134" s="213"/>
      <c r="HMJ134" s="214"/>
      <c r="HMK134" s="214"/>
      <c r="HMY134" s="214"/>
      <c r="HMZ134" s="214"/>
      <c r="HNA134" s="214"/>
      <c r="HNB134" s="214"/>
      <c r="HNC134" s="214"/>
      <c r="HND134" s="212"/>
      <c r="HNE134" s="213"/>
      <c r="HNF134" s="213"/>
      <c r="HNG134" s="214"/>
      <c r="HNH134" s="214"/>
      <c r="HNV134" s="214"/>
      <c r="HNW134" s="214"/>
      <c r="HNX134" s="214"/>
      <c r="HNY134" s="214"/>
      <c r="HNZ134" s="214"/>
      <c r="HOA134" s="212"/>
      <c r="HOB134" s="213"/>
      <c r="HOC134" s="213"/>
      <c r="HOD134" s="214"/>
      <c r="HOE134" s="214"/>
      <c r="HOS134" s="214"/>
      <c r="HOT134" s="214"/>
      <c r="HOU134" s="214"/>
      <c r="HOV134" s="214"/>
      <c r="HOW134" s="214"/>
      <c r="HOX134" s="212"/>
      <c r="HOY134" s="213"/>
      <c r="HOZ134" s="213"/>
      <c r="HPA134" s="214"/>
      <c r="HPB134" s="214"/>
      <c r="HPP134" s="214"/>
      <c r="HPQ134" s="214"/>
      <c r="HPR134" s="214"/>
      <c r="HPS134" s="214"/>
      <c r="HPT134" s="214"/>
      <c r="HPU134" s="212"/>
      <c r="HPV134" s="213"/>
      <c r="HPW134" s="213"/>
      <c r="HPX134" s="214"/>
      <c r="HPY134" s="214"/>
      <c r="HQM134" s="214"/>
      <c r="HQN134" s="214"/>
      <c r="HQO134" s="214"/>
      <c r="HQP134" s="214"/>
      <c r="HQQ134" s="214"/>
      <c r="HQR134" s="212"/>
      <c r="HQS134" s="213"/>
      <c r="HQT134" s="213"/>
      <c r="HQU134" s="214"/>
      <c r="HQV134" s="214"/>
      <c r="HRJ134" s="214"/>
      <c r="HRK134" s="214"/>
      <c r="HRL134" s="214"/>
      <c r="HRM134" s="214"/>
      <c r="HRN134" s="214"/>
      <c r="HRO134" s="212"/>
      <c r="HRP134" s="213"/>
      <c r="HRQ134" s="213"/>
      <c r="HRR134" s="214"/>
      <c r="HRS134" s="214"/>
      <c r="HSG134" s="214"/>
      <c r="HSH134" s="214"/>
      <c r="HSI134" s="214"/>
      <c r="HSJ134" s="214"/>
      <c r="HSK134" s="214"/>
      <c r="HSL134" s="212"/>
      <c r="HSM134" s="213"/>
      <c r="HSN134" s="213"/>
      <c r="HSO134" s="214"/>
      <c r="HSP134" s="214"/>
      <c r="HTD134" s="214"/>
      <c r="HTE134" s="214"/>
      <c r="HTF134" s="214"/>
      <c r="HTG134" s="214"/>
      <c r="HTH134" s="214"/>
      <c r="HTI134" s="212"/>
      <c r="HTJ134" s="213"/>
      <c r="HTK134" s="213"/>
      <c r="HTL134" s="214"/>
      <c r="HTM134" s="214"/>
      <c r="HUA134" s="214"/>
      <c r="HUB134" s="214"/>
      <c r="HUC134" s="214"/>
      <c r="HUD134" s="214"/>
      <c r="HUE134" s="214"/>
      <c r="HUF134" s="212"/>
      <c r="HUG134" s="213"/>
      <c r="HUH134" s="213"/>
      <c r="HUI134" s="214"/>
      <c r="HUJ134" s="214"/>
      <c r="HUX134" s="214"/>
      <c r="HUY134" s="214"/>
      <c r="HUZ134" s="214"/>
      <c r="HVA134" s="214"/>
      <c r="HVB134" s="214"/>
      <c r="HVC134" s="212"/>
      <c r="HVD134" s="213"/>
      <c r="HVE134" s="213"/>
      <c r="HVF134" s="214"/>
      <c r="HVG134" s="214"/>
      <c r="HVU134" s="214"/>
      <c r="HVV134" s="214"/>
      <c r="HVW134" s="214"/>
      <c r="HVX134" s="214"/>
      <c r="HVY134" s="214"/>
      <c r="HVZ134" s="212"/>
      <c r="HWA134" s="213"/>
      <c r="HWB134" s="213"/>
      <c r="HWC134" s="214"/>
      <c r="HWD134" s="214"/>
      <c r="HWR134" s="214"/>
      <c r="HWS134" s="214"/>
      <c r="HWT134" s="214"/>
      <c r="HWU134" s="214"/>
      <c r="HWV134" s="214"/>
      <c r="HWW134" s="212"/>
      <c r="HWX134" s="213"/>
      <c r="HWY134" s="213"/>
      <c r="HWZ134" s="214"/>
      <c r="HXA134" s="214"/>
      <c r="HXO134" s="214"/>
      <c r="HXP134" s="214"/>
      <c r="HXQ134" s="214"/>
      <c r="HXR134" s="214"/>
      <c r="HXS134" s="214"/>
      <c r="HXT134" s="212"/>
      <c r="HXU134" s="213"/>
      <c r="HXV134" s="213"/>
      <c r="HXW134" s="214"/>
      <c r="HXX134" s="214"/>
      <c r="HYL134" s="214"/>
      <c r="HYM134" s="214"/>
      <c r="HYN134" s="214"/>
      <c r="HYO134" s="214"/>
      <c r="HYP134" s="214"/>
      <c r="HYQ134" s="212"/>
      <c r="HYR134" s="213"/>
      <c r="HYS134" s="213"/>
      <c r="HYT134" s="214"/>
      <c r="HYU134" s="214"/>
      <c r="HZI134" s="214"/>
      <c r="HZJ134" s="214"/>
      <c r="HZK134" s="214"/>
      <c r="HZL134" s="214"/>
      <c r="HZM134" s="214"/>
      <c r="HZN134" s="212"/>
      <c r="HZO134" s="213"/>
      <c r="HZP134" s="213"/>
      <c r="HZQ134" s="214"/>
      <c r="HZR134" s="214"/>
      <c r="IAF134" s="214"/>
      <c r="IAG134" s="214"/>
      <c r="IAH134" s="214"/>
      <c r="IAI134" s="214"/>
      <c r="IAJ134" s="214"/>
      <c r="IAK134" s="212"/>
      <c r="IAL134" s="213"/>
      <c r="IAM134" s="213"/>
      <c r="IAN134" s="214"/>
      <c r="IAO134" s="214"/>
      <c r="IBC134" s="214"/>
      <c r="IBD134" s="214"/>
      <c r="IBE134" s="214"/>
      <c r="IBF134" s="214"/>
      <c r="IBG134" s="214"/>
      <c r="IBH134" s="212"/>
      <c r="IBI134" s="213"/>
      <c r="IBJ134" s="213"/>
      <c r="IBK134" s="214"/>
      <c r="IBL134" s="214"/>
      <c r="IBZ134" s="214"/>
      <c r="ICA134" s="214"/>
      <c r="ICB134" s="214"/>
      <c r="ICC134" s="214"/>
      <c r="ICD134" s="214"/>
      <c r="ICE134" s="212"/>
      <c r="ICF134" s="213"/>
      <c r="ICG134" s="213"/>
      <c r="ICH134" s="214"/>
      <c r="ICI134" s="214"/>
      <c r="ICW134" s="214"/>
      <c r="ICX134" s="214"/>
      <c r="ICY134" s="214"/>
      <c r="ICZ134" s="214"/>
      <c r="IDA134" s="214"/>
      <c r="IDB134" s="212"/>
      <c r="IDC134" s="213"/>
      <c r="IDD134" s="213"/>
      <c r="IDE134" s="214"/>
      <c r="IDF134" s="214"/>
      <c r="IDT134" s="214"/>
      <c r="IDU134" s="214"/>
      <c r="IDV134" s="214"/>
      <c r="IDW134" s="214"/>
      <c r="IDX134" s="214"/>
      <c r="IDY134" s="212"/>
      <c r="IDZ134" s="213"/>
      <c r="IEA134" s="213"/>
      <c r="IEB134" s="214"/>
      <c r="IEC134" s="214"/>
      <c r="IEQ134" s="214"/>
      <c r="IER134" s="214"/>
      <c r="IES134" s="214"/>
      <c r="IET134" s="214"/>
      <c r="IEU134" s="214"/>
      <c r="IEV134" s="212"/>
      <c r="IEW134" s="213"/>
      <c r="IEX134" s="213"/>
      <c r="IEY134" s="214"/>
      <c r="IEZ134" s="214"/>
      <c r="IFN134" s="214"/>
      <c r="IFO134" s="214"/>
      <c r="IFP134" s="214"/>
      <c r="IFQ134" s="214"/>
      <c r="IFR134" s="214"/>
      <c r="IFS134" s="212"/>
      <c r="IFT134" s="213"/>
      <c r="IFU134" s="213"/>
      <c r="IFV134" s="214"/>
      <c r="IFW134" s="214"/>
      <c r="IGK134" s="214"/>
      <c r="IGL134" s="214"/>
      <c r="IGM134" s="214"/>
      <c r="IGN134" s="214"/>
      <c r="IGO134" s="214"/>
      <c r="IGP134" s="212"/>
      <c r="IGQ134" s="213"/>
      <c r="IGR134" s="213"/>
      <c r="IGS134" s="214"/>
      <c r="IGT134" s="214"/>
      <c r="IHH134" s="214"/>
      <c r="IHI134" s="214"/>
      <c r="IHJ134" s="214"/>
      <c r="IHK134" s="214"/>
      <c r="IHL134" s="214"/>
      <c r="IHM134" s="212"/>
      <c r="IHN134" s="213"/>
      <c r="IHO134" s="213"/>
      <c r="IHP134" s="214"/>
      <c r="IHQ134" s="214"/>
      <c r="IIE134" s="214"/>
      <c r="IIF134" s="214"/>
      <c r="IIG134" s="214"/>
      <c r="IIH134" s="214"/>
      <c r="III134" s="214"/>
      <c r="IIJ134" s="212"/>
      <c r="IIK134" s="213"/>
      <c r="IIL134" s="213"/>
      <c r="IIM134" s="214"/>
      <c r="IIN134" s="214"/>
      <c r="IJB134" s="214"/>
      <c r="IJC134" s="214"/>
      <c r="IJD134" s="214"/>
      <c r="IJE134" s="214"/>
      <c r="IJF134" s="214"/>
      <c r="IJG134" s="212"/>
      <c r="IJH134" s="213"/>
      <c r="IJI134" s="213"/>
      <c r="IJJ134" s="214"/>
      <c r="IJK134" s="214"/>
      <c r="IJY134" s="214"/>
      <c r="IJZ134" s="214"/>
      <c r="IKA134" s="214"/>
      <c r="IKB134" s="214"/>
      <c r="IKC134" s="214"/>
      <c r="IKD134" s="212"/>
      <c r="IKE134" s="213"/>
      <c r="IKF134" s="213"/>
      <c r="IKG134" s="214"/>
      <c r="IKH134" s="214"/>
      <c r="IKV134" s="214"/>
      <c r="IKW134" s="214"/>
      <c r="IKX134" s="214"/>
      <c r="IKY134" s="214"/>
      <c r="IKZ134" s="214"/>
      <c r="ILA134" s="212"/>
      <c r="ILB134" s="213"/>
      <c r="ILC134" s="213"/>
      <c r="ILD134" s="214"/>
      <c r="ILE134" s="214"/>
      <c r="ILS134" s="214"/>
      <c r="ILT134" s="214"/>
      <c r="ILU134" s="214"/>
      <c r="ILV134" s="214"/>
      <c r="ILW134" s="214"/>
      <c r="ILX134" s="212"/>
      <c r="ILY134" s="213"/>
      <c r="ILZ134" s="213"/>
      <c r="IMA134" s="214"/>
      <c r="IMB134" s="214"/>
      <c r="IMP134" s="214"/>
      <c r="IMQ134" s="214"/>
      <c r="IMR134" s="214"/>
      <c r="IMS134" s="214"/>
      <c r="IMT134" s="214"/>
      <c r="IMU134" s="212"/>
      <c r="IMV134" s="213"/>
      <c r="IMW134" s="213"/>
      <c r="IMX134" s="214"/>
      <c r="IMY134" s="214"/>
      <c r="INM134" s="214"/>
      <c r="INN134" s="214"/>
      <c r="INO134" s="214"/>
      <c r="INP134" s="214"/>
      <c r="INQ134" s="214"/>
      <c r="INR134" s="212"/>
      <c r="INS134" s="213"/>
      <c r="INT134" s="213"/>
      <c r="INU134" s="214"/>
      <c r="INV134" s="214"/>
      <c r="IOJ134" s="214"/>
      <c r="IOK134" s="214"/>
      <c r="IOL134" s="214"/>
      <c r="IOM134" s="214"/>
      <c r="ION134" s="214"/>
      <c r="IOO134" s="212"/>
      <c r="IOP134" s="213"/>
      <c r="IOQ134" s="213"/>
      <c r="IOR134" s="214"/>
      <c r="IOS134" s="214"/>
      <c r="IPG134" s="214"/>
      <c r="IPH134" s="214"/>
      <c r="IPI134" s="214"/>
      <c r="IPJ134" s="214"/>
      <c r="IPK134" s="214"/>
      <c r="IPL134" s="212"/>
      <c r="IPM134" s="213"/>
      <c r="IPN134" s="213"/>
      <c r="IPO134" s="214"/>
      <c r="IPP134" s="214"/>
      <c r="IQD134" s="214"/>
      <c r="IQE134" s="214"/>
      <c r="IQF134" s="214"/>
      <c r="IQG134" s="214"/>
      <c r="IQH134" s="214"/>
      <c r="IQI134" s="212"/>
      <c r="IQJ134" s="213"/>
      <c r="IQK134" s="213"/>
      <c r="IQL134" s="214"/>
      <c r="IQM134" s="214"/>
      <c r="IRA134" s="214"/>
      <c r="IRB134" s="214"/>
      <c r="IRC134" s="214"/>
      <c r="IRD134" s="214"/>
      <c r="IRE134" s="214"/>
      <c r="IRF134" s="212"/>
      <c r="IRG134" s="213"/>
      <c r="IRH134" s="213"/>
      <c r="IRI134" s="214"/>
      <c r="IRJ134" s="214"/>
      <c r="IRX134" s="214"/>
      <c r="IRY134" s="214"/>
      <c r="IRZ134" s="214"/>
      <c r="ISA134" s="214"/>
      <c r="ISB134" s="214"/>
      <c r="ISC134" s="212"/>
      <c r="ISD134" s="213"/>
      <c r="ISE134" s="213"/>
      <c r="ISF134" s="214"/>
      <c r="ISG134" s="214"/>
      <c r="ISU134" s="214"/>
      <c r="ISV134" s="214"/>
      <c r="ISW134" s="214"/>
      <c r="ISX134" s="214"/>
      <c r="ISY134" s="214"/>
      <c r="ISZ134" s="212"/>
      <c r="ITA134" s="213"/>
      <c r="ITB134" s="213"/>
      <c r="ITC134" s="214"/>
      <c r="ITD134" s="214"/>
      <c r="ITR134" s="214"/>
      <c r="ITS134" s="214"/>
      <c r="ITT134" s="214"/>
      <c r="ITU134" s="214"/>
      <c r="ITV134" s="214"/>
      <c r="ITW134" s="212"/>
      <c r="ITX134" s="213"/>
      <c r="ITY134" s="213"/>
      <c r="ITZ134" s="214"/>
      <c r="IUA134" s="214"/>
      <c r="IUO134" s="214"/>
      <c r="IUP134" s="214"/>
      <c r="IUQ134" s="214"/>
      <c r="IUR134" s="214"/>
      <c r="IUS134" s="214"/>
      <c r="IUT134" s="212"/>
      <c r="IUU134" s="213"/>
      <c r="IUV134" s="213"/>
      <c r="IUW134" s="214"/>
      <c r="IUX134" s="214"/>
      <c r="IVL134" s="214"/>
      <c r="IVM134" s="214"/>
      <c r="IVN134" s="214"/>
      <c r="IVO134" s="214"/>
      <c r="IVP134" s="214"/>
      <c r="IVQ134" s="212"/>
      <c r="IVR134" s="213"/>
      <c r="IVS134" s="213"/>
      <c r="IVT134" s="214"/>
      <c r="IVU134" s="214"/>
      <c r="IWI134" s="214"/>
      <c r="IWJ134" s="214"/>
      <c r="IWK134" s="214"/>
      <c r="IWL134" s="214"/>
      <c r="IWM134" s="214"/>
      <c r="IWN134" s="212"/>
      <c r="IWO134" s="213"/>
      <c r="IWP134" s="213"/>
      <c r="IWQ134" s="214"/>
      <c r="IWR134" s="214"/>
      <c r="IXF134" s="214"/>
      <c r="IXG134" s="214"/>
      <c r="IXH134" s="214"/>
      <c r="IXI134" s="214"/>
      <c r="IXJ134" s="214"/>
      <c r="IXK134" s="212"/>
      <c r="IXL134" s="213"/>
      <c r="IXM134" s="213"/>
      <c r="IXN134" s="214"/>
      <c r="IXO134" s="214"/>
      <c r="IYC134" s="214"/>
      <c r="IYD134" s="214"/>
      <c r="IYE134" s="214"/>
      <c r="IYF134" s="214"/>
      <c r="IYG134" s="214"/>
      <c r="IYH134" s="212"/>
      <c r="IYI134" s="213"/>
      <c r="IYJ134" s="213"/>
      <c r="IYK134" s="214"/>
      <c r="IYL134" s="214"/>
      <c r="IYZ134" s="214"/>
      <c r="IZA134" s="214"/>
      <c r="IZB134" s="214"/>
      <c r="IZC134" s="214"/>
      <c r="IZD134" s="214"/>
      <c r="IZE134" s="212"/>
      <c r="IZF134" s="213"/>
      <c r="IZG134" s="213"/>
      <c r="IZH134" s="214"/>
      <c r="IZI134" s="214"/>
      <c r="IZW134" s="214"/>
      <c r="IZX134" s="214"/>
      <c r="IZY134" s="214"/>
      <c r="IZZ134" s="214"/>
      <c r="JAA134" s="214"/>
      <c r="JAB134" s="212"/>
      <c r="JAC134" s="213"/>
      <c r="JAD134" s="213"/>
      <c r="JAE134" s="214"/>
      <c r="JAF134" s="214"/>
      <c r="JAT134" s="214"/>
      <c r="JAU134" s="214"/>
      <c r="JAV134" s="214"/>
      <c r="JAW134" s="214"/>
      <c r="JAX134" s="214"/>
      <c r="JAY134" s="212"/>
      <c r="JAZ134" s="213"/>
      <c r="JBA134" s="213"/>
      <c r="JBB134" s="214"/>
      <c r="JBC134" s="214"/>
      <c r="JBQ134" s="214"/>
      <c r="JBR134" s="214"/>
      <c r="JBS134" s="214"/>
      <c r="JBT134" s="214"/>
      <c r="JBU134" s="214"/>
      <c r="JBV134" s="212"/>
      <c r="JBW134" s="213"/>
      <c r="JBX134" s="213"/>
      <c r="JBY134" s="214"/>
      <c r="JBZ134" s="214"/>
      <c r="JCN134" s="214"/>
      <c r="JCO134" s="214"/>
      <c r="JCP134" s="214"/>
      <c r="JCQ134" s="214"/>
      <c r="JCR134" s="214"/>
      <c r="JCS134" s="212"/>
      <c r="JCT134" s="213"/>
      <c r="JCU134" s="213"/>
      <c r="JCV134" s="214"/>
      <c r="JCW134" s="214"/>
      <c r="JDK134" s="214"/>
      <c r="JDL134" s="214"/>
      <c r="JDM134" s="214"/>
      <c r="JDN134" s="214"/>
      <c r="JDO134" s="214"/>
      <c r="JDP134" s="212"/>
      <c r="JDQ134" s="213"/>
      <c r="JDR134" s="213"/>
      <c r="JDS134" s="214"/>
      <c r="JDT134" s="214"/>
      <c r="JEH134" s="214"/>
      <c r="JEI134" s="214"/>
      <c r="JEJ134" s="214"/>
      <c r="JEK134" s="214"/>
      <c r="JEL134" s="214"/>
      <c r="JEM134" s="212"/>
      <c r="JEN134" s="213"/>
      <c r="JEO134" s="213"/>
      <c r="JEP134" s="214"/>
      <c r="JEQ134" s="214"/>
      <c r="JFE134" s="214"/>
      <c r="JFF134" s="214"/>
      <c r="JFG134" s="214"/>
      <c r="JFH134" s="214"/>
      <c r="JFI134" s="214"/>
      <c r="JFJ134" s="212"/>
      <c r="JFK134" s="213"/>
      <c r="JFL134" s="213"/>
      <c r="JFM134" s="214"/>
      <c r="JFN134" s="214"/>
      <c r="JGB134" s="214"/>
      <c r="JGC134" s="214"/>
      <c r="JGD134" s="214"/>
      <c r="JGE134" s="214"/>
      <c r="JGF134" s="214"/>
      <c r="JGG134" s="212"/>
      <c r="JGH134" s="213"/>
      <c r="JGI134" s="213"/>
      <c r="JGJ134" s="214"/>
      <c r="JGK134" s="214"/>
      <c r="JGY134" s="214"/>
      <c r="JGZ134" s="214"/>
      <c r="JHA134" s="214"/>
      <c r="JHB134" s="214"/>
      <c r="JHC134" s="214"/>
      <c r="JHD134" s="212"/>
      <c r="JHE134" s="213"/>
      <c r="JHF134" s="213"/>
      <c r="JHG134" s="214"/>
      <c r="JHH134" s="214"/>
      <c r="JHV134" s="214"/>
      <c r="JHW134" s="214"/>
      <c r="JHX134" s="214"/>
      <c r="JHY134" s="214"/>
      <c r="JHZ134" s="214"/>
      <c r="JIA134" s="212"/>
      <c r="JIB134" s="213"/>
      <c r="JIC134" s="213"/>
      <c r="JID134" s="214"/>
      <c r="JIE134" s="214"/>
      <c r="JIS134" s="214"/>
      <c r="JIT134" s="214"/>
      <c r="JIU134" s="214"/>
      <c r="JIV134" s="214"/>
      <c r="JIW134" s="214"/>
      <c r="JIX134" s="212"/>
      <c r="JIY134" s="213"/>
      <c r="JIZ134" s="213"/>
      <c r="JJA134" s="214"/>
      <c r="JJB134" s="214"/>
      <c r="JJP134" s="214"/>
      <c r="JJQ134" s="214"/>
      <c r="JJR134" s="214"/>
      <c r="JJS134" s="214"/>
      <c r="JJT134" s="214"/>
      <c r="JJU134" s="212"/>
      <c r="JJV134" s="213"/>
      <c r="JJW134" s="213"/>
      <c r="JJX134" s="214"/>
      <c r="JJY134" s="214"/>
      <c r="JKM134" s="214"/>
      <c r="JKN134" s="214"/>
      <c r="JKO134" s="214"/>
      <c r="JKP134" s="214"/>
      <c r="JKQ134" s="214"/>
      <c r="JKR134" s="212"/>
      <c r="JKS134" s="213"/>
      <c r="JKT134" s="213"/>
      <c r="JKU134" s="214"/>
      <c r="JKV134" s="214"/>
      <c r="JLJ134" s="214"/>
      <c r="JLK134" s="214"/>
      <c r="JLL134" s="214"/>
      <c r="JLM134" s="214"/>
      <c r="JLN134" s="214"/>
      <c r="JLO134" s="212"/>
      <c r="JLP134" s="213"/>
      <c r="JLQ134" s="213"/>
      <c r="JLR134" s="214"/>
      <c r="JLS134" s="214"/>
      <c r="JMG134" s="214"/>
      <c r="JMH134" s="214"/>
      <c r="JMI134" s="214"/>
      <c r="JMJ134" s="214"/>
      <c r="JMK134" s="214"/>
      <c r="JML134" s="212"/>
      <c r="JMM134" s="213"/>
      <c r="JMN134" s="213"/>
      <c r="JMO134" s="214"/>
      <c r="JMP134" s="214"/>
      <c r="JND134" s="214"/>
      <c r="JNE134" s="214"/>
      <c r="JNF134" s="214"/>
      <c r="JNG134" s="214"/>
      <c r="JNH134" s="214"/>
      <c r="JNI134" s="212"/>
      <c r="JNJ134" s="213"/>
      <c r="JNK134" s="213"/>
      <c r="JNL134" s="214"/>
      <c r="JNM134" s="214"/>
      <c r="JOA134" s="214"/>
      <c r="JOB134" s="214"/>
      <c r="JOC134" s="214"/>
      <c r="JOD134" s="214"/>
      <c r="JOE134" s="214"/>
      <c r="JOF134" s="212"/>
      <c r="JOG134" s="213"/>
      <c r="JOH134" s="213"/>
      <c r="JOI134" s="214"/>
      <c r="JOJ134" s="214"/>
      <c r="JOX134" s="214"/>
      <c r="JOY134" s="214"/>
      <c r="JOZ134" s="214"/>
      <c r="JPA134" s="214"/>
      <c r="JPB134" s="214"/>
      <c r="JPC134" s="212"/>
      <c r="JPD134" s="213"/>
      <c r="JPE134" s="213"/>
      <c r="JPF134" s="214"/>
      <c r="JPG134" s="214"/>
      <c r="JPU134" s="214"/>
      <c r="JPV134" s="214"/>
      <c r="JPW134" s="214"/>
      <c r="JPX134" s="214"/>
      <c r="JPY134" s="214"/>
      <c r="JPZ134" s="212"/>
      <c r="JQA134" s="213"/>
      <c r="JQB134" s="213"/>
      <c r="JQC134" s="214"/>
      <c r="JQD134" s="214"/>
      <c r="JQR134" s="214"/>
      <c r="JQS134" s="214"/>
      <c r="JQT134" s="214"/>
      <c r="JQU134" s="214"/>
      <c r="JQV134" s="214"/>
      <c r="JQW134" s="212"/>
      <c r="JQX134" s="213"/>
      <c r="JQY134" s="213"/>
      <c r="JQZ134" s="214"/>
      <c r="JRA134" s="214"/>
      <c r="JRO134" s="214"/>
      <c r="JRP134" s="214"/>
      <c r="JRQ134" s="214"/>
      <c r="JRR134" s="214"/>
      <c r="JRS134" s="214"/>
      <c r="JRT134" s="212"/>
      <c r="JRU134" s="213"/>
      <c r="JRV134" s="213"/>
      <c r="JRW134" s="214"/>
      <c r="JRX134" s="214"/>
      <c r="JSL134" s="214"/>
      <c r="JSM134" s="214"/>
      <c r="JSN134" s="214"/>
      <c r="JSO134" s="214"/>
      <c r="JSP134" s="214"/>
      <c r="JSQ134" s="212"/>
      <c r="JSR134" s="213"/>
      <c r="JSS134" s="213"/>
      <c r="JST134" s="214"/>
      <c r="JSU134" s="214"/>
      <c r="JTI134" s="214"/>
      <c r="JTJ134" s="214"/>
      <c r="JTK134" s="214"/>
      <c r="JTL134" s="214"/>
      <c r="JTM134" s="214"/>
      <c r="JTN134" s="212"/>
      <c r="JTO134" s="213"/>
      <c r="JTP134" s="213"/>
      <c r="JTQ134" s="214"/>
      <c r="JTR134" s="214"/>
      <c r="JUF134" s="214"/>
      <c r="JUG134" s="214"/>
      <c r="JUH134" s="214"/>
      <c r="JUI134" s="214"/>
      <c r="JUJ134" s="214"/>
      <c r="JUK134" s="212"/>
      <c r="JUL134" s="213"/>
      <c r="JUM134" s="213"/>
      <c r="JUN134" s="214"/>
      <c r="JUO134" s="214"/>
      <c r="JVC134" s="214"/>
      <c r="JVD134" s="214"/>
      <c r="JVE134" s="214"/>
      <c r="JVF134" s="214"/>
      <c r="JVG134" s="214"/>
      <c r="JVH134" s="212"/>
      <c r="JVI134" s="213"/>
      <c r="JVJ134" s="213"/>
      <c r="JVK134" s="214"/>
      <c r="JVL134" s="214"/>
      <c r="JVZ134" s="214"/>
      <c r="JWA134" s="214"/>
      <c r="JWB134" s="214"/>
      <c r="JWC134" s="214"/>
      <c r="JWD134" s="214"/>
      <c r="JWE134" s="212"/>
      <c r="JWF134" s="213"/>
      <c r="JWG134" s="213"/>
      <c r="JWH134" s="214"/>
      <c r="JWI134" s="214"/>
      <c r="JWW134" s="214"/>
      <c r="JWX134" s="214"/>
      <c r="JWY134" s="214"/>
      <c r="JWZ134" s="214"/>
      <c r="JXA134" s="214"/>
      <c r="JXB134" s="212"/>
      <c r="JXC134" s="213"/>
      <c r="JXD134" s="213"/>
      <c r="JXE134" s="214"/>
      <c r="JXF134" s="214"/>
      <c r="JXT134" s="214"/>
      <c r="JXU134" s="214"/>
      <c r="JXV134" s="214"/>
      <c r="JXW134" s="214"/>
      <c r="JXX134" s="214"/>
      <c r="JXY134" s="212"/>
      <c r="JXZ134" s="213"/>
      <c r="JYA134" s="213"/>
      <c r="JYB134" s="214"/>
      <c r="JYC134" s="214"/>
      <c r="JYQ134" s="214"/>
      <c r="JYR134" s="214"/>
      <c r="JYS134" s="214"/>
      <c r="JYT134" s="214"/>
      <c r="JYU134" s="214"/>
      <c r="JYV134" s="212"/>
      <c r="JYW134" s="213"/>
      <c r="JYX134" s="213"/>
      <c r="JYY134" s="214"/>
      <c r="JYZ134" s="214"/>
      <c r="JZN134" s="214"/>
      <c r="JZO134" s="214"/>
      <c r="JZP134" s="214"/>
      <c r="JZQ134" s="214"/>
      <c r="JZR134" s="214"/>
      <c r="JZS134" s="212"/>
      <c r="JZT134" s="213"/>
      <c r="JZU134" s="213"/>
      <c r="JZV134" s="214"/>
      <c r="JZW134" s="214"/>
      <c r="KAK134" s="214"/>
      <c r="KAL134" s="214"/>
      <c r="KAM134" s="214"/>
      <c r="KAN134" s="214"/>
      <c r="KAO134" s="214"/>
      <c r="KAP134" s="212"/>
      <c r="KAQ134" s="213"/>
      <c r="KAR134" s="213"/>
      <c r="KAS134" s="214"/>
      <c r="KAT134" s="214"/>
      <c r="KBH134" s="214"/>
      <c r="KBI134" s="214"/>
      <c r="KBJ134" s="214"/>
      <c r="KBK134" s="214"/>
      <c r="KBL134" s="214"/>
      <c r="KBM134" s="212"/>
      <c r="KBN134" s="213"/>
      <c r="KBO134" s="213"/>
      <c r="KBP134" s="214"/>
      <c r="KBQ134" s="214"/>
      <c r="KCE134" s="214"/>
      <c r="KCF134" s="214"/>
      <c r="KCG134" s="214"/>
      <c r="KCH134" s="214"/>
      <c r="KCI134" s="214"/>
      <c r="KCJ134" s="212"/>
      <c r="KCK134" s="213"/>
      <c r="KCL134" s="213"/>
      <c r="KCM134" s="214"/>
      <c r="KCN134" s="214"/>
      <c r="KDB134" s="214"/>
      <c r="KDC134" s="214"/>
      <c r="KDD134" s="214"/>
      <c r="KDE134" s="214"/>
      <c r="KDF134" s="214"/>
      <c r="KDG134" s="212"/>
      <c r="KDH134" s="213"/>
      <c r="KDI134" s="213"/>
      <c r="KDJ134" s="214"/>
      <c r="KDK134" s="214"/>
      <c r="KDY134" s="214"/>
      <c r="KDZ134" s="214"/>
      <c r="KEA134" s="214"/>
      <c r="KEB134" s="214"/>
      <c r="KEC134" s="214"/>
      <c r="KED134" s="212"/>
      <c r="KEE134" s="213"/>
      <c r="KEF134" s="213"/>
      <c r="KEG134" s="214"/>
      <c r="KEH134" s="214"/>
      <c r="KEV134" s="214"/>
      <c r="KEW134" s="214"/>
      <c r="KEX134" s="214"/>
      <c r="KEY134" s="214"/>
      <c r="KEZ134" s="214"/>
      <c r="KFA134" s="212"/>
      <c r="KFB134" s="213"/>
      <c r="KFC134" s="213"/>
      <c r="KFD134" s="214"/>
      <c r="KFE134" s="214"/>
      <c r="KFS134" s="214"/>
      <c r="KFT134" s="214"/>
      <c r="KFU134" s="214"/>
      <c r="KFV134" s="214"/>
      <c r="KFW134" s="214"/>
      <c r="KFX134" s="212"/>
      <c r="KFY134" s="213"/>
      <c r="KFZ134" s="213"/>
      <c r="KGA134" s="214"/>
      <c r="KGB134" s="214"/>
      <c r="KGP134" s="214"/>
      <c r="KGQ134" s="214"/>
      <c r="KGR134" s="214"/>
      <c r="KGS134" s="214"/>
      <c r="KGT134" s="214"/>
      <c r="KGU134" s="212"/>
      <c r="KGV134" s="213"/>
      <c r="KGW134" s="213"/>
      <c r="KGX134" s="214"/>
      <c r="KGY134" s="214"/>
      <c r="KHM134" s="214"/>
      <c r="KHN134" s="214"/>
      <c r="KHO134" s="214"/>
      <c r="KHP134" s="214"/>
      <c r="KHQ134" s="214"/>
      <c r="KHR134" s="212"/>
      <c r="KHS134" s="213"/>
      <c r="KHT134" s="213"/>
      <c r="KHU134" s="214"/>
      <c r="KHV134" s="214"/>
      <c r="KIJ134" s="214"/>
      <c r="KIK134" s="214"/>
      <c r="KIL134" s="214"/>
      <c r="KIM134" s="214"/>
      <c r="KIN134" s="214"/>
      <c r="KIO134" s="212"/>
      <c r="KIP134" s="213"/>
      <c r="KIQ134" s="213"/>
      <c r="KIR134" s="214"/>
      <c r="KIS134" s="214"/>
      <c r="KJG134" s="214"/>
      <c r="KJH134" s="214"/>
      <c r="KJI134" s="214"/>
      <c r="KJJ134" s="214"/>
      <c r="KJK134" s="214"/>
      <c r="KJL134" s="212"/>
      <c r="KJM134" s="213"/>
      <c r="KJN134" s="213"/>
      <c r="KJO134" s="214"/>
      <c r="KJP134" s="214"/>
      <c r="KKD134" s="214"/>
      <c r="KKE134" s="214"/>
      <c r="KKF134" s="214"/>
      <c r="KKG134" s="214"/>
      <c r="KKH134" s="214"/>
      <c r="KKI134" s="212"/>
      <c r="KKJ134" s="213"/>
      <c r="KKK134" s="213"/>
      <c r="KKL134" s="214"/>
      <c r="KKM134" s="214"/>
      <c r="KLA134" s="214"/>
      <c r="KLB134" s="214"/>
      <c r="KLC134" s="214"/>
      <c r="KLD134" s="214"/>
      <c r="KLE134" s="214"/>
      <c r="KLF134" s="212"/>
      <c r="KLG134" s="213"/>
      <c r="KLH134" s="213"/>
      <c r="KLI134" s="214"/>
      <c r="KLJ134" s="214"/>
      <c r="KLX134" s="214"/>
      <c r="KLY134" s="214"/>
      <c r="KLZ134" s="214"/>
      <c r="KMA134" s="214"/>
      <c r="KMB134" s="214"/>
      <c r="KMC134" s="212"/>
      <c r="KMD134" s="213"/>
      <c r="KME134" s="213"/>
      <c r="KMF134" s="214"/>
      <c r="KMG134" s="214"/>
      <c r="KMU134" s="214"/>
      <c r="KMV134" s="214"/>
      <c r="KMW134" s="214"/>
      <c r="KMX134" s="214"/>
      <c r="KMY134" s="214"/>
      <c r="KMZ134" s="212"/>
      <c r="KNA134" s="213"/>
      <c r="KNB134" s="213"/>
      <c r="KNC134" s="214"/>
      <c r="KND134" s="214"/>
      <c r="KNR134" s="214"/>
      <c r="KNS134" s="214"/>
      <c r="KNT134" s="214"/>
      <c r="KNU134" s="214"/>
      <c r="KNV134" s="214"/>
      <c r="KNW134" s="212"/>
      <c r="KNX134" s="213"/>
      <c r="KNY134" s="213"/>
      <c r="KNZ134" s="214"/>
      <c r="KOA134" s="214"/>
      <c r="KOO134" s="214"/>
      <c r="KOP134" s="214"/>
      <c r="KOQ134" s="214"/>
      <c r="KOR134" s="214"/>
      <c r="KOS134" s="214"/>
      <c r="KOT134" s="212"/>
      <c r="KOU134" s="213"/>
      <c r="KOV134" s="213"/>
      <c r="KOW134" s="214"/>
      <c r="KOX134" s="214"/>
      <c r="KPL134" s="214"/>
      <c r="KPM134" s="214"/>
      <c r="KPN134" s="214"/>
      <c r="KPO134" s="214"/>
      <c r="KPP134" s="214"/>
      <c r="KPQ134" s="212"/>
      <c r="KPR134" s="213"/>
      <c r="KPS134" s="213"/>
      <c r="KPT134" s="214"/>
      <c r="KPU134" s="214"/>
      <c r="KQI134" s="214"/>
      <c r="KQJ134" s="214"/>
      <c r="KQK134" s="214"/>
      <c r="KQL134" s="214"/>
      <c r="KQM134" s="214"/>
      <c r="KQN134" s="212"/>
      <c r="KQO134" s="213"/>
      <c r="KQP134" s="213"/>
      <c r="KQQ134" s="214"/>
      <c r="KQR134" s="214"/>
      <c r="KRF134" s="214"/>
      <c r="KRG134" s="214"/>
      <c r="KRH134" s="214"/>
      <c r="KRI134" s="214"/>
      <c r="KRJ134" s="214"/>
      <c r="KRK134" s="212"/>
      <c r="KRL134" s="213"/>
      <c r="KRM134" s="213"/>
      <c r="KRN134" s="214"/>
      <c r="KRO134" s="214"/>
      <c r="KSC134" s="214"/>
      <c r="KSD134" s="214"/>
      <c r="KSE134" s="214"/>
      <c r="KSF134" s="214"/>
      <c r="KSG134" s="214"/>
      <c r="KSH134" s="212"/>
      <c r="KSI134" s="213"/>
      <c r="KSJ134" s="213"/>
      <c r="KSK134" s="214"/>
      <c r="KSL134" s="214"/>
      <c r="KSZ134" s="214"/>
      <c r="KTA134" s="214"/>
      <c r="KTB134" s="214"/>
      <c r="KTC134" s="214"/>
      <c r="KTD134" s="214"/>
      <c r="KTE134" s="212"/>
      <c r="KTF134" s="213"/>
      <c r="KTG134" s="213"/>
      <c r="KTH134" s="214"/>
      <c r="KTI134" s="214"/>
      <c r="KTW134" s="214"/>
      <c r="KTX134" s="214"/>
      <c r="KTY134" s="214"/>
      <c r="KTZ134" s="214"/>
      <c r="KUA134" s="214"/>
      <c r="KUB134" s="212"/>
      <c r="KUC134" s="213"/>
      <c r="KUD134" s="213"/>
      <c r="KUE134" s="214"/>
      <c r="KUF134" s="214"/>
      <c r="KUT134" s="214"/>
      <c r="KUU134" s="214"/>
      <c r="KUV134" s="214"/>
      <c r="KUW134" s="214"/>
      <c r="KUX134" s="214"/>
      <c r="KUY134" s="212"/>
      <c r="KUZ134" s="213"/>
      <c r="KVA134" s="213"/>
      <c r="KVB134" s="214"/>
      <c r="KVC134" s="214"/>
      <c r="KVQ134" s="214"/>
      <c r="KVR134" s="214"/>
      <c r="KVS134" s="214"/>
      <c r="KVT134" s="214"/>
      <c r="KVU134" s="214"/>
      <c r="KVV134" s="212"/>
      <c r="KVW134" s="213"/>
      <c r="KVX134" s="213"/>
      <c r="KVY134" s="214"/>
      <c r="KVZ134" s="214"/>
      <c r="KWN134" s="214"/>
      <c r="KWO134" s="214"/>
      <c r="KWP134" s="214"/>
      <c r="KWQ134" s="214"/>
      <c r="KWR134" s="214"/>
      <c r="KWS134" s="212"/>
      <c r="KWT134" s="213"/>
      <c r="KWU134" s="213"/>
      <c r="KWV134" s="214"/>
      <c r="KWW134" s="214"/>
      <c r="KXK134" s="214"/>
      <c r="KXL134" s="214"/>
      <c r="KXM134" s="214"/>
      <c r="KXN134" s="214"/>
      <c r="KXO134" s="214"/>
      <c r="KXP134" s="212"/>
      <c r="KXQ134" s="213"/>
      <c r="KXR134" s="213"/>
      <c r="KXS134" s="214"/>
      <c r="KXT134" s="214"/>
      <c r="KYH134" s="214"/>
      <c r="KYI134" s="214"/>
      <c r="KYJ134" s="214"/>
      <c r="KYK134" s="214"/>
      <c r="KYL134" s="214"/>
      <c r="KYM134" s="212"/>
      <c r="KYN134" s="213"/>
      <c r="KYO134" s="213"/>
      <c r="KYP134" s="214"/>
      <c r="KYQ134" s="214"/>
      <c r="KZE134" s="214"/>
      <c r="KZF134" s="214"/>
      <c r="KZG134" s="214"/>
      <c r="KZH134" s="214"/>
      <c r="KZI134" s="214"/>
      <c r="KZJ134" s="212"/>
      <c r="KZK134" s="213"/>
      <c r="KZL134" s="213"/>
      <c r="KZM134" s="214"/>
      <c r="KZN134" s="214"/>
      <c r="LAB134" s="214"/>
      <c r="LAC134" s="214"/>
      <c r="LAD134" s="214"/>
      <c r="LAE134" s="214"/>
      <c r="LAF134" s="214"/>
      <c r="LAG134" s="212"/>
      <c r="LAH134" s="213"/>
      <c r="LAI134" s="213"/>
      <c r="LAJ134" s="214"/>
      <c r="LAK134" s="214"/>
      <c r="LAY134" s="214"/>
      <c r="LAZ134" s="214"/>
      <c r="LBA134" s="214"/>
      <c r="LBB134" s="214"/>
      <c r="LBC134" s="214"/>
      <c r="LBD134" s="212"/>
      <c r="LBE134" s="213"/>
      <c r="LBF134" s="213"/>
      <c r="LBG134" s="214"/>
      <c r="LBH134" s="214"/>
      <c r="LBV134" s="214"/>
      <c r="LBW134" s="214"/>
      <c r="LBX134" s="214"/>
      <c r="LBY134" s="214"/>
      <c r="LBZ134" s="214"/>
      <c r="LCA134" s="212"/>
      <c r="LCB134" s="213"/>
      <c r="LCC134" s="213"/>
      <c r="LCD134" s="214"/>
      <c r="LCE134" s="214"/>
      <c r="LCS134" s="214"/>
      <c r="LCT134" s="214"/>
      <c r="LCU134" s="214"/>
      <c r="LCV134" s="214"/>
      <c r="LCW134" s="214"/>
      <c r="LCX134" s="212"/>
      <c r="LCY134" s="213"/>
      <c r="LCZ134" s="213"/>
      <c r="LDA134" s="214"/>
      <c r="LDB134" s="214"/>
      <c r="LDP134" s="214"/>
      <c r="LDQ134" s="214"/>
      <c r="LDR134" s="214"/>
      <c r="LDS134" s="214"/>
      <c r="LDT134" s="214"/>
      <c r="LDU134" s="212"/>
      <c r="LDV134" s="213"/>
      <c r="LDW134" s="213"/>
      <c r="LDX134" s="214"/>
      <c r="LDY134" s="214"/>
      <c r="LEM134" s="214"/>
      <c r="LEN134" s="214"/>
      <c r="LEO134" s="214"/>
      <c r="LEP134" s="214"/>
      <c r="LEQ134" s="214"/>
      <c r="LER134" s="212"/>
      <c r="LES134" s="213"/>
      <c r="LET134" s="213"/>
      <c r="LEU134" s="214"/>
      <c r="LEV134" s="214"/>
      <c r="LFJ134" s="214"/>
      <c r="LFK134" s="214"/>
      <c r="LFL134" s="214"/>
      <c r="LFM134" s="214"/>
      <c r="LFN134" s="214"/>
      <c r="LFO134" s="212"/>
      <c r="LFP134" s="213"/>
      <c r="LFQ134" s="213"/>
      <c r="LFR134" s="214"/>
      <c r="LFS134" s="214"/>
      <c r="LGG134" s="214"/>
      <c r="LGH134" s="214"/>
      <c r="LGI134" s="214"/>
      <c r="LGJ134" s="214"/>
      <c r="LGK134" s="214"/>
      <c r="LGL134" s="212"/>
      <c r="LGM134" s="213"/>
      <c r="LGN134" s="213"/>
      <c r="LGO134" s="214"/>
      <c r="LGP134" s="214"/>
      <c r="LHD134" s="214"/>
      <c r="LHE134" s="214"/>
      <c r="LHF134" s="214"/>
      <c r="LHG134" s="214"/>
      <c r="LHH134" s="214"/>
      <c r="LHI134" s="212"/>
      <c r="LHJ134" s="213"/>
      <c r="LHK134" s="213"/>
      <c r="LHL134" s="214"/>
      <c r="LHM134" s="214"/>
      <c r="LIA134" s="214"/>
      <c r="LIB134" s="214"/>
      <c r="LIC134" s="214"/>
      <c r="LID134" s="214"/>
      <c r="LIE134" s="214"/>
      <c r="LIF134" s="212"/>
      <c r="LIG134" s="213"/>
      <c r="LIH134" s="213"/>
      <c r="LII134" s="214"/>
      <c r="LIJ134" s="214"/>
      <c r="LIX134" s="214"/>
      <c r="LIY134" s="214"/>
      <c r="LIZ134" s="214"/>
      <c r="LJA134" s="214"/>
      <c r="LJB134" s="214"/>
      <c r="LJC134" s="212"/>
      <c r="LJD134" s="213"/>
      <c r="LJE134" s="213"/>
      <c r="LJF134" s="214"/>
      <c r="LJG134" s="214"/>
      <c r="LJU134" s="214"/>
      <c r="LJV134" s="214"/>
      <c r="LJW134" s="214"/>
      <c r="LJX134" s="214"/>
      <c r="LJY134" s="214"/>
      <c r="LJZ134" s="212"/>
      <c r="LKA134" s="213"/>
      <c r="LKB134" s="213"/>
      <c r="LKC134" s="214"/>
      <c r="LKD134" s="214"/>
      <c r="LKR134" s="214"/>
      <c r="LKS134" s="214"/>
      <c r="LKT134" s="214"/>
      <c r="LKU134" s="214"/>
      <c r="LKV134" s="214"/>
      <c r="LKW134" s="212"/>
      <c r="LKX134" s="213"/>
      <c r="LKY134" s="213"/>
      <c r="LKZ134" s="214"/>
      <c r="LLA134" s="214"/>
      <c r="LLO134" s="214"/>
      <c r="LLP134" s="214"/>
      <c r="LLQ134" s="214"/>
      <c r="LLR134" s="214"/>
      <c r="LLS134" s="214"/>
      <c r="LLT134" s="212"/>
      <c r="LLU134" s="213"/>
      <c r="LLV134" s="213"/>
      <c r="LLW134" s="214"/>
      <c r="LLX134" s="214"/>
      <c r="LML134" s="214"/>
      <c r="LMM134" s="214"/>
      <c r="LMN134" s="214"/>
      <c r="LMO134" s="214"/>
      <c r="LMP134" s="214"/>
      <c r="LMQ134" s="212"/>
      <c r="LMR134" s="213"/>
      <c r="LMS134" s="213"/>
      <c r="LMT134" s="214"/>
      <c r="LMU134" s="214"/>
      <c r="LNI134" s="214"/>
      <c r="LNJ134" s="214"/>
      <c r="LNK134" s="214"/>
      <c r="LNL134" s="214"/>
      <c r="LNM134" s="214"/>
      <c r="LNN134" s="212"/>
      <c r="LNO134" s="213"/>
      <c r="LNP134" s="213"/>
      <c r="LNQ134" s="214"/>
      <c r="LNR134" s="214"/>
      <c r="LOF134" s="214"/>
      <c r="LOG134" s="214"/>
      <c r="LOH134" s="214"/>
      <c r="LOI134" s="214"/>
      <c r="LOJ134" s="214"/>
      <c r="LOK134" s="212"/>
      <c r="LOL134" s="213"/>
      <c r="LOM134" s="213"/>
      <c r="LON134" s="214"/>
      <c r="LOO134" s="214"/>
      <c r="LPC134" s="214"/>
      <c r="LPD134" s="214"/>
      <c r="LPE134" s="214"/>
      <c r="LPF134" s="214"/>
      <c r="LPG134" s="214"/>
      <c r="LPH134" s="212"/>
      <c r="LPI134" s="213"/>
      <c r="LPJ134" s="213"/>
      <c r="LPK134" s="214"/>
      <c r="LPL134" s="214"/>
      <c r="LPZ134" s="214"/>
      <c r="LQA134" s="214"/>
      <c r="LQB134" s="214"/>
      <c r="LQC134" s="214"/>
      <c r="LQD134" s="214"/>
      <c r="LQE134" s="212"/>
      <c r="LQF134" s="213"/>
      <c r="LQG134" s="213"/>
      <c r="LQH134" s="214"/>
      <c r="LQI134" s="214"/>
      <c r="LQW134" s="214"/>
      <c r="LQX134" s="214"/>
      <c r="LQY134" s="214"/>
      <c r="LQZ134" s="214"/>
      <c r="LRA134" s="214"/>
      <c r="LRB134" s="212"/>
      <c r="LRC134" s="213"/>
      <c r="LRD134" s="213"/>
      <c r="LRE134" s="214"/>
      <c r="LRF134" s="214"/>
      <c r="LRT134" s="214"/>
      <c r="LRU134" s="214"/>
      <c r="LRV134" s="214"/>
      <c r="LRW134" s="214"/>
      <c r="LRX134" s="214"/>
      <c r="LRY134" s="212"/>
      <c r="LRZ134" s="213"/>
      <c r="LSA134" s="213"/>
      <c r="LSB134" s="214"/>
      <c r="LSC134" s="214"/>
      <c r="LSQ134" s="214"/>
      <c r="LSR134" s="214"/>
      <c r="LSS134" s="214"/>
      <c r="LST134" s="214"/>
      <c r="LSU134" s="214"/>
      <c r="LSV134" s="212"/>
      <c r="LSW134" s="213"/>
      <c r="LSX134" s="213"/>
      <c r="LSY134" s="214"/>
      <c r="LSZ134" s="214"/>
      <c r="LTN134" s="214"/>
      <c r="LTO134" s="214"/>
      <c r="LTP134" s="214"/>
      <c r="LTQ134" s="214"/>
      <c r="LTR134" s="214"/>
      <c r="LTS134" s="212"/>
      <c r="LTT134" s="213"/>
      <c r="LTU134" s="213"/>
      <c r="LTV134" s="214"/>
      <c r="LTW134" s="214"/>
      <c r="LUK134" s="214"/>
      <c r="LUL134" s="214"/>
      <c r="LUM134" s="214"/>
      <c r="LUN134" s="214"/>
      <c r="LUO134" s="214"/>
      <c r="LUP134" s="212"/>
      <c r="LUQ134" s="213"/>
      <c r="LUR134" s="213"/>
      <c r="LUS134" s="214"/>
      <c r="LUT134" s="214"/>
      <c r="LVH134" s="214"/>
      <c r="LVI134" s="214"/>
      <c r="LVJ134" s="214"/>
      <c r="LVK134" s="214"/>
      <c r="LVL134" s="214"/>
      <c r="LVM134" s="212"/>
      <c r="LVN134" s="213"/>
      <c r="LVO134" s="213"/>
      <c r="LVP134" s="214"/>
      <c r="LVQ134" s="214"/>
      <c r="LWE134" s="214"/>
      <c r="LWF134" s="214"/>
      <c r="LWG134" s="214"/>
      <c r="LWH134" s="214"/>
      <c r="LWI134" s="214"/>
      <c r="LWJ134" s="212"/>
      <c r="LWK134" s="213"/>
      <c r="LWL134" s="213"/>
      <c r="LWM134" s="214"/>
      <c r="LWN134" s="214"/>
      <c r="LXB134" s="214"/>
      <c r="LXC134" s="214"/>
      <c r="LXD134" s="214"/>
      <c r="LXE134" s="214"/>
      <c r="LXF134" s="214"/>
      <c r="LXG134" s="212"/>
      <c r="LXH134" s="213"/>
      <c r="LXI134" s="213"/>
      <c r="LXJ134" s="214"/>
      <c r="LXK134" s="214"/>
      <c r="LXY134" s="214"/>
      <c r="LXZ134" s="214"/>
      <c r="LYA134" s="214"/>
      <c r="LYB134" s="214"/>
      <c r="LYC134" s="214"/>
      <c r="LYD134" s="212"/>
      <c r="LYE134" s="213"/>
      <c r="LYF134" s="213"/>
      <c r="LYG134" s="214"/>
      <c r="LYH134" s="214"/>
      <c r="LYV134" s="214"/>
      <c r="LYW134" s="214"/>
      <c r="LYX134" s="214"/>
      <c r="LYY134" s="214"/>
      <c r="LYZ134" s="214"/>
      <c r="LZA134" s="212"/>
      <c r="LZB134" s="213"/>
      <c r="LZC134" s="213"/>
      <c r="LZD134" s="214"/>
      <c r="LZE134" s="214"/>
      <c r="LZS134" s="214"/>
      <c r="LZT134" s="214"/>
      <c r="LZU134" s="214"/>
      <c r="LZV134" s="214"/>
      <c r="LZW134" s="214"/>
      <c r="LZX134" s="212"/>
      <c r="LZY134" s="213"/>
      <c r="LZZ134" s="213"/>
      <c r="MAA134" s="214"/>
      <c r="MAB134" s="214"/>
      <c r="MAP134" s="214"/>
      <c r="MAQ134" s="214"/>
      <c r="MAR134" s="214"/>
      <c r="MAS134" s="214"/>
      <c r="MAT134" s="214"/>
      <c r="MAU134" s="212"/>
      <c r="MAV134" s="213"/>
      <c r="MAW134" s="213"/>
      <c r="MAX134" s="214"/>
      <c r="MAY134" s="214"/>
      <c r="MBM134" s="214"/>
      <c r="MBN134" s="214"/>
      <c r="MBO134" s="214"/>
      <c r="MBP134" s="214"/>
      <c r="MBQ134" s="214"/>
      <c r="MBR134" s="212"/>
      <c r="MBS134" s="213"/>
      <c r="MBT134" s="213"/>
      <c r="MBU134" s="214"/>
      <c r="MBV134" s="214"/>
      <c r="MCJ134" s="214"/>
      <c r="MCK134" s="214"/>
      <c r="MCL134" s="214"/>
      <c r="MCM134" s="214"/>
      <c r="MCN134" s="214"/>
      <c r="MCO134" s="212"/>
      <c r="MCP134" s="213"/>
      <c r="MCQ134" s="213"/>
      <c r="MCR134" s="214"/>
      <c r="MCS134" s="214"/>
      <c r="MDG134" s="214"/>
      <c r="MDH134" s="214"/>
      <c r="MDI134" s="214"/>
      <c r="MDJ134" s="214"/>
      <c r="MDK134" s="214"/>
      <c r="MDL134" s="212"/>
      <c r="MDM134" s="213"/>
      <c r="MDN134" s="213"/>
      <c r="MDO134" s="214"/>
      <c r="MDP134" s="214"/>
      <c r="MED134" s="214"/>
      <c r="MEE134" s="214"/>
      <c r="MEF134" s="214"/>
      <c r="MEG134" s="214"/>
      <c r="MEH134" s="214"/>
      <c r="MEI134" s="212"/>
      <c r="MEJ134" s="213"/>
      <c r="MEK134" s="213"/>
      <c r="MEL134" s="214"/>
      <c r="MEM134" s="214"/>
      <c r="MFA134" s="214"/>
      <c r="MFB134" s="214"/>
      <c r="MFC134" s="214"/>
      <c r="MFD134" s="214"/>
      <c r="MFE134" s="214"/>
      <c r="MFF134" s="212"/>
      <c r="MFG134" s="213"/>
      <c r="MFH134" s="213"/>
      <c r="MFI134" s="214"/>
      <c r="MFJ134" s="214"/>
      <c r="MFX134" s="214"/>
      <c r="MFY134" s="214"/>
      <c r="MFZ134" s="214"/>
      <c r="MGA134" s="214"/>
      <c r="MGB134" s="214"/>
      <c r="MGC134" s="212"/>
      <c r="MGD134" s="213"/>
      <c r="MGE134" s="213"/>
      <c r="MGF134" s="214"/>
      <c r="MGG134" s="214"/>
      <c r="MGU134" s="214"/>
      <c r="MGV134" s="214"/>
      <c r="MGW134" s="214"/>
      <c r="MGX134" s="214"/>
      <c r="MGY134" s="214"/>
      <c r="MGZ134" s="212"/>
      <c r="MHA134" s="213"/>
      <c r="MHB134" s="213"/>
      <c r="MHC134" s="214"/>
      <c r="MHD134" s="214"/>
      <c r="MHR134" s="214"/>
      <c r="MHS134" s="214"/>
      <c r="MHT134" s="214"/>
      <c r="MHU134" s="214"/>
      <c r="MHV134" s="214"/>
      <c r="MHW134" s="212"/>
      <c r="MHX134" s="213"/>
      <c r="MHY134" s="213"/>
      <c r="MHZ134" s="214"/>
      <c r="MIA134" s="214"/>
      <c r="MIO134" s="214"/>
      <c r="MIP134" s="214"/>
      <c r="MIQ134" s="214"/>
      <c r="MIR134" s="214"/>
      <c r="MIS134" s="214"/>
      <c r="MIT134" s="212"/>
      <c r="MIU134" s="213"/>
      <c r="MIV134" s="213"/>
      <c r="MIW134" s="214"/>
      <c r="MIX134" s="214"/>
      <c r="MJL134" s="214"/>
      <c r="MJM134" s="214"/>
      <c r="MJN134" s="214"/>
      <c r="MJO134" s="214"/>
      <c r="MJP134" s="214"/>
      <c r="MJQ134" s="212"/>
      <c r="MJR134" s="213"/>
      <c r="MJS134" s="213"/>
      <c r="MJT134" s="214"/>
      <c r="MJU134" s="214"/>
      <c r="MKI134" s="214"/>
      <c r="MKJ134" s="214"/>
      <c r="MKK134" s="214"/>
      <c r="MKL134" s="214"/>
      <c r="MKM134" s="214"/>
      <c r="MKN134" s="212"/>
      <c r="MKO134" s="213"/>
      <c r="MKP134" s="213"/>
      <c r="MKQ134" s="214"/>
      <c r="MKR134" s="214"/>
      <c r="MLF134" s="214"/>
      <c r="MLG134" s="214"/>
      <c r="MLH134" s="214"/>
      <c r="MLI134" s="214"/>
      <c r="MLJ134" s="214"/>
      <c r="MLK134" s="212"/>
      <c r="MLL134" s="213"/>
      <c r="MLM134" s="213"/>
      <c r="MLN134" s="214"/>
      <c r="MLO134" s="214"/>
      <c r="MMC134" s="214"/>
      <c r="MMD134" s="214"/>
      <c r="MME134" s="214"/>
      <c r="MMF134" s="214"/>
      <c r="MMG134" s="214"/>
      <c r="MMH134" s="212"/>
      <c r="MMI134" s="213"/>
      <c r="MMJ134" s="213"/>
      <c r="MMK134" s="214"/>
      <c r="MML134" s="214"/>
      <c r="MMZ134" s="214"/>
      <c r="MNA134" s="214"/>
      <c r="MNB134" s="214"/>
      <c r="MNC134" s="214"/>
      <c r="MND134" s="214"/>
      <c r="MNE134" s="212"/>
      <c r="MNF134" s="213"/>
      <c r="MNG134" s="213"/>
      <c r="MNH134" s="214"/>
      <c r="MNI134" s="214"/>
      <c r="MNW134" s="214"/>
      <c r="MNX134" s="214"/>
      <c r="MNY134" s="214"/>
      <c r="MNZ134" s="214"/>
      <c r="MOA134" s="214"/>
      <c r="MOB134" s="212"/>
      <c r="MOC134" s="213"/>
      <c r="MOD134" s="213"/>
      <c r="MOE134" s="214"/>
      <c r="MOF134" s="214"/>
      <c r="MOT134" s="214"/>
      <c r="MOU134" s="214"/>
      <c r="MOV134" s="214"/>
      <c r="MOW134" s="214"/>
      <c r="MOX134" s="214"/>
      <c r="MOY134" s="212"/>
      <c r="MOZ134" s="213"/>
      <c r="MPA134" s="213"/>
      <c r="MPB134" s="214"/>
      <c r="MPC134" s="214"/>
      <c r="MPQ134" s="214"/>
      <c r="MPR134" s="214"/>
      <c r="MPS134" s="214"/>
      <c r="MPT134" s="214"/>
      <c r="MPU134" s="214"/>
      <c r="MPV134" s="212"/>
      <c r="MPW134" s="213"/>
      <c r="MPX134" s="213"/>
      <c r="MPY134" s="214"/>
      <c r="MPZ134" s="214"/>
      <c r="MQN134" s="214"/>
      <c r="MQO134" s="214"/>
      <c r="MQP134" s="214"/>
      <c r="MQQ134" s="214"/>
      <c r="MQR134" s="214"/>
      <c r="MQS134" s="212"/>
      <c r="MQT134" s="213"/>
      <c r="MQU134" s="213"/>
      <c r="MQV134" s="214"/>
      <c r="MQW134" s="214"/>
      <c r="MRK134" s="214"/>
      <c r="MRL134" s="214"/>
      <c r="MRM134" s="214"/>
      <c r="MRN134" s="214"/>
      <c r="MRO134" s="214"/>
      <c r="MRP134" s="212"/>
      <c r="MRQ134" s="213"/>
      <c r="MRR134" s="213"/>
      <c r="MRS134" s="214"/>
      <c r="MRT134" s="214"/>
      <c r="MSH134" s="214"/>
      <c r="MSI134" s="214"/>
      <c r="MSJ134" s="214"/>
      <c r="MSK134" s="214"/>
      <c r="MSL134" s="214"/>
      <c r="MSM134" s="212"/>
      <c r="MSN134" s="213"/>
      <c r="MSO134" s="213"/>
      <c r="MSP134" s="214"/>
      <c r="MSQ134" s="214"/>
      <c r="MTE134" s="214"/>
      <c r="MTF134" s="214"/>
      <c r="MTG134" s="214"/>
      <c r="MTH134" s="214"/>
      <c r="MTI134" s="214"/>
      <c r="MTJ134" s="212"/>
      <c r="MTK134" s="213"/>
      <c r="MTL134" s="213"/>
      <c r="MTM134" s="214"/>
      <c r="MTN134" s="214"/>
      <c r="MUB134" s="214"/>
      <c r="MUC134" s="214"/>
      <c r="MUD134" s="214"/>
      <c r="MUE134" s="214"/>
      <c r="MUF134" s="214"/>
      <c r="MUG134" s="212"/>
      <c r="MUH134" s="213"/>
      <c r="MUI134" s="213"/>
      <c r="MUJ134" s="214"/>
      <c r="MUK134" s="214"/>
      <c r="MUY134" s="214"/>
      <c r="MUZ134" s="214"/>
      <c r="MVA134" s="214"/>
      <c r="MVB134" s="214"/>
      <c r="MVC134" s="214"/>
      <c r="MVD134" s="212"/>
      <c r="MVE134" s="213"/>
      <c r="MVF134" s="213"/>
      <c r="MVG134" s="214"/>
      <c r="MVH134" s="214"/>
      <c r="MVV134" s="214"/>
      <c r="MVW134" s="214"/>
      <c r="MVX134" s="214"/>
      <c r="MVY134" s="214"/>
      <c r="MVZ134" s="214"/>
      <c r="MWA134" s="212"/>
      <c r="MWB134" s="213"/>
      <c r="MWC134" s="213"/>
      <c r="MWD134" s="214"/>
      <c r="MWE134" s="214"/>
      <c r="MWS134" s="214"/>
      <c r="MWT134" s="214"/>
      <c r="MWU134" s="214"/>
      <c r="MWV134" s="214"/>
      <c r="MWW134" s="214"/>
      <c r="MWX134" s="212"/>
      <c r="MWY134" s="213"/>
      <c r="MWZ134" s="213"/>
      <c r="MXA134" s="214"/>
      <c r="MXB134" s="214"/>
      <c r="MXP134" s="214"/>
      <c r="MXQ134" s="214"/>
      <c r="MXR134" s="214"/>
      <c r="MXS134" s="214"/>
      <c r="MXT134" s="214"/>
      <c r="MXU134" s="212"/>
      <c r="MXV134" s="213"/>
      <c r="MXW134" s="213"/>
      <c r="MXX134" s="214"/>
      <c r="MXY134" s="214"/>
      <c r="MYM134" s="214"/>
      <c r="MYN134" s="214"/>
      <c r="MYO134" s="214"/>
      <c r="MYP134" s="214"/>
      <c r="MYQ134" s="214"/>
      <c r="MYR134" s="212"/>
      <c r="MYS134" s="213"/>
      <c r="MYT134" s="213"/>
      <c r="MYU134" s="214"/>
      <c r="MYV134" s="214"/>
      <c r="MZJ134" s="214"/>
      <c r="MZK134" s="214"/>
      <c r="MZL134" s="214"/>
      <c r="MZM134" s="214"/>
      <c r="MZN134" s="214"/>
      <c r="MZO134" s="212"/>
      <c r="MZP134" s="213"/>
      <c r="MZQ134" s="213"/>
      <c r="MZR134" s="214"/>
      <c r="MZS134" s="214"/>
      <c r="NAG134" s="214"/>
      <c r="NAH134" s="214"/>
      <c r="NAI134" s="214"/>
      <c r="NAJ134" s="214"/>
      <c r="NAK134" s="214"/>
      <c r="NAL134" s="212"/>
      <c r="NAM134" s="213"/>
      <c r="NAN134" s="213"/>
      <c r="NAO134" s="214"/>
      <c r="NAP134" s="214"/>
      <c r="NBD134" s="214"/>
      <c r="NBE134" s="214"/>
      <c r="NBF134" s="214"/>
      <c r="NBG134" s="214"/>
      <c r="NBH134" s="214"/>
      <c r="NBI134" s="212"/>
      <c r="NBJ134" s="213"/>
      <c r="NBK134" s="213"/>
      <c r="NBL134" s="214"/>
      <c r="NBM134" s="214"/>
      <c r="NCA134" s="214"/>
      <c r="NCB134" s="214"/>
      <c r="NCC134" s="214"/>
      <c r="NCD134" s="214"/>
      <c r="NCE134" s="214"/>
      <c r="NCF134" s="212"/>
      <c r="NCG134" s="213"/>
      <c r="NCH134" s="213"/>
      <c r="NCI134" s="214"/>
      <c r="NCJ134" s="214"/>
      <c r="NCX134" s="214"/>
      <c r="NCY134" s="214"/>
      <c r="NCZ134" s="214"/>
      <c r="NDA134" s="214"/>
      <c r="NDB134" s="214"/>
      <c r="NDC134" s="212"/>
      <c r="NDD134" s="213"/>
      <c r="NDE134" s="213"/>
      <c r="NDF134" s="214"/>
      <c r="NDG134" s="214"/>
      <c r="NDU134" s="214"/>
      <c r="NDV134" s="214"/>
      <c r="NDW134" s="214"/>
      <c r="NDX134" s="214"/>
      <c r="NDY134" s="214"/>
      <c r="NDZ134" s="212"/>
      <c r="NEA134" s="213"/>
      <c r="NEB134" s="213"/>
      <c r="NEC134" s="214"/>
      <c r="NED134" s="214"/>
      <c r="NER134" s="214"/>
      <c r="NES134" s="214"/>
      <c r="NET134" s="214"/>
      <c r="NEU134" s="214"/>
      <c r="NEV134" s="214"/>
      <c r="NEW134" s="212"/>
      <c r="NEX134" s="213"/>
      <c r="NEY134" s="213"/>
      <c r="NEZ134" s="214"/>
      <c r="NFA134" s="214"/>
      <c r="NFO134" s="214"/>
      <c r="NFP134" s="214"/>
      <c r="NFQ134" s="214"/>
      <c r="NFR134" s="214"/>
      <c r="NFS134" s="214"/>
      <c r="NFT134" s="212"/>
      <c r="NFU134" s="213"/>
      <c r="NFV134" s="213"/>
      <c r="NFW134" s="214"/>
      <c r="NFX134" s="214"/>
      <c r="NGL134" s="214"/>
      <c r="NGM134" s="214"/>
      <c r="NGN134" s="214"/>
      <c r="NGO134" s="214"/>
      <c r="NGP134" s="214"/>
      <c r="NGQ134" s="212"/>
      <c r="NGR134" s="213"/>
      <c r="NGS134" s="213"/>
      <c r="NGT134" s="214"/>
      <c r="NGU134" s="214"/>
      <c r="NHI134" s="214"/>
      <c r="NHJ134" s="214"/>
      <c r="NHK134" s="214"/>
      <c r="NHL134" s="214"/>
      <c r="NHM134" s="214"/>
      <c r="NHN134" s="212"/>
      <c r="NHO134" s="213"/>
      <c r="NHP134" s="213"/>
      <c r="NHQ134" s="214"/>
      <c r="NHR134" s="214"/>
      <c r="NIF134" s="214"/>
      <c r="NIG134" s="214"/>
      <c r="NIH134" s="214"/>
      <c r="NII134" s="214"/>
      <c r="NIJ134" s="214"/>
      <c r="NIK134" s="212"/>
      <c r="NIL134" s="213"/>
      <c r="NIM134" s="213"/>
      <c r="NIN134" s="214"/>
      <c r="NIO134" s="214"/>
      <c r="NJC134" s="214"/>
      <c r="NJD134" s="214"/>
      <c r="NJE134" s="214"/>
      <c r="NJF134" s="214"/>
      <c r="NJG134" s="214"/>
      <c r="NJH134" s="212"/>
      <c r="NJI134" s="213"/>
      <c r="NJJ134" s="213"/>
      <c r="NJK134" s="214"/>
      <c r="NJL134" s="214"/>
      <c r="NJZ134" s="214"/>
      <c r="NKA134" s="214"/>
      <c r="NKB134" s="214"/>
      <c r="NKC134" s="214"/>
      <c r="NKD134" s="214"/>
      <c r="NKE134" s="212"/>
      <c r="NKF134" s="213"/>
      <c r="NKG134" s="213"/>
      <c r="NKH134" s="214"/>
      <c r="NKI134" s="214"/>
      <c r="NKW134" s="214"/>
      <c r="NKX134" s="214"/>
      <c r="NKY134" s="214"/>
      <c r="NKZ134" s="214"/>
      <c r="NLA134" s="214"/>
      <c r="NLB134" s="212"/>
      <c r="NLC134" s="213"/>
      <c r="NLD134" s="213"/>
      <c r="NLE134" s="214"/>
      <c r="NLF134" s="214"/>
      <c r="NLT134" s="214"/>
      <c r="NLU134" s="214"/>
      <c r="NLV134" s="214"/>
      <c r="NLW134" s="214"/>
      <c r="NLX134" s="214"/>
      <c r="NLY134" s="212"/>
      <c r="NLZ134" s="213"/>
      <c r="NMA134" s="213"/>
      <c r="NMB134" s="214"/>
      <c r="NMC134" s="214"/>
      <c r="NMQ134" s="214"/>
      <c r="NMR134" s="214"/>
      <c r="NMS134" s="214"/>
      <c r="NMT134" s="214"/>
      <c r="NMU134" s="214"/>
      <c r="NMV134" s="212"/>
      <c r="NMW134" s="213"/>
      <c r="NMX134" s="213"/>
      <c r="NMY134" s="214"/>
      <c r="NMZ134" s="214"/>
      <c r="NNN134" s="214"/>
      <c r="NNO134" s="214"/>
      <c r="NNP134" s="214"/>
      <c r="NNQ134" s="214"/>
      <c r="NNR134" s="214"/>
      <c r="NNS134" s="212"/>
      <c r="NNT134" s="213"/>
      <c r="NNU134" s="213"/>
      <c r="NNV134" s="214"/>
      <c r="NNW134" s="214"/>
      <c r="NOK134" s="214"/>
      <c r="NOL134" s="214"/>
      <c r="NOM134" s="214"/>
      <c r="NON134" s="214"/>
      <c r="NOO134" s="214"/>
      <c r="NOP134" s="212"/>
      <c r="NOQ134" s="213"/>
      <c r="NOR134" s="213"/>
      <c r="NOS134" s="214"/>
      <c r="NOT134" s="214"/>
      <c r="NPH134" s="214"/>
      <c r="NPI134" s="214"/>
      <c r="NPJ134" s="214"/>
      <c r="NPK134" s="214"/>
      <c r="NPL134" s="214"/>
      <c r="NPM134" s="212"/>
      <c r="NPN134" s="213"/>
      <c r="NPO134" s="213"/>
      <c r="NPP134" s="214"/>
      <c r="NPQ134" s="214"/>
      <c r="NQE134" s="214"/>
      <c r="NQF134" s="214"/>
      <c r="NQG134" s="214"/>
      <c r="NQH134" s="214"/>
      <c r="NQI134" s="214"/>
      <c r="NQJ134" s="212"/>
      <c r="NQK134" s="213"/>
      <c r="NQL134" s="213"/>
      <c r="NQM134" s="214"/>
      <c r="NQN134" s="214"/>
      <c r="NRB134" s="214"/>
      <c r="NRC134" s="214"/>
      <c r="NRD134" s="214"/>
      <c r="NRE134" s="214"/>
      <c r="NRF134" s="214"/>
      <c r="NRG134" s="212"/>
      <c r="NRH134" s="213"/>
      <c r="NRI134" s="213"/>
      <c r="NRJ134" s="214"/>
      <c r="NRK134" s="214"/>
      <c r="NRY134" s="214"/>
      <c r="NRZ134" s="214"/>
      <c r="NSA134" s="214"/>
      <c r="NSB134" s="214"/>
      <c r="NSC134" s="214"/>
      <c r="NSD134" s="212"/>
      <c r="NSE134" s="213"/>
      <c r="NSF134" s="213"/>
      <c r="NSG134" s="214"/>
      <c r="NSH134" s="214"/>
      <c r="NSV134" s="214"/>
      <c r="NSW134" s="214"/>
      <c r="NSX134" s="214"/>
      <c r="NSY134" s="214"/>
      <c r="NSZ134" s="214"/>
      <c r="NTA134" s="212"/>
      <c r="NTB134" s="213"/>
      <c r="NTC134" s="213"/>
      <c r="NTD134" s="214"/>
      <c r="NTE134" s="214"/>
      <c r="NTS134" s="214"/>
      <c r="NTT134" s="214"/>
      <c r="NTU134" s="214"/>
      <c r="NTV134" s="214"/>
      <c r="NTW134" s="214"/>
      <c r="NTX134" s="212"/>
      <c r="NTY134" s="213"/>
      <c r="NTZ134" s="213"/>
      <c r="NUA134" s="214"/>
      <c r="NUB134" s="214"/>
      <c r="NUP134" s="214"/>
      <c r="NUQ134" s="214"/>
      <c r="NUR134" s="214"/>
      <c r="NUS134" s="214"/>
      <c r="NUT134" s="214"/>
      <c r="NUU134" s="212"/>
      <c r="NUV134" s="213"/>
      <c r="NUW134" s="213"/>
      <c r="NUX134" s="214"/>
      <c r="NUY134" s="214"/>
      <c r="NVM134" s="214"/>
      <c r="NVN134" s="214"/>
      <c r="NVO134" s="214"/>
      <c r="NVP134" s="214"/>
      <c r="NVQ134" s="214"/>
      <c r="NVR134" s="212"/>
      <c r="NVS134" s="213"/>
      <c r="NVT134" s="213"/>
      <c r="NVU134" s="214"/>
      <c r="NVV134" s="214"/>
      <c r="NWJ134" s="214"/>
      <c r="NWK134" s="214"/>
      <c r="NWL134" s="214"/>
      <c r="NWM134" s="214"/>
      <c r="NWN134" s="214"/>
      <c r="NWO134" s="212"/>
      <c r="NWP134" s="213"/>
      <c r="NWQ134" s="213"/>
      <c r="NWR134" s="214"/>
      <c r="NWS134" s="214"/>
      <c r="NXG134" s="214"/>
      <c r="NXH134" s="214"/>
      <c r="NXI134" s="214"/>
      <c r="NXJ134" s="214"/>
      <c r="NXK134" s="214"/>
      <c r="NXL134" s="212"/>
      <c r="NXM134" s="213"/>
      <c r="NXN134" s="213"/>
      <c r="NXO134" s="214"/>
      <c r="NXP134" s="214"/>
      <c r="NYD134" s="214"/>
      <c r="NYE134" s="214"/>
      <c r="NYF134" s="214"/>
      <c r="NYG134" s="214"/>
      <c r="NYH134" s="214"/>
      <c r="NYI134" s="212"/>
      <c r="NYJ134" s="213"/>
      <c r="NYK134" s="213"/>
      <c r="NYL134" s="214"/>
      <c r="NYM134" s="214"/>
      <c r="NZA134" s="214"/>
      <c r="NZB134" s="214"/>
      <c r="NZC134" s="214"/>
      <c r="NZD134" s="214"/>
      <c r="NZE134" s="214"/>
      <c r="NZF134" s="212"/>
      <c r="NZG134" s="213"/>
      <c r="NZH134" s="213"/>
      <c r="NZI134" s="214"/>
      <c r="NZJ134" s="214"/>
      <c r="NZX134" s="214"/>
      <c r="NZY134" s="214"/>
      <c r="NZZ134" s="214"/>
      <c r="OAA134" s="214"/>
      <c r="OAB134" s="214"/>
      <c r="OAC134" s="212"/>
      <c r="OAD134" s="213"/>
      <c r="OAE134" s="213"/>
      <c r="OAF134" s="214"/>
      <c r="OAG134" s="214"/>
      <c r="OAU134" s="214"/>
      <c r="OAV134" s="214"/>
      <c r="OAW134" s="214"/>
      <c r="OAX134" s="214"/>
      <c r="OAY134" s="214"/>
      <c r="OAZ134" s="212"/>
      <c r="OBA134" s="213"/>
      <c r="OBB134" s="213"/>
      <c r="OBC134" s="214"/>
      <c r="OBD134" s="214"/>
      <c r="OBR134" s="214"/>
      <c r="OBS134" s="214"/>
      <c r="OBT134" s="214"/>
      <c r="OBU134" s="214"/>
      <c r="OBV134" s="214"/>
      <c r="OBW134" s="212"/>
      <c r="OBX134" s="213"/>
      <c r="OBY134" s="213"/>
      <c r="OBZ134" s="214"/>
      <c r="OCA134" s="214"/>
      <c r="OCO134" s="214"/>
      <c r="OCP134" s="214"/>
      <c r="OCQ134" s="214"/>
      <c r="OCR134" s="214"/>
      <c r="OCS134" s="214"/>
      <c r="OCT134" s="212"/>
      <c r="OCU134" s="213"/>
      <c r="OCV134" s="213"/>
      <c r="OCW134" s="214"/>
      <c r="OCX134" s="214"/>
      <c r="ODL134" s="214"/>
      <c r="ODM134" s="214"/>
      <c r="ODN134" s="214"/>
      <c r="ODO134" s="214"/>
      <c r="ODP134" s="214"/>
      <c r="ODQ134" s="212"/>
      <c r="ODR134" s="213"/>
      <c r="ODS134" s="213"/>
      <c r="ODT134" s="214"/>
      <c r="ODU134" s="214"/>
      <c r="OEI134" s="214"/>
      <c r="OEJ134" s="214"/>
      <c r="OEK134" s="214"/>
      <c r="OEL134" s="214"/>
      <c r="OEM134" s="214"/>
      <c r="OEN134" s="212"/>
      <c r="OEO134" s="213"/>
      <c r="OEP134" s="213"/>
      <c r="OEQ134" s="214"/>
      <c r="OER134" s="214"/>
      <c r="OFF134" s="214"/>
      <c r="OFG134" s="214"/>
      <c r="OFH134" s="214"/>
      <c r="OFI134" s="214"/>
      <c r="OFJ134" s="214"/>
      <c r="OFK134" s="212"/>
      <c r="OFL134" s="213"/>
      <c r="OFM134" s="213"/>
      <c r="OFN134" s="214"/>
      <c r="OFO134" s="214"/>
      <c r="OGC134" s="214"/>
      <c r="OGD134" s="214"/>
      <c r="OGE134" s="214"/>
      <c r="OGF134" s="214"/>
      <c r="OGG134" s="214"/>
      <c r="OGH134" s="212"/>
      <c r="OGI134" s="213"/>
      <c r="OGJ134" s="213"/>
      <c r="OGK134" s="214"/>
      <c r="OGL134" s="214"/>
      <c r="OGZ134" s="214"/>
      <c r="OHA134" s="214"/>
      <c r="OHB134" s="214"/>
      <c r="OHC134" s="214"/>
      <c r="OHD134" s="214"/>
      <c r="OHE134" s="212"/>
      <c r="OHF134" s="213"/>
      <c r="OHG134" s="213"/>
      <c r="OHH134" s="214"/>
      <c r="OHI134" s="214"/>
      <c r="OHW134" s="214"/>
      <c r="OHX134" s="214"/>
      <c r="OHY134" s="214"/>
      <c r="OHZ134" s="214"/>
      <c r="OIA134" s="214"/>
      <c r="OIB134" s="212"/>
      <c r="OIC134" s="213"/>
      <c r="OID134" s="213"/>
      <c r="OIE134" s="214"/>
      <c r="OIF134" s="214"/>
      <c r="OIT134" s="214"/>
      <c r="OIU134" s="214"/>
      <c r="OIV134" s="214"/>
      <c r="OIW134" s="214"/>
      <c r="OIX134" s="214"/>
      <c r="OIY134" s="212"/>
      <c r="OIZ134" s="213"/>
      <c r="OJA134" s="213"/>
      <c r="OJB134" s="214"/>
      <c r="OJC134" s="214"/>
      <c r="OJQ134" s="214"/>
      <c r="OJR134" s="214"/>
      <c r="OJS134" s="214"/>
      <c r="OJT134" s="214"/>
      <c r="OJU134" s="214"/>
      <c r="OJV134" s="212"/>
      <c r="OJW134" s="213"/>
      <c r="OJX134" s="213"/>
      <c r="OJY134" s="214"/>
      <c r="OJZ134" s="214"/>
      <c r="OKN134" s="214"/>
      <c r="OKO134" s="214"/>
      <c r="OKP134" s="214"/>
      <c r="OKQ134" s="214"/>
      <c r="OKR134" s="214"/>
      <c r="OKS134" s="212"/>
      <c r="OKT134" s="213"/>
      <c r="OKU134" s="213"/>
      <c r="OKV134" s="214"/>
      <c r="OKW134" s="214"/>
      <c r="OLK134" s="214"/>
      <c r="OLL134" s="214"/>
      <c r="OLM134" s="214"/>
      <c r="OLN134" s="214"/>
      <c r="OLO134" s="214"/>
      <c r="OLP134" s="212"/>
      <c r="OLQ134" s="213"/>
      <c r="OLR134" s="213"/>
      <c r="OLS134" s="214"/>
      <c r="OLT134" s="214"/>
      <c r="OMH134" s="214"/>
      <c r="OMI134" s="214"/>
      <c r="OMJ134" s="214"/>
      <c r="OMK134" s="214"/>
      <c r="OML134" s="214"/>
      <c r="OMM134" s="212"/>
      <c r="OMN134" s="213"/>
      <c r="OMO134" s="213"/>
      <c r="OMP134" s="214"/>
      <c r="OMQ134" s="214"/>
      <c r="ONE134" s="214"/>
      <c r="ONF134" s="214"/>
      <c r="ONG134" s="214"/>
      <c r="ONH134" s="214"/>
      <c r="ONI134" s="214"/>
      <c r="ONJ134" s="212"/>
      <c r="ONK134" s="213"/>
      <c r="ONL134" s="213"/>
      <c r="ONM134" s="214"/>
      <c r="ONN134" s="214"/>
      <c r="OOB134" s="214"/>
      <c r="OOC134" s="214"/>
      <c r="OOD134" s="214"/>
      <c r="OOE134" s="214"/>
      <c r="OOF134" s="214"/>
      <c r="OOG134" s="212"/>
      <c r="OOH134" s="213"/>
      <c r="OOI134" s="213"/>
      <c r="OOJ134" s="214"/>
      <c r="OOK134" s="214"/>
      <c r="OOY134" s="214"/>
      <c r="OOZ134" s="214"/>
      <c r="OPA134" s="214"/>
      <c r="OPB134" s="214"/>
      <c r="OPC134" s="214"/>
      <c r="OPD134" s="212"/>
      <c r="OPE134" s="213"/>
      <c r="OPF134" s="213"/>
      <c r="OPG134" s="214"/>
      <c r="OPH134" s="214"/>
      <c r="OPV134" s="214"/>
      <c r="OPW134" s="214"/>
      <c r="OPX134" s="214"/>
      <c r="OPY134" s="214"/>
      <c r="OPZ134" s="214"/>
      <c r="OQA134" s="212"/>
      <c r="OQB134" s="213"/>
      <c r="OQC134" s="213"/>
      <c r="OQD134" s="214"/>
      <c r="OQE134" s="214"/>
      <c r="OQS134" s="214"/>
      <c r="OQT134" s="214"/>
      <c r="OQU134" s="214"/>
      <c r="OQV134" s="214"/>
      <c r="OQW134" s="214"/>
      <c r="OQX134" s="212"/>
      <c r="OQY134" s="213"/>
      <c r="OQZ134" s="213"/>
      <c r="ORA134" s="214"/>
      <c r="ORB134" s="214"/>
      <c r="ORP134" s="214"/>
      <c r="ORQ134" s="214"/>
      <c r="ORR134" s="214"/>
      <c r="ORS134" s="214"/>
      <c r="ORT134" s="214"/>
      <c r="ORU134" s="212"/>
      <c r="ORV134" s="213"/>
      <c r="ORW134" s="213"/>
      <c r="ORX134" s="214"/>
      <c r="ORY134" s="214"/>
      <c r="OSM134" s="214"/>
      <c r="OSN134" s="214"/>
      <c r="OSO134" s="214"/>
      <c r="OSP134" s="214"/>
      <c r="OSQ134" s="214"/>
      <c r="OSR134" s="212"/>
      <c r="OSS134" s="213"/>
      <c r="OST134" s="213"/>
      <c r="OSU134" s="214"/>
      <c r="OSV134" s="214"/>
      <c r="OTJ134" s="214"/>
      <c r="OTK134" s="214"/>
      <c r="OTL134" s="214"/>
      <c r="OTM134" s="214"/>
      <c r="OTN134" s="214"/>
      <c r="OTO134" s="212"/>
      <c r="OTP134" s="213"/>
      <c r="OTQ134" s="213"/>
      <c r="OTR134" s="214"/>
      <c r="OTS134" s="214"/>
      <c r="OUG134" s="214"/>
      <c r="OUH134" s="214"/>
      <c r="OUI134" s="214"/>
      <c r="OUJ134" s="214"/>
      <c r="OUK134" s="214"/>
      <c r="OUL134" s="212"/>
      <c r="OUM134" s="213"/>
      <c r="OUN134" s="213"/>
      <c r="OUO134" s="214"/>
      <c r="OUP134" s="214"/>
      <c r="OVD134" s="214"/>
      <c r="OVE134" s="214"/>
      <c r="OVF134" s="214"/>
      <c r="OVG134" s="214"/>
      <c r="OVH134" s="214"/>
      <c r="OVI134" s="212"/>
      <c r="OVJ134" s="213"/>
      <c r="OVK134" s="213"/>
      <c r="OVL134" s="214"/>
      <c r="OVM134" s="214"/>
      <c r="OWA134" s="214"/>
      <c r="OWB134" s="214"/>
      <c r="OWC134" s="214"/>
      <c r="OWD134" s="214"/>
      <c r="OWE134" s="214"/>
      <c r="OWF134" s="212"/>
      <c r="OWG134" s="213"/>
      <c r="OWH134" s="213"/>
      <c r="OWI134" s="214"/>
      <c r="OWJ134" s="214"/>
      <c r="OWX134" s="214"/>
      <c r="OWY134" s="214"/>
      <c r="OWZ134" s="214"/>
      <c r="OXA134" s="214"/>
      <c r="OXB134" s="214"/>
      <c r="OXC134" s="212"/>
      <c r="OXD134" s="213"/>
      <c r="OXE134" s="213"/>
      <c r="OXF134" s="214"/>
      <c r="OXG134" s="214"/>
      <c r="OXU134" s="214"/>
      <c r="OXV134" s="214"/>
      <c r="OXW134" s="214"/>
      <c r="OXX134" s="214"/>
      <c r="OXY134" s="214"/>
      <c r="OXZ134" s="212"/>
      <c r="OYA134" s="213"/>
      <c r="OYB134" s="213"/>
      <c r="OYC134" s="214"/>
      <c r="OYD134" s="214"/>
      <c r="OYR134" s="214"/>
      <c r="OYS134" s="214"/>
      <c r="OYT134" s="214"/>
      <c r="OYU134" s="214"/>
      <c r="OYV134" s="214"/>
      <c r="OYW134" s="212"/>
      <c r="OYX134" s="213"/>
      <c r="OYY134" s="213"/>
      <c r="OYZ134" s="214"/>
      <c r="OZA134" s="214"/>
      <c r="OZO134" s="214"/>
      <c r="OZP134" s="214"/>
      <c r="OZQ134" s="214"/>
      <c r="OZR134" s="214"/>
      <c r="OZS134" s="214"/>
      <c r="OZT134" s="212"/>
      <c r="OZU134" s="213"/>
      <c r="OZV134" s="213"/>
      <c r="OZW134" s="214"/>
      <c r="OZX134" s="214"/>
      <c r="PAL134" s="214"/>
      <c r="PAM134" s="214"/>
      <c r="PAN134" s="214"/>
      <c r="PAO134" s="214"/>
      <c r="PAP134" s="214"/>
      <c r="PAQ134" s="212"/>
      <c r="PAR134" s="213"/>
      <c r="PAS134" s="213"/>
      <c r="PAT134" s="214"/>
      <c r="PAU134" s="214"/>
      <c r="PBI134" s="214"/>
      <c r="PBJ134" s="214"/>
      <c r="PBK134" s="214"/>
      <c r="PBL134" s="214"/>
      <c r="PBM134" s="214"/>
      <c r="PBN134" s="212"/>
      <c r="PBO134" s="213"/>
      <c r="PBP134" s="213"/>
      <c r="PBQ134" s="214"/>
      <c r="PBR134" s="214"/>
      <c r="PCF134" s="214"/>
      <c r="PCG134" s="214"/>
      <c r="PCH134" s="214"/>
      <c r="PCI134" s="214"/>
      <c r="PCJ134" s="214"/>
      <c r="PCK134" s="212"/>
      <c r="PCL134" s="213"/>
      <c r="PCM134" s="213"/>
      <c r="PCN134" s="214"/>
      <c r="PCO134" s="214"/>
      <c r="PDC134" s="214"/>
      <c r="PDD134" s="214"/>
      <c r="PDE134" s="214"/>
      <c r="PDF134" s="214"/>
      <c r="PDG134" s="214"/>
      <c r="PDH134" s="212"/>
      <c r="PDI134" s="213"/>
      <c r="PDJ134" s="213"/>
      <c r="PDK134" s="214"/>
      <c r="PDL134" s="214"/>
      <c r="PDZ134" s="214"/>
      <c r="PEA134" s="214"/>
      <c r="PEB134" s="214"/>
      <c r="PEC134" s="214"/>
      <c r="PED134" s="214"/>
      <c r="PEE134" s="212"/>
      <c r="PEF134" s="213"/>
      <c r="PEG134" s="213"/>
      <c r="PEH134" s="214"/>
      <c r="PEI134" s="214"/>
      <c r="PEW134" s="214"/>
      <c r="PEX134" s="214"/>
      <c r="PEY134" s="214"/>
      <c r="PEZ134" s="214"/>
      <c r="PFA134" s="214"/>
      <c r="PFB134" s="212"/>
      <c r="PFC134" s="213"/>
      <c r="PFD134" s="213"/>
      <c r="PFE134" s="214"/>
      <c r="PFF134" s="214"/>
      <c r="PFT134" s="214"/>
      <c r="PFU134" s="214"/>
      <c r="PFV134" s="214"/>
      <c r="PFW134" s="214"/>
      <c r="PFX134" s="214"/>
      <c r="PFY134" s="212"/>
      <c r="PFZ134" s="213"/>
      <c r="PGA134" s="213"/>
      <c r="PGB134" s="214"/>
      <c r="PGC134" s="214"/>
      <c r="PGQ134" s="214"/>
      <c r="PGR134" s="214"/>
      <c r="PGS134" s="214"/>
      <c r="PGT134" s="214"/>
      <c r="PGU134" s="214"/>
      <c r="PGV134" s="212"/>
      <c r="PGW134" s="213"/>
      <c r="PGX134" s="213"/>
      <c r="PGY134" s="214"/>
      <c r="PGZ134" s="214"/>
      <c r="PHN134" s="214"/>
      <c r="PHO134" s="214"/>
      <c r="PHP134" s="214"/>
      <c r="PHQ134" s="214"/>
      <c r="PHR134" s="214"/>
      <c r="PHS134" s="212"/>
      <c r="PHT134" s="213"/>
      <c r="PHU134" s="213"/>
      <c r="PHV134" s="214"/>
      <c r="PHW134" s="214"/>
      <c r="PIK134" s="214"/>
      <c r="PIL134" s="214"/>
      <c r="PIM134" s="214"/>
      <c r="PIN134" s="214"/>
      <c r="PIO134" s="214"/>
      <c r="PIP134" s="212"/>
      <c r="PIQ134" s="213"/>
      <c r="PIR134" s="213"/>
      <c r="PIS134" s="214"/>
      <c r="PIT134" s="214"/>
      <c r="PJH134" s="214"/>
      <c r="PJI134" s="214"/>
      <c r="PJJ134" s="214"/>
      <c r="PJK134" s="214"/>
      <c r="PJL134" s="214"/>
      <c r="PJM134" s="212"/>
      <c r="PJN134" s="213"/>
      <c r="PJO134" s="213"/>
      <c r="PJP134" s="214"/>
      <c r="PJQ134" s="214"/>
      <c r="PKE134" s="214"/>
      <c r="PKF134" s="214"/>
      <c r="PKG134" s="214"/>
      <c r="PKH134" s="214"/>
      <c r="PKI134" s="214"/>
      <c r="PKJ134" s="212"/>
      <c r="PKK134" s="213"/>
      <c r="PKL134" s="213"/>
      <c r="PKM134" s="214"/>
      <c r="PKN134" s="214"/>
      <c r="PLB134" s="214"/>
      <c r="PLC134" s="214"/>
      <c r="PLD134" s="214"/>
      <c r="PLE134" s="214"/>
      <c r="PLF134" s="214"/>
      <c r="PLG134" s="212"/>
      <c r="PLH134" s="213"/>
      <c r="PLI134" s="213"/>
      <c r="PLJ134" s="214"/>
      <c r="PLK134" s="214"/>
      <c r="PLY134" s="214"/>
      <c r="PLZ134" s="214"/>
      <c r="PMA134" s="214"/>
      <c r="PMB134" s="214"/>
      <c r="PMC134" s="214"/>
      <c r="PMD134" s="212"/>
      <c r="PME134" s="213"/>
      <c r="PMF134" s="213"/>
      <c r="PMG134" s="214"/>
      <c r="PMH134" s="214"/>
      <c r="PMV134" s="214"/>
      <c r="PMW134" s="214"/>
      <c r="PMX134" s="214"/>
      <c r="PMY134" s="214"/>
      <c r="PMZ134" s="214"/>
      <c r="PNA134" s="212"/>
      <c r="PNB134" s="213"/>
      <c r="PNC134" s="213"/>
      <c r="PND134" s="214"/>
      <c r="PNE134" s="214"/>
      <c r="PNS134" s="214"/>
      <c r="PNT134" s="214"/>
      <c r="PNU134" s="214"/>
      <c r="PNV134" s="214"/>
      <c r="PNW134" s="214"/>
      <c r="PNX134" s="212"/>
      <c r="PNY134" s="213"/>
      <c r="PNZ134" s="213"/>
      <c r="POA134" s="214"/>
      <c r="POB134" s="214"/>
      <c r="POP134" s="214"/>
      <c r="POQ134" s="214"/>
      <c r="POR134" s="214"/>
      <c r="POS134" s="214"/>
      <c r="POT134" s="214"/>
      <c r="POU134" s="212"/>
      <c r="POV134" s="213"/>
      <c r="POW134" s="213"/>
      <c r="POX134" s="214"/>
      <c r="POY134" s="214"/>
      <c r="PPM134" s="214"/>
      <c r="PPN134" s="214"/>
      <c r="PPO134" s="214"/>
      <c r="PPP134" s="214"/>
      <c r="PPQ134" s="214"/>
      <c r="PPR134" s="212"/>
      <c r="PPS134" s="213"/>
      <c r="PPT134" s="213"/>
      <c r="PPU134" s="214"/>
      <c r="PPV134" s="214"/>
      <c r="PQJ134" s="214"/>
      <c r="PQK134" s="214"/>
      <c r="PQL134" s="214"/>
      <c r="PQM134" s="214"/>
      <c r="PQN134" s="214"/>
      <c r="PQO134" s="212"/>
      <c r="PQP134" s="213"/>
      <c r="PQQ134" s="213"/>
      <c r="PQR134" s="214"/>
      <c r="PQS134" s="214"/>
      <c r="PRG134" s="214"/>
      <c r="PRH134" s="214"/>
      <c r="PRI134" s="214"/>
      <c r="PRJ134" s="214"/>
      <c r="PRK134" s="214"/>
      <c r="PRL134" s="212"/>
      <c r="PRM134" s="213"/>
      <c r="PRN134" s="213"/>
      <c r="PRO134" s="214"/>
      <c r="PRP134" s="214"/>
      <c r="PSD134" s="214"/>
      <c r="PSE134" s="214"/>
      <c r="PSF134" s="214"/>
      <c r="PSG134" s="214"/>
      <c r="PSH134" s="214"/>
      <c r="PSI134" s="212"/>
      <c r="PSJ134" s="213"/>
      <c r="PSK134" s="213"/>
      <c r="PSL134" s="214"/>
      <c r="PSM134" s="214"/>
      <c r="PTA134" s="214"/>
      <c r="PTB134" s="214"/>
      <c r="PTC134" s="214"/>
      <c r="PTD134" s="214"/>
      <c r="PTE134" s="214"/>
      <c r="PTF134" s="212"/>
      <c r="PTG134" s="213"/>
      <c r="PTH134" s="213"/>
      <c r="PTI134" s="214"/>
      <c r="PTJ134" s="214"/>
      <c r="PTX134" s="214"/>
      <c r="PTY134" s="214"/>
      <c r="PTZ134" s="214"/>
      <c r="PUA134" s="214"/>
      <c r="PUB134" s="214"/>
      <c r="PUC134" s="212"/>
      <c r="PUD134" s="213"/>
      <c r="PUE134" s="213"/>
      <c r="PUF134" s="214"/>
      <c r="PUG134" s="214"/>
      <c r="PUU134" s="214"/>
      <c r="PUV134" s="214"/>
      <c r="PUW134" s="214"/>
      <c r="PUX134" s="214"/>
      <c r="PUY134" s="214"/>
      <c r="PUZ134" s="212"/>
      <c r="PVA134" s="213"/>
      <c r="PVB134" s="213"/>
      <c r="PVC134" s="214"/>
      <c r="PVD134" s="214"/>
      <c r="PVR134" s="214"/>
      <c r="PVS134" s="214"/>
      <c r="PVT134" s="214"/>
      <c r="PVU134" s="214"/>
      <c r="PVV134" s="214"/>
      <c r="PVW134" s="212"/>
      <c r="PVX134" s="213"/>
      <c r="PVY134" s="213"/>
      <c r="PVZ134" s="214"/>
      <c r="PWA134" s="214"/>
      <c r="PWO134" s="214"/>
      <c r="PWP134" s="214"/>
      <c r="PWQ134" s="214"/>
      <c r="PWR134" s="214"/>
      <c r="PWS134" s="214"/>
      <c r="PWT134" s="212"/>
      <c r="PWU134" s="213"/>
      <c r="PWV134" s="213"/>
      <c r="PWW134" s="214"/>
      <c r="PWX134" s="214"/>
      <c r="PXL134" s="214"/>
      <c r="PXM134" s="214"/>
      <c r="PXN134" s="214"/>
      <c r="PXO134" s="214"/>
      <c r="PXP134" s="214"/>
      <c r="PXQ134" s="212"/>
      <c r="PXR134" s="213"/>
      <c r="PXS134" s="213"/>
      <c r="PXT134" s="214"/>
      <c r="PXU134" s="214"/>
      <c r="PYI134" s="214"/>
      <c r="PYJ134" s="214"/>
      <c r="PYK134" s="214"/>
      <c r="PYL134" s="214"/>
      <c r="PYM134" s="214"/>
      <c r="PYN134" s="212"/>
      <c r="PYO134" s="213"/>
      <c r="PYP134" s="213"/>
      <c r="PYQ134" s="214"/>
      <c r="PYR134" s="214"/>
      <c r="PZF134" s="214"/>
      <c r="PZG134" s="214"/>
      <c r="PZH134" s="214"/>
      <c r="PZI134" s="214"/>
      <c r="PZJ134" s="214"/>
      <c r="PZK134" s="212"/>
      <c r="PZL134" s="213"/>
      <c r="PZM134" s="213"/>
      <c r="PZN134" s="214"/>
      <c r="PZO134" s="214"/>
      <c r="QAC134" s="214"/>
      <c r="QAD134" s="214"/>
      <c r="QAE134" s="214"/>
      <c r="QAF134" s="214"/>
      <c r="QAG134" s="214"/>
      <c r="QAH134" s="212"/>
      <c r="QAI134" s="213"/>
      <c r="QAJ134" s="213"/>
      <c r="QAK134" s="214"/>
      <c r="QAL134" s="214"/>
      <c r="QAZ134" s="214"/>
      <c r="QBA134" s="214"/>
      <c r="QBB134" s="214"/>
      <c r="QBC134" s="214"/>
      <c r="QBD134" s="214"/>
      <c r="QBE134" s="212"/>
      <c r="QBF134" s="213"/>
      <c r="QBG134" s="213"/>
      <c r="QBH134" s="214"/>
      <c r="QBI134" s="214"/>
      <c r="QBW134" s="214"/>
      <c r="QBX134" s="214"/>
      <c r="QBY134" s="214"/>
      <c r="QBZ134" s="214"/>
      <c r="QCA134" s="214"/>
      <c r="QCB134" s="212"/>
      <c r="QCC134" s="213"/>
      <c r="QCD134" s="213"/>
      <c r="QCE134" s="214"/>
      <c r="QCF134" s="214"/>
      <c r="QCT134" s="214"/>
      <c r="QCU134" s="214"/>
      <c r="QCV134" s="214"/>
      <c r="QCW134" s="214"/>
      <c r="QCX134" s="214"/>
      <c r="QCY134" s="212"/>
      <c r="QCZ134" s="213"/>
      <c r="QDA134" s="213"/>
      <c r="QDB134" s="214"/>
      <c r="QDC134" s="214"/>
      <c r="QDQ134" s="214"/>
      <c r="QDR134" s="214"/>
      <c r="QDS134" s="214"/>
      <c r="QDT134" s="214"/>
      <c r="QDU134" s="214"/>
      <c r="QDV134" s="212"/>
      <c r="QDW134" s="213"/>
      <c r="QDX134" s="213"/>
      <c r="QDY134" s="214"/>
      <c r="QDZ134" s="214"/>
      <c r="QEN134" s="214"/>
      <c r="QEO134" s="214"/>
      <c r="QEP134" s="214"/>
      <c r="QEQ134" s="214"/>
      <c r="QER134" s="214"/>
      <c r="QES134" s="212"/>
      <c r="QET134" s="213"/>
      <c r="QEU134" s="213"/>
      <c r="QEV134" s="214"/>
      <c r="QEW134" s="214"/>
      <c r="QFK134" s="214"/>
      <c r="QFL134" s="214"/>
      <c r="QFM134" s="214"/>
      <c r="QFN134" s="214"/>
      <c r="QFO134" s="214"/>
      <c r="QFP134" s="212"/>
      <c r="QFQ134" s="213"/>
      <c r="QFR134" s="213"/>
      <c r="QFS134" s="214"/>
      <c r="QFT134" s="214"/>
      <c r="QGH134" s="214"/>
      <c r="QGI134" s="214"/>
      <c r="QGJ134" s="214"/>
      <c r="QGK134" s="214"/>
      <c r="QGL134" s="214"/>
      <c r="QGM134" s="212"/>
      <c r="QGN134" s="213"/>
      <c r="QGO134" s="213"/>
      <c r="QGP134" s="214"/>
      <c r="QGQ134" s="214"/>
      <c r="QHE134" s="214"/>
      <c r="QHF134" s="214"/>
      <c r="QHG134" s="214"/>
      <c r="QHH134" s="214"/>
      <c r="QHI134" s="214"/>
      <c r="QHJ134" s="212"/>
      <c r="QHK134" s="213"/>
      <c r="QHL134" s="213"/>
      <c r="QHM134" s="214"/>
      <c r="QHN134" s="214"/>
      <c r="QIB134" s="214"/>
      <c r="QIC134" s="214"/>
      <c r="QID134" s="214"/>
      <c r="QIE134" s="214"/>
      <c r="QIF134" s="214"/>
      <c r="QIG134" s="212"/>
      <c r="QIH134" s="213"/>
      <c r="QII134" s="213"/>
      <c r="QIJ134" s="214"/>
      <c r="QIK134" s="214"/>
      <c r="QIY134" s="214"/>
      <c r="QIZ134" s="214"/>
      <c r="QJA134" s="214"/>
      <c r="QJB134" s="214"/>
      <c r="QJC134" s="214"/>
      <c r="QJD134" s="212"/>
      <c r="QJE134" s="213"/>
      <c r="QJF134" s="213"/>
      <c r="QJG134" s="214"/>
      <c r="QJH134" s="214"/>
      <c r="QJV134" s="214"/>
      <c r="QJW134" s="214"/>
      <c r="QJX134" s="214"/>
      <c r="QJY134" s="214"/>
      <c r="QJZ134" s="214"/>
      <c r="QKA134" s="212"/>
      <c r="QKB134" s="213"/>
      <c r="QKC134" s="213"/>
      <c r="QKD134" s="214"/>
      <c r="QKE134" s="214"/>
      <c r="QKS134" s="214"/>
      <c r="QKT134" s="214"/>
      <c r="QKU134" s="214"/>
      <c r="QKV134" s="214"/>
      <c r="QKW134" s="214"/>
      <c r="QKX134" s="212"/>
      <c r="QKY134" s="213"/>
      <c r="QKZ134" s="213"/>
      <c r="QLA134" s="214"/>
      <c r="QLB134" s="214"/>
      <c r="QLP134" s="214"/>
      <c r="QLQ134" s="214"/>
      <c r="QLR134" s="214"/>
      <c r="QLS134" s="214"/>
      <c r="QLT134" s="214"/>
      <c r="QLU134" s="212"/>
      <c r="QLV134" s="213"/>
      <c r="QLW134" s="213"/>
      <c r="QLX134" s="214"/>
      <c r="QLY134" s="214"/>
      <c r="QMM134" s="214"/>
      <c r="QMN134" s="214"/>
      <c r="QMO134" s="214"/>
      <c r="QMP134" s="214"/>
      <c r="QMQ134" s="214"/>
      <c r="QMR134" s="212"/>
      <c r="QMS134" s="213"/>
      <c r="QMT134" s="213"/>
      <c r="QMU134" s="214"/>
      <c r="QMV134" s="214"/>
      <c r="QNJ134" s="214"/>
      <c r="QNK134" s="214"/>
      <c r="QNL134" s="214"/>
      <c r="QNM134" s="214"/>
      <c r="QNN134" s="214"/>
      <c r="QNO134" s="212"/>
      <c r="QNP134" s="213"/>
      <c r="QNQ134" s="213"/>
      <c r="QNR134" s="214"/>
      <c r="QNS134" s="214"/>
      <c r="QOG134" s="214"/>
      <c r="QOH134" s="214"/>
      <c r="QOI134" s="214"/>
      <c r="QOJ134" s="214"/>
      <c r="QOK134" s="214"/>
      <c r="QOL134" s="212"/>
      <c r="QOM134" s="213"/>
      <c r="QON134" s="213"/>
      <c r="QOO134" s="214"/>
      <c r="QOP134" s="214"/>
      <c r="QPD134" s="214"/>
      <c r="QPE134" s="214"/>
      <c r="QPF134" s="214"/>
      <c r="QPG134" s="214"/>
      <c r="QPH134" s="214"/>
      <c r="QPI134" s="212"/>
      <c r="QPJ134" s="213"/>
      <c r="QPK134" s="213"/>
      <c r="QPL134" s="214"/>
      <c r="QPM134" s="214"/>
      <c r="QQA134" s="214"/>
      <c r="QQB134" s="214"/>
      <c r="QQC134" s="214"/>
      <c r="QQD134" s="214"/>
      <c r="QQE134" s="214"/>
      <c r="QQF134" s="212"/>
      <c r="QQG134" s="213"/>
      <c r="QQH134" s="213"/>
      <c r="QQI134" s="214"/>
      <c r="QQJ134" s="214"/>
      <c r="QQX134" s="214"/>
      <c r="QQY134" s="214"/>
      <c r="QQZ134" s="214"/>
      <c r="QRA134" s="214"/>
      <c r="QRB134" s="214"/>
      <c r="QRC134" s="212"/>
      <c r="QRD134" s="213"/>
      <c r="QRE134" s="213"/>
      <c r="QRF134" s="214"/>
      <c r="QRG134" s="214"/>
      <c r="QRU134" s="214"/>
      <c r="QRV134" s="214"/>
      <c r="QRW134" s="214"/>
      <c r="QRX134" s="214"/>
      <c r="QRY134" s="214"/>
      <c r="QRZ134" s="212"/>
      <c r="QSA134" s="213"/>
      <c r="QSB134" s="213"/>
      <c r="QSC134" s="214"/>
      <c r="QSD134" s="214"/>
      <c r="QSR134" s="214"/>
      <c r="QSS134" s="214"/>
      <c r="QST134" s="214"/>
      <c r="QSU134" s="214"/>
      <c r="QSV134" s="214"/>
      <c r="QSW134" s="212"/>
      <c r="QSX134" s="213"/>
      <c r="QSY134" s="213"/>
      <c r="QSZ134" s="214"/>
      <c r="QTA134" s="214"/>
      <c r="QTO134" s="214"/>
      <c r="QTP134" s="214"/>
      <c r="QTQ134" s="214"/>
      <c r="QTR134" s="214"/>
      <c r="QTS134" s="214"/>
      <c r="QTT134" s="212"/>
      <c r="QTU134" s="213"/>
      <c r="QTV134" s="213"/>
      <c r="QTW134" s="214"/>
      <c r="QTX134" s="214"/>
      <c r="QUL134" s="214"/>
      <c r="QUM134" s="214"/>
      <c r="QUN134" s="214"/>
      <c r="QUO134" s="214"/>
      <c r="QUP134" s="214"/>
      <c r="QUQ134" s="212"/>
      <c r="QUR134" s="213"/>
      <c r="QUS134" s="213"/>
      <c r="QUT134" s="214"/>
      <c r="QUU134" s="214"/>
      <c r="QVI134" s="214"/>
      <c r="QVJ134" s="214"/>
      <c r="QVK134" s="214"/>
      <c r="QVL134" s="214"/>
      <c r="QVM134" s="214"/>
      <c r="QVN134" s="212"/>
      <c r="QVO134" s="213"/>
      <c r="QVP134" s="213"/>
      <c r="QVQ134" s="214"/>
      <c r="QVR134" s="214"/>
      <c r="QWF134" s="214"/>
      <c r="QWG134" s="214"/>
      <c r="QWH134" s="214"/>
      <c r="QWI134" s="214"/>
      <c r="QWJ134" s="214"/>
      <c r="QWK134" s="212"/>
      <c r="QWL134" s="213"/>
      <c r="QWM134" s="213"/>
      <c r="QWN134" s="214"/>
      <c r="QWO134" s="214"/>
      <c r="QXC134" s="214"/>
      <c r="QXD134" s="214"/>
      <c r="QXE134" s="214"/>
      <c r="QXF134" s="214"/>
      <c r="QXG134" s="214"/>
      <c r="QXH134" s="212"/>
      <c r="QXI134" s="213"/>
      <c r="QXJ134" s="213"/>
      <c r="QXK134" s="214"/>
      <c r="QXL134" s="214"/>
      <c r="QXZ134" s="214"/>
      <c r="QYA134" s="214"/>
      <c r="QYB134" s="214"/>
      <c r="QYC134" s="214"/>
      <c r="QYD134" s="214"/>
      <c r="QYE134" s="212"/>
      <c r="QYF134" s="213"/>
      <c r="QYG134" s="213"/>
      <c r="QYH134" s="214"/>
      <c r="QYI134" s="214"/>
      <c r="QYW134" s="214"/>
      <c r="QYX134" s="214"/>
      <c r="QYY134" s="214"/>
      <c r="QYZ134" s="214"/>
      <c r="QZA134" s="214"/>
      <c r="QZB134" s="212"/>
      <c r="QZC134" s="213"/>
      <c r="QZD134" s="213"/>
      <c r="QZE134" s="214"/>
      <c r="QZF134" s="214"/>
      <c r="QZT134" s="214"/>
      <c r="QZU134" s="214"/>
      <c r="QZV134" s="214"/>
      <c r="QZW134" s="214"/>
      <c r="QZX134" s="214"/>
      <c r="QZY134" s="212"/>
      <c r="QZZ134" s="213"/>
      <c r="RAA134" s="213"/>
      <c r="RAB134" s="214"/>
      <c r="RAC134" s="214"/>
      <c r="RAQ134" s="214"/>
      <c r="RAR134" s="214"/>
      <c r="RAS134" s="214"/>
      <c r="RAT134" s="214"/>
      <c r="RAU134" s="214"/>
      <c r="RAV134" s="212"/>
      <c r="RAW134" s="213"/>
      <c r="RAX134" s="213"/>
      <c r="RAY134" s="214"/>
      <c r="RAZ134" s="214"/>
      <c r="RBN134" s="214"/>
      <c r="RBO134" s="214"/>
      <c r="RBP134" s="214"/>
      <c r="RBQ134" s="214"/>
      <c r="RBR134" s="214"/>
      <c r="RBS134" s="212"/>
      <c r="RBT134" s="213"/>
      <c r="RBU134" s="213"/>
      <c r="RBV134" s="214"/>
      <c r="RBW134" s="214"/>
      <c r="RCK134" s="214"/>
      <c r="RCL134" s="214"/>
      <c r="RCM134" s="214"/>
      <c r="RCN134" s="214"/>
      <c r="RCO134" s="214"/>
      <c r="RCP134" s="212"/>
      <c r="RCQ134" s="213"/>
      <c r="RCR134" s="213"/>
      <c r="RCS134" s="214"/>
      <c r="RCT134" s="214"/>
      <c r="RDH134" s="214"/>
      <c r="RDI134" s="214"/>
      <c r="RDJ134" s="214"/>
      <c r="RDK134" s="214"/>
      <c r="RDL134" s="214"/>
      <c r="RDM134" s="212"/>
      <c r="RDN134" s="213"/>
      <c r="RDO134" s="213"/>
      <c r="RDP134" s="214"/>
      <c r="RDQ134" s="214"/>
      <c r="REE134" s="214"/>
      <c r="REF134" s="214"/>
      <c r="REG134" s="214"/>
      <c r="REH134" s="214"/>
      <c r="REI134" s="214"/>
      <c r="REJ134" s="212"/>
      <c r="REK134" s="213"/>
      <c r="REL134" s="213"/>
      <c r="REM134" s="214"/>
      <c r="REN134" s="214"/>
      <c r="RFB134" s="214"/>
      <c r="RFC134" s="214"/>
      <c r="RFD134" s="214"/>
      <c r="RFE134" s="214"/>
      <c r="RFF134" s="214"/>
      <c r="RFG134" s="212"/>
      <c r="RFH134" s="213"/>
      <c r="RFI134" s="213"/>
      <c r="RFJ134" s="214"/>
      <c r="RFK134" s="214"/>
      <c r="RFY134" s="214"/>
      <c r="RFZ134" s="214"/>
      <c r="RGA134" s="214"/>
      <c r="RGB134" s="214"/>
      <c r="RGC134" s="214"/>
      <c r="RGD134" s="212"/>
      <c r="RGE134" s="213"/>
      <c r="RGF134" s="213"/>
      <c r="RGG134" s="214"/>
      <c r="RGH134" s="214"/>
      <c r="RGV134" s="214"/>
      <c r="RGW134" s="214"/>
      <c r="RGX134" s="214"/>
      <c r="RGY134" s="214"/>
      <c r="RGZ134" s="214"/>
      <c r="RHA134" s="212"/>
      <c r="RHB134" s="213"/>
      <c r="RHC134" s="213"/>
      <c r="RHD134" s="214"/>
      <c r="RHE134" s="214"/>
      <c r="RHS134" s="214"/>
      <c r="RHT134" s="214"/>
      <c r="RHU134" s="214"/>
      <c r="RHV134" s="214"/>
      <c r="RHW134" s="214"/>
      <c r="RHX134" s="212"/>
      <c r="RHY134" s="213"/>
      <c r="RHZ134" s="213"/>
      <c r="RIA134" s="214"/>
      <c r="RIB134" s="214"/>
      <c r="RIP134" s="214"/>
      <c r="RIQ134" s="214"/>
      <c r="RIR134" s="214"/>
      <c r="RIS134" s="214"/>
      <c r="RIT134" s="214"/>
      <c r="RIU134" s="212"/>
      <c r="RIV134" s="213"/>
      <c r="RIW134" s="213"/>
      <c r="RIX134" s="214"/>
      <c r="RIY134" s="214"/>
      <c r="RJM134" s="214"/>
      <c r="RJN134" s="214"/>
      <c r="RJO134" s="214"/>
      <c r="RJP134" s="214"/>
      <c r="RJQ134" s="214"/>
      <c r="RJR134" s="212"/>
      <c r="RJS134" s="213"/>
      <c r="RJT134" s="213"/>
      <c r="RJU134" s="214"/>
      <c r="RJV134" s="214"/>
      <c r="RKJ134" s="214"/>
      <c r="RKK134" s="214"/>
      <c r="RKL134" s="214"/>
      <c r="RKM134" s="214"/>
      <c r="RKN134" s="214"/>
      <c r="RKO134" s="212"/>
      <c r="RKP134" s="213"/>
      <c r="RKQ134" s="213"/>
      <c r="RKR134" s="214"/>
      <c r="RKS134" s="214"/>
      <c r="RLG134" s="214"/>
      <c r="RLH134" s="214"/>
      <c r="RLI134" s="214"/>
      <c r="RLJ134" s="214"/>
      <c r="RLK134" s="214"/>
      <c r="RLL134" s="212"/>
      <c r="RLM134" s="213"/>
      <c r="RLN134" s="213"/>
      <c r="RLO134" s="214"/>
      <c r="RLP134" s="214"/>
      <c r="RMD134" s="214"/>
      <c r="RME134" s="214"/>
      <c r="RMF134" s="214"/>
      <c r="RMG134" s="214"/>
      <c r="RMH134" s="214"/>
      <c r="RMI134" s="212"/>
      <c r="RMJ134" s="213"/>
      <c r="RMK134" s="213"/>
      <c r="RML134" s="214"/>
      <c r="RMM134" s="214"/>
      <c r="RNA134" s="214"/>
      <c r="RNB134" s="214"/>
      <c r="RNC134" s="214"/>
      <c r="RND134" s="214"/>
      <c r="RNE134" s="214"/>
      <c r="RNF134" s="212"/>
      <c r="RNG134" s="213"/>
      <c r="RNH134" s="213"/>
      <c r="RNI134" s="214"/>
      <c r="RNJ134" s="214"/>
      <c r="RNX134" s="214"/>
      <c r="RNY134" s="214"/>
      <c r="RNZ134" s="214"/>
      <c r="ROA134" s="214"/>
      <c r="ROB134" s="214"/>
      <c r="ROC134" s="212"/>
      <c r="ROD134" s="213"/>
      <c r="ROE134" s="213"/>
      <c r="ROF134" s="214"/>
      <c r="ROG134" s="214"/>
      <c r="ROU134" s="214"/>
      <c r="ROV134" s="214"/>
      <c r="ROW134" s="214"/>
      <c r="ROX134" s="214"/>
      <c r="ROY134" s="214"/>
      <c r="ROZ134" s="212"/>
      <c r="RPA134" s="213"/>
      <c r="RPB134" s="213"/>
      <c r="RPC134" s="214"/>
      <c r="RPD134" s="214"/>
      <c r="RPR134" s="214"/>
      <c r="RPS134" s="214"/>
      <c r="RPT134" s="214"/>
      <c r="RPU134" s="214"/>
      <c r="RPV134" s="214"/>
      <c r="RPW134" s="212"/>
      <c r="RPX134" s="213"/>
      <c r="RPY134" s="213"/>
      <c r="RPZ134" s="214"/>
      <c r="RQA134" s="214"/>
      <c r="RQO134" s="214"/>
      <c r="RQP134" s="214"/>
      <c r="RQQ134" s="214"/>
      <c r="RQR134" s="214"/>
      <c r="RQS134" s="214"/>
      <c r="RQT134" s="212"/>
      <c r="RQU134" s="213"/>
      <c r="RQV134" s="213"/>
      <c r="RQW134" s="214"/>
      <c r="RQX134" s="214"/>
      <c r="RRL134" s="214"/>
      <c r="RRM134" s="214"/>
      <c r="RRN134" s="214"/>
      <c r="RRO134" s="214"/>
      <c r="RRP134" s="214"/>
      <c r="RRQ134" s="212"/>
      <c r="RRR134" s="213"/>
      <c r="RRS134" s="213"/>
      <c r="RRT134" s="214"/>
      <c r="RRU134" s="214"/>
      <c r="RSI134" s="214"/>
      <c r="RSJ134" s="214"/>
      <c r="RSK134" s="214"/>
      <c r="RSL134" s="214"/>
      <c r="RSM134" s="214"/>
      <c r="RSN134" s="212"/>
      <c r="RSO134" s="213"/>
      <c r="RSP134" s="213"/>
      <c r="RSQ134" s="214"/>
      <c r="RSR134" s="214"/>
      <c r="RTF134" s="214"/>
      <c r="RTG134" s="214"/>
      <c r="RTH134" s="214"/>
      <c r="RTI134" s="214"/>
      <c r="RTJ134" s="214"/>
      <c r="RTK134" s="212"/>
      <c r="RTL134" s="213"/>
      <c r="RTM134" s="213"/>
      <c r="RTN134" s="214"/>
      <c r="RTO134" s="214"/>
      <c r="RUC134" s="214"/>
      <c r="RUD134" s="214"/>
      <c r="RUE134" s="214"/>
      <c r="RUF134" s="214"/>
      <c r="RUG134" s="214"/>
      <c r="RUH134" s="212"/>
      <c r="RUI134" s="213"/>
      <c r="RUJ134" s="213"/>
      <c r="RUK134" s="214"/>
      <c r="RUL134" s="214"/>
      <c r="RUZ134" s="214"/>
      <c r="RVA134" s="214"/>
      <c r="RVB134" s="214"/>
      <c r="RVC134" s="214"/>
      <c r="RVD134" s="214"/>
      <c r="RVE134" s="212"/>
      <c r="RVF134" s="213"/>
      <c r="RVG134" s="213"/>
      <c r="RVH134" s="214"/>
      <c r="RVI134" s="214"/>
      <c r="RVW134" s="214"/>
      <c r="RVX134" s="214"/>
      <c r="RVY134" s="214"/>
      <c r="RVZ134" s="214"/>
      <c r="RWA134" s="214"/>
      <c r="RWB134" s="212"/>
      <c r="RWC134" s="213"/>
      <c r="RWD134" s="213"/>
      <c r="RWE134" s="214"/>
      <c r="RWF134" s="214"/>
      <c r="RWT134" s="214"/>
      <c r="RWU134" s="214"/>
      <c r="RWV134" s="214"/>
      <c r="RWW134" s="214"/>
      <c r="RWX134" s="214"/>
      <c r="RWY134" s="212"/>
      <c r="RWZ134" s="213"/>
      <c r="RXA134" s="213"/>
      <c r="RXB134" s="214"/>
      <c r="RXC134" s="214"/>
      <c r="RXQ134" s="214"/>
      <c r="RXR134" s="214"/>
      <c r="RXS134" s="214"/>
      <c r="RXT134" s="214"/>
      <c r="RXU134" s="214"/>
      <c r="RXV134" s="212"/>
      <c r="RXW134" s="213"/>
      <c r="RXX134" s="213"/>
      <c r="RXY134" s="214"/>
      <c r="RXZ134" s="214"/>
      <c r="RYN134" s="214"/>
      <c r="RYO134" s="214"/>
      <c r="RYP134" s="214"/>
      <c r="RYQ134" s="214"/>
      <c r="RYR134" s="214"/>
      <c r="RYS134" s="212"/>
      <c r="RYT134" s="213"/>
      <c r="RYU134" s="213"/>
      <c r="RYV134" s="214"/>
      <c r="RYW134" s="214"/>
      <c r="RZK134" s="214"/>
      <c r="RZL134" s="214"/>
      <c r="RZM134" s="214"/>
      <c r="RZN134" s="214"/>
      <c r="RZO134" s="214"/>
      <c r="RZP134" s="212"/>
      <c r="RZQ134" s="213"/>
      <c r="RZR134" s="213"/>
      <c r="RZS134" s="214"/>
      <c r="RZT134" s="214"/>
      <c r="SAH134" s="214"/>
      <c r="SAI134" s="214"/>
      <c r="SAJ134" s="214"/>
      <c r="SAK134" s="214"/>
      <c r="SAL134" s="214"/>
      <c r="SAM134" s="212"/>
      <c r="SAN134" s="213"/>
      <c r="SAO134" s="213"/>
      <c r="SAP134" s="214"/>
      <c r="SAQ134" s="214"/>
      <c r="SBE134" s="214"/>
      <c r="SBF134" s="214"/>
      <c r="SBG134" s="214"/>
      <c r="SBH134" s="214"/>
      <c r="SBI134" s="214"/>
      <c r="SBJ134" s="212"/>
      <c r="SBK134" s="213"/>
      <c r="SBL134" s="213"/>
      <c r="SBM134" s="214"/>
      <c r="SBN134" s="214"/>
      <c r="SCB134" s="214"/>
      <c r="SCC134" s="214"/>
      <c r="SCD134" s="214"/>
      <c r="SCE134" s="214"/>
      <c r="SCF134" s="214"/>
      <c r="SCG134" s="212"/>
      <c r="SCH134" s="213"/>
      <c r="SCI134" s="213"/>
      <c r="SCJ134" s="214"/>
      <c r="SCK134" s="214"/>
      <c r="SCY134" s="214"/>
      <c r="SCZ134" s="214"/>
      <c r="SDA134" s="214"/>
      <c r="SDB134" s="214"/>
      <c r="SDC134" s="214"/>
      <c r="SDD134" s="212"/>
      <c r="SDE134" s="213"/>
      <c r="SDF134" s="213"/>
      <c r="SDG134" s="214"/>
      <c r="SDH134" s="214"/>
      <c r="SDV134" s="214"/>
      <c r="SDW134" s="214"/>
      <c r="SDX134" s="214"/>
      <c r="SDY134" s="214"/>
      <c r="SDZ134" s="214"/>
      <c r="SEA134" s="212"/>
      <c r="SEB134" s="213"/>
      <c r="SEC134" s="213"/>
      <c r="SED134" s="214"/>
      <c r="SEE134" s="214"/>
      <c r="SES134" s="214"/>
      <c r="SET134" s="214"/>
      <c r="SEU134" s="214"/>
      <c r="SEV134" s="214"/>
      <c r="SEW134" s="214"/>
      <c r="SEX134" s="212"/>
      <c r="SEY134" s="213"/>
      <c r="SEZ134" s="213"/>
      <c r="SFA134" s="214"/>
      <c r="SFB134" s="214"/>
      <c r="SFP134" s="214"/>
      <c r="SFQ134" s="214"/>
      <c r="SFR134" s="214"/>
      <c r="SFS134" s="214"/>
      <c r="SFT134" s="214"/>
      <c r="SFU134" s="212"/>
      <c r="SFV134" s="213"/>
      <c r="SFW134" s="213"/>
      <c r="SFX134" s="214"/>
      <c r="SFY134" s="214"/>
      <c r="SGM134" s="214"/>
      <c r="SGN134" s="214"/>
      <c r="SGO134" s="214"/>
      <c r="SGP134" s="214"/>
      <c r="SGQ134" s="214"/>
      <c r="SGR134" s="212"/>
      <c r="SGS134" s="213"/>
      <c r="SGT134" s="213"/>
      <c r="SGU134" s="214"/>
      <c r="SGV134" s="214"/>
      <c r="SHJ134" s="214"/>
      <c r="SHK134" s="214"/>
      <c r="SHL134" s="214"/>
      <c r="SHM134" s="214"/>
      <c r="SHN134" s="214"/>
      <c r="SHO134" s="212"/>
      <c r="SHP134" s="213"/>
      <c r="SHQ134" s="213"/>
      <c r="SHR134" s="214"/>
      <c r="SHS134" s="214"/>
      <c r="SIG134" s="214"/>
      <c r="SIH134" s="214"/>
      <c r="SII134" s="214"/>
      <c r="SIJ134" s="214"/>
      <c r="SIK134" s="214"/>
      <c r="SIL134" s="212"/>
      <c r="SIM134" s="213"/>
      <c r="SIN134" s="213"/>
      <c r="SIO134" s="214"/>
      <c r="SIP134" s="214"/>
      <c r="SJD134" s="214"/>
      <c r="SJE134" s="214"/>
      <c r="SJF134" s="214"/>
      <c r="SJG134" s="214"/>
      <c r="SJH134" s="214"/>
      <c r="SJI134" s="212"/>
      <c r="SJJ134" s="213"/>
      <c r="SJK134" s="213"/>
      <c r="SJL134" s="214"/>
      <c r="SJM134" s="214"/>
      <c r="SKA134" s="214"/>
      <c r="SKB134" s="214"/>
      <c r="SKC134" s="214"/>
      <c r="SKD134" s="214"/>
      <c r="SKE134" s="214"/>
      <c r="SKF134" s="212"/>
      <c r="SKG134" s="213"/>
      <c r="SKH134" s="213"/>
      <c r="SKI134" s="214"/>
      <c r="SKJ134" s="214"/>
      <c r="SKX134" s="214"/>
      <c r="SKY134" s="214"/>
      <c r="SKZ134" s="214"/>
      <c r="SLA134" s="214"/>
      <c r="SLB134" s="214"/>
      <c r="SLC134" s="212"/>
      <c r="SLD134" s="213"/>
      <c r="SLE134" s="213"/>
      <c r="SLF134" s="214"/>
      <c r="SLG134" s="214"/>
      <c r="SLU134" s="214"/>
      <c r="SLV134" s="214"/>
      <c r="SLW134" s="214"/>
      <c r="SLX134" s="214"/>
      <c r="SLY134" s="214"/>
      <c r="SLZ134" s="212"/>
      <c r="SMA134" s="213"/>
      <c r="SMB134" s="213"/>
      <c r="SMC134" s="214"/>
      <c r="SMD134" s="214"/>
      <c r="SMR134" s="214"/>
      <c r="SMS134" s="214"/>
      <c r="SMT134" s="214"/>
      <c r="SMU134" s="214"/>
      <c r="SMV134" s="214"/>
      <c r="SMW134" s="212"/>
      <c r="SMX134" s="213"/>
      <c r="SMY134" s="213"/>
      <c r="SMZ134" s="214"/>
      <c r="SNA134" s="214"/>
      <c r="SNO134" s="214"/>
      <c r="SNP134" s="214"/>
      <c r="SNQ134" s="214"/>
      <c r="SNR134" s="214"/>
      <c r="SNS134" s="214"/>
      <c r="SNT134" s="212"/>
      <c r="SNU134" s="213"/>
      <c r="SNV134" s="213"/>
      <c r="SNW134" s="214"/>
      <c r="SNX134" s="214"/>
      <c r="SOL134" s="214"/>
      <c r="SOM134" s="214"/>
      <c r="SON134" s="214"/>
      <c r="SOO134" s="214"/>
      <c r="SOP134" s="214"/>
      <c r="SOQ134" s="212"/>
      <c r="SOR134" s="213"/>
      <c r="SOS134" s="213"/>
      <c r="SOT134" s="214"/>
      <c r="SOU134" s="214"/>
      <c r="SPI134" s="214"/>
      <c r="SPJ134" s="214"/>
      <c r="SPK134" s="214"/>
      <c r="SPL134" s="214"/>
      <c r="SPM134" s="214"/>
      <c r="SPN134" s="212"/>
      <c r="SPO134" s="213"/>
      <c r="SPP134" s="213"/>
      <c r="SPQ134" s="214"/>
      <c r="SPR134" s="214"/>
      <c r="SQF134" s="214"/>
      <c r="SQG134" s="214"/>
      <c r="SQH134" s="214"/>
      <c r="SQI134" s="214"/>
      <c r="SQJ134" s="214"/>
      <c r="SQK134" s="212"/>
      <c r="SQL134" s="213"/>
      <c r="SQM134" s="213"/>
      <c r="SQN134" s="214"/>
      <c r="SQO134" s="214"/>
      <c r="SRC134" s="214"/>
      <c r="SRD134" s="214"/>
      <c r="SRE134" s="214"/>
      <c r="SRF134" s="214"/>
      <c r="SRG134" s="214"/>
      <c r="SRH134" s="212"/>
      <c r="SRI134" s="213"/>
      <c r="SRJ134" s="213"/>
      <c r="SRK134" s="214"/>
      <c r="SRL134" s="214"/>
      <c r="SRZ134" s="214"/>
      <c r="SSA134" s="214"/>
      <c r="SSB134" s="214"/>
      <c r="SSC134" s="214"/>
      <c r="SSD134" s="214"/>
      <c r="SSE134" s="212"/>
      <c r="SSF134" s="213"/>
      <c r="SSG134" s="213"/>
      <c r="SSH134" s="214"/>
      <c r="SSI134" s="214"/>
      <c r="SSW134" s="214"/>
      <c r="SSX134" s="214"/>
      <c r="SSY134" s="214"/>
      <c r="SSZ134" s="214"/>
      <c r="STA134" s="214"/>
      <c r="STB134" s="212"/>
      <c r="STC134" s="213"/>
      <c r="STD134" s="213"/>
      <c r="STE134" s="214"/>
      <c r="STF134" s="214"/>
      <c r="STT134" s="214"/>
      <c r="STU134" s="214"/>
      <c r="STV134" s="214"/>
      <c r="STW134" s="214"/>
      <c r="STX134" s="214"/>
      <c r="STY134" s="212"/>
      <c r="STZ134" s="213"/>
      <c r="SUA134" s="213"/>
      <c r="SUB134" s="214"/>
      <c r="SUC134" s="214"/>
      <c r="SUQ134" s="214"/>
      <c r="SUR134" s="214"/>
      <c r="SUS134" s="214"/>
      <c r="SUT134" s="214"/>
      <c r="SUU134" s="214"/>
      <c r="SUV134" s="212"/>
      <c r="SUW134" s="213"/>
      <c r="SUX134" s="213"/>
      <c r="SUY134" s="214"/>
      <c r="SUZ134" s="214"/>
      <c r="SVN134" s="214"/>
      <c r="SVO134" s="214"/>
      <c r="SVP134" s="214"/>
      <c r="SVQ134" s="214"/>
      <c r="SVR134" s="214"/>
      <c r="SVS134" s="212"/>
      <c r="SVT134" s="213"/>
      <c r="SVU134" s="213"/>
      <c r="SVV134" s="214"/>
      <c r="SVW134" s="214"/>
      <c r="SWK134" s="214"/>
      <c r="SWL134" s="214"/>
      <c r="SWM134" s="214"/>
      <c r="SWN134" s="214"/>
      <c r="SWO134" s="214"/>
      <c r="SWP134" s="212"/>
      <c r="SWQ134" s="213"/>
      <c r="SWR134" s="213"/>
      <c r="SWS134" s="214"/>
      <c r="SWT134" s="214"/>
      <c r="SXH134" s="214"/>
      <c r="SXI134" s="214"/>
      <c r="SXJ134" s="214"/>
      <c r="SXK134" s="214"/>
      <c r="SXL134" s="214"/>
      <c r="SXM134" s="212"/>
      <c r="SXN134" s="213"/>
      <c r="SXO134" s="213"/>
      <c r="SXP134" s="214"/>
      <c r="SXQ134" s="214"/>
      <c r="SYE134" s="214"/>
      <c r="SYF134" s="214"/>
      <c r="SYG134" s="214"/>
      <c r="SYH134" s="214"/>
      <c r="SYI134" s="214"/>
      <c r="SYJ134" s="212"/>
      <c r="SYK134" s="213"/>
      <c r="SYL134" s="213"/>
      <c r="SYM134" s="214"/>
      <c r="SYN134" s="214"/>
      <c r="SZB134" s="214"/>
      <c r="SZC134" s="214"/>
      <c r="SZD134" s="214"/>
      <c r="SZE134" s="214"/>
      <c r="SZF134" s="214"/>
      <c r="SZG134" s="212"/>
      <c r="SZH134" s="213"/>
      <c r="SZI134" s="213"/>
      <c r="SZJ134" s="214"/>
      <c r="SZK134" s="214"/>
      <c r="SZY134" s="214"/>
      <c r="SZZ134" s="214"/>
      <c r="TAA134" s="214"/>
      <c r="TAB134" s="214"/>
      <c r="TAC134" s="214"/>
      <c r="TAD134" s="212"/>
      <c r="TAE134" s="213"/>
      <c r="TAF134" s="213"/>
      <c r="TAG134" s="214"/>
      <c r="TAH134" s="214"/>
      <c r="TAV134" s="214"/>
      <c r="TAW134" s="214"/>
      <c r="TAX134" s="214"/>
      <c r="TAY134" s="214"/>
      <c r="TAZ134" s="214"/>
      <c r="TBA134" s="212"/>
      <c r="TBB134" s="213"/>
      <c r="TBC134" s="213"/>
      <c r="TBD134" s="214"/>
      <c r="TBE134" s="214"/>
      <c r="TBS134" s="214"/>
      <c r="TBT134" s="214"/>
      <c r="TBU134" s="214"/>
      <c r="TBV134" s="214"/>
      <c r="TBW134" s="214"/>
      <c r="TBX134" s="212"/>
      <c r="TBY134" s="213"/>
      <c r="TBZ134" s="213"/>
      <c r="TCA134" s="214"/>
      <c r="TCB134" s="214"/>
      <c r="TCP134" s="214"/>
      <c r="TCQ134" s="214"/>
      <c r="TCR134" s="214"/>
      <c r="TCS134" s="214"/>
      <c r="TCT134" s="214"/>
      <c r="TCU134" s="212"/>
      <c r="TCV134" s="213"/>
      <c r="TCW134" s="213"/>
      <c r="TCX134" s="214"/>
      <c r="TCY134" s="214"/>
      <c r="TDM134" s="214"/>
      <c r="TDN134" s="214"/>
      <c r="TDO134" s="214"/>
      <c r="TDP134" s="214"/>
      <c r="TDQ134" s="214"/>
      <c r="TDR134" s="212"/>
      <c r="TDS134" s="213"/>
      <c r="TDT134" s="213"/>
      <c r="TDU134" s="214"/>
      <c r="TDV134" s="214"/>
      <c r="TEJ134" s="214"/>
      <c r="TEK134" s="214"/>
      <c r="TEL134" s="214"/>
      <c r="TEM134" s="214"/>
      <c r="TEN134" s="214"/>
      <c r="TEO134" s="212"/>
      <c r="TEP134" s="213"/>
      <c r="TEQ134" s="213"/>
      <c r="TER134" s="214"/>
      <c r="TES134" s="214"/>
      <c r="TFG134" s="214"/>
      <c r="TFH134" s="214"/>
      <c r="TFI134" s="214"/>
      <c r="TFJ134" s="214"/>
      <c r="TFK134" s="214"/>
      <c r="TFL134" s="212"/>
      <c r="TFM134" s="213"/>
      <c r="TFN134" s="213"/>
      <c r="TFO134" s="214"/>
      <c r="TFP134" s="214"/>
      <c r="TGD134" s="214"/>
      <c r="TGE134" s="214"/>
      <c r="TGF134" s="214"/>
      <c r="TGG134" s="214"/>
      <c r="TGH134" s="214"/>
      <c r="TGI134" s="212"/>
      <c r="TGJ134" s="213"/>
      <c r="TGK134" s="213"/>
      <c r="TGL134" s="214"/>
      <c r="TGM134" s="214"/>
      <c r="THA134" s="214"/>
      <c r="THB134" s="214"/>
      <c r="THC134" s="214"/>
      <c r="THD134" s="214"/>
      <c r="THE134" s="214"/>
      <c r="THF134" s="212"/>
      <c r="THG134" s="213"/>
      <c r="THH134" s="213"/>
      <c r="THI134" s="214"/>
      <c r="THJ134" s="214"/>
      <c r="THX134" s="214"/>
      <c r="THY134" s="214"/>
      <c r="THZ134" s="214"/>
      <c r="TIA134" s="214"/>
      <c r="TIB134" s="214"/>
      <c r="TIC134" s="212"/>
      <c r="TID134" s="213"/>
      <c r="TIE134" s="213"/>
      <c r="TIF134" s="214"/>
      <c r="TIG134" s="214"/>
      <c r="TIU134" s="214"/>
      <c r="TIV134" s="214"/>
      <c r="TIW134" s="214"/>
      <c r="TIX134" s="214"/>
      <c r="TIY134" s="214"/>
      <c r="TIZ134" s="212"/>
      <c r="TJA134" s="213"/>
      <c r="TJB134" s="213"/>
      <c r="TJC134" s="214"/>
      <c r="TJD134" s="214"/>
      <c r="TJR134" s="214"/>
      <c r="TJS134" s="214"/>
      <c r="TJT134" s="214"/>
      <c r="TJU134" s="214"/>
      <c r="TJV134" s="214"/>
      <c r="TJW134" s="212"/>
      <c r="TJX134" s="213"/>
      <c r="TJY134" s="213"/>
      <c r="TJZ134" s="214"/>
      <c r="TKA134" s="214"/>
      <c r="TKO134" s="214"/>
      <c r="TKP134" s="214"/>
      <c r="TKQ134" s="214"/>
      <c r="TKR134" s="214"/>
      <c r="TKS134" s="214"/>
      <c r="TKT134" s="212"/>
      <c r="TKU134" s="213"/>
      <c r="TKV134" s="213"/>
      <c r="TKW134" s="214"/>
      <c r="TKX134" s="214"/>
      <c r="TLL134" s="214"/>
      <c r="TLM134" s="214"/>
      <c r="TLN134" s="214"/>
      <c r="TLO134" s="214"/>
      <c r="TLP134" s="214"/>
      <c r="TLQ134" s="212"/>
      <c r="TLR134" s="213"/>
      <c r="TLS134" s="213"/>
      <c r="TLT134" s="214"/>
      <c r="TLU134" s="214"/>
      <c r="TMI134" s="214"/>
      <c r="TMJ134" s="214"/>
      <c r="TMK134" s="214"/>
      <c r="TML134" s="214"/>
      <c r="TMM134" s="214"/>
      <c r="TMN134" s="212"/>
      <c r="TMO134" s="213"/>
      <c r="TMP134" s="213"/>
      <c r="TMQ134" s="214"/>
      <c r="TMR134" s="214"/>
      <c r="TNF134" s="214"/>
      <c r="TNG134" s="214"/>
      <c r="TNH134" s="214"/>
      <c r="TNI134" s="214"/>
      <c r="TNJ134" s="214"/>
      <c r="TNK134" s="212"/>
      <c r="TNL134" s="213"/>
      <c r="TNM134" s="213"/>
      <c r="TNN134" s="214"/>
      <c r="TNO134" s="214"/>
      <c r="TOC134" s="214"/>
      <c r="TOD134" s="214"/>
      <c r="TOE134" s="214"/>
      <c r="TOF134" s="214"/>
      <c r="TOG134" s="214"/>
      <c r="TOH134" s="212"/>
      <c r="TOI134" s="213"/>
      <c r="TOJ134" s="213"/>
      <c r="TOK134" s="214"/>
      <c r="TOL134" s="214"/>
      <c r="TOZ134" s="214"/>
      <c r="TPA134" s="214"/>
      <c r="TPB134" s="214"/>
      <c r="TPC134" s="214"/>
      <c r="TPD134" s="214"/>
      <c r="TPE134" s="212"/>
      <c r="TPF134" s="213"/>
      <c r="TPG134" s="213"/>
      <c r="TPH134" s="214"/>
      <c r="TPI134" s="214"/>
      <c r="TPW134" s="214"/>
      <c r="TPX134" s="214"/>
      <c r="TPY134" s="214"/>
      <c r="TPZ134" s="214"/>
      <c r="TQA134" s="214"/>
      <c r="TQB134" s="212"/>
      <c r="TQC134" s="213"/>
      <c r="TQD134" s="213"/>
      <c r="TQE134" s="214"/>
      <c r="TQF134" s="214"/>
      <c r="TQT134" s="214"/>
      <c r="TQU134" s="214"/>
      <c r="TQV134" s="214"/>
      <c r="TQW134" s="214"/>
      <c r="TQX134" s="214"/>
      <c r="TQY134" s="212"/>
      <c r="TQZ134" s="213"/>
      <c r="TRA134" s="213"/>
      <c r="TRB134" s="214"/>
      <c r="TRC134" s="214"/>
      <c r="TRQ134" s="214"/>
      <c r="TRR134" s="214"/>
      <c r="TRS134" s="214"/>
      <c r="TRT134" s="214"/>
      <c r="TRU134" s="214"/>
      <c r="TRV134" s="212"/>
      <c r="TRW134" s="213"/>
      <c r="TRX134" s="213"/>
      <c r="TRY134" s="214"/>
      <c r="TRZ134" s="214"/>
      <c r="TSN134" s="214"/>
      <c r="TSO134" s="214"/>
      <c r="TSP134" s="214"/>
      <c r="TSQ134" s="214"/>
      <c r="TSR134" s="214"/>
      <c r="TSS134" s="212"/>
      <c r="TST134" s="213"/>
      <c r="TSU134" s="213"/>
      <c r="TSV134" s="214"/>
      <c r="TSW134" s="214"/>
      <c r="TTK134" s="214"/>
      <c r="TTL134" s="214"/>
      <c r="TTM134" s="214"/>
      <c r="TTN134" s="214"/>
      <c r="TTO134" s="214"/>
      <c r="TTP134" s="212"/>
      <c r="TTQ134" s="213"/>
      <c r="TTR134" s="213"/>
      <c r="TTS134" s="214"/>
      <c r="TTT134" s="214"/>
      <c r="TUH134" s="214"/>
      <c r="TUI134" s="214"/>
      <c r="TUJ134" s="214"/>
      <c r="TUK134" s="214"/>
      <c r="TUL134" s="214"/>
      <c r="TUM134" s="212"/>
      <c r="TUN134" s="213"/>
      <c r="TUO134" s="213"/>
      <c r="TUP134" s="214"/>
      <c r="TUQ134" s="214"/>
      <c r="TVE134" s="214"/>
      <c r="TVF134" s="214"/>
      <c r="TVG134" s="214"/>
      <c r="TVH134" s="214"/>
      <c r="TVI134" s="214"/>
      <c r="TVJ134" s="212"/>
      <c r="TVK134" s="213"/>
      <c r="TVL134" s="213"/>
      <c r="TVM134" s="214"/>
      <c r="TVN134" s="214"/>
      <c r="TWB134" s="214"/>
      <c r="TWC134" s="214"/>
      <c r="TWD134" s="214"/>
      <c r="TWE134" s="214"/>
      <c r="TWF134" s="214"/>
      <c r="TWG134" s="212"/>
      <c r="TWH134" s="213"/>
      <c r="TWI134" s="213"/>
      <c r="TWJ134" s="214"/>
      <c r="TWK134" s="214"/>
      <c r="TWY134" s="214"/>
      <c r="TWZ134" s="214"/>
      <c r="TXA134" s="214"/>
      <c r="TXB134" s="214"/>
      <c r="TXC134" s="214"/>
      <c r="TXD134" s="212"/>
      <c r="TXE134" s="213"/>
      <c r="TXF134" s="213"/>
      <c r="TXG134" s="214"/>
      <c r="TXH134" s="214"/>
      <c r="TXV134" s="214"/>
      <c r="TXW134" s="214"/>
      <c r="TXX134" s="214"/>
      <c r="TXY134" s="214"/>
      <c r="TXZ134" s="214"/>
      <c r="TYA134" s="212"/>
      <c r="TYB134" s="213"/>
      <c r="TYC134" s="213"/>
      <c r="TYD134" s="214"/>
      <c r="TYE134" s="214"/>
      <c r="TYS134" s="214"/>
      <c r="TYT134" s="214"/>
      <c r="TYU134" s="214"/>
      <c r="TYV134" s="214"/>
      <c r="TYW134" s="214"/>
      <c r="TYX134" s="212"/>
      <c r="TYY134" s="213"/>
      <c r="TYZ134" s="213"/>
      <c r="TZA134" s="214"/>
      <c r="TZB134" s="214"/>
      <c r="TZP134" s="214"/>
      <c r="TZQ134" s="214"/>
      <c r="TZR134" s="214"/>
      <c r="TZS134" s="214"/>
      <c r="TZT134" s="214"/>
      <c r="TZU134" s="212"/>
      <c r="TZV134" s="213"/>
      <c r="TZW134" s="213"/>
      <c r="TZX134" s="214"/>
      <c r="TZY134" s="214"/>
      <c r="UAM134" s="214"/>
      <c r="UAN134" s="214"/>
      <c r="UAO134" s="214"/>
      <c r="UAP134" s="214"/>
      <c r="UAQ134" s="214"/>
      <c r="UAR134" s="212"/>
      <c r="UAS134" s="213"/>
      <c r="UAT134" s="213"/>
      <c r="UAU134" s="214"/>
      <c r="UAV134" s="214"/>
      <c r="UBJ134" s="214"/>
      <c r="UBK134" s="214"/>
      <c r="UBL134" s="214"/>
      <c r="UBM134" s="214"/>
      <c r="UBN134" s="214"/>
      <c r="UBO134" s="212"/>
      <c r="UBP134" s="213"/>
      <c r="UBQ134" s="213"/>
      <c r="UBR134" s="214"/>
      <c r="UBS134" s="214"/>
      <c r="UCG134" s="214"/>
      <c r="UCH134" s="214"/>
      <c r="UCI134" s="214"/>
      <c r="UCJ134" s="214"/>
      <c r="UCK134" s="214"/>
      <c r="UCL134" s="212"/>
      <c r="UCM134" s="213"/>
      <c r="UCN134" s="213"/>
      <c r="UCO134" s="214"/>
      <c r="UCP134" s="214"/>
      <c r="UDD134" s="214"/>
      <c r="UDE134" s="214"/>
      <c r="UDF134" s="214"/>
      <c r="UDG134" s="214"/>
      <c r="UDH134" s="214"/>
      <c r="UDI134" s="212"/>
      <c r="UDJ134" s="213"/>
      <c r="UDK134" s="213"/>
      <c r="UDL134" s="214"/>
      <c r="UDM134" s="214"/>
      <c r="UEA134" s="214"/>
      <c r="UEB134" s="214"/>
      <c r="UEC134" s="214"/>
      <c r="UED134" s="214"/>
      <c r="UEE134" s="214"/>
      <c r="UEF134" s="212"/>
      <c r="UEG134" s="213"/>
      <c r="UEH134" s="213"/>
      <c r="UEI134" s="214"/>
      <c r="UEJ134" s="214"/>
      <c r="UEX134" s="214"/>
      <c r="UEY134" s="214"/>
      <c r="UEZ134" s="214"/>
      <c r="UFA134" s="214"/>
      <c r="UFB134" s="214"/>
      <c r="UFC134" s="212"/>
      <c r="UFD134" s="213"/>
      <c r="UFE134" s="213"/>
      <c r="UFF134" s="214"/>
      <c r="UFG134" s="214"/>
      <c r="UFU134" s="214"/>
      <c r="UFV134" s="214"/>
      <c r="UFW134" s="214"/>
      <c r="UFX134" s="214"/>
      <c r="UFY134" s="214"/>
      <c r="UFZ134" s="212"/>
      <c r="UGA134" s="213"/>
      <c r="UGB134" s="213"/>
      <c r="UGC134" s="214"/>
      <c r="UGD134" s="214"/>
      <c r="UGR134" s="214"/>
      <c r="UGS134" s="214"/>
      <c r="UGT134" s="214"/>
      <c r="UGU134" s="214"/>
      <c r="UGV134" s="214"/>
      <c r="UGW134" s="212"/>
      <c r="UGX134" s="213"/>
      <c r="UGY134" s="213"/>
      <c r="UGZ134" s="214"/>
      <c r="UHA134" s="214"/>
      <c r="UHO134" s="214"/>
      <c r="UHP134" s="214"/>
      <c r="UHQ134" s="214"/>
      <c r="UHR134" s="214"/>
      <c r="UHS134" s="214"/>
      <c r="UHT134" s="212"/>
      <c r="UHU134" s="213"/>
      <c r="UHV134" s="213"/>
      <c r="UHW134" s="214"/>
      <c r="UHX134" s="214"/>
      <c r="UIL134" s="214"/>
      <c r="UIM134" s="214"/>
      <c r="UIN134" s="214"/>
      <c r="UIO134" s="214"/>
      <c r="UIP134" s="214"/>
      <c r="UIQ134" s="212"/>
      <c r="UIR134" s="213"/>
      <c r="UIS134" s="213"/>
      <c r="UIT134" s="214"/>
      <c r="UIU134" s="214"/>
      <c r="UJI134" s="214"/>
      <c r="UJJ134" s="214"/>
      <c r="UJK134" s="214"/>
      <c r="UJL134" s="214"/>
      <c r="UJM134" s="214"/>
      <c r="UJN134" s="212"/>
      <c r="UJO134" s="213"/>
      <c r="UJP134" s="213"/>
      <c r="UJQ134" s="214"/>
      <c r="UJR134" s="214"/>
      <c r="UKF134" s="214"/>
      <c r="UKG134" s="214"/>
      <c r="UKH134" s="214"/>
      <c r="UKI134" s="214"/>
      <c r="UKJ134" s="214"/>
      <c r="UKK134" s="212"/>
      <c r="UKL134" s="213"/>
      <c r="UKM134" s="213"/>
      <c r="UKN134" s="214"/>
      <c r="UKO134" s="214"/>
      <c r="ULC134" s="214"/>
      <c r="ULD134" s="214"/>
      <c r="ULE134" s="214"/>
      <c r="ULF134" s="214"/>
      <c r="ULG134" s="214"/>
      <c r="ULH134" s="212"/>
      <c r="ULI134" s="213"/>
      <c r="ULJ134" s="213"/>
      <c r="ULK134" s="214"/>
      <c r="ULL134" s="214"/>
      <c r="ULZ134" s="214"/>
      <c r="UMA134" s="214"/>
      <c r="UMB134" s="214"/>
      <c r="UMC134" s="214"/>
      <c r="UMD134" s="214"/>
      <c r="UME134" s="212"/>
      <c r="UMF134" s="213"/>
      <c r="UMG134" s="213"/>
      <c r="UMH134" s="214"/>
      <c r="UMI134" s="214"/>
      <c r="UMW134" s="214"/>
      <c r="UMX134" s="214"/>
      <c r="UMY134" s="214"/>
      <c r="UMZ134" s="214"/>
      <c r="UNA134" s="214"/>
      <c r="UNB134" s="212"/>
      <c r="UNC134" s="213"/>
      <c r="UND134" s="213"/>
      <c r="UNE134" s="214"/>
      <c r="UNF134" s="214"/>
      <c r="UNT134" s="214"/>
      <c r="UNU134" s="214"/>
      <c r="UNV134" s="214"/>
      <c r="UNW134" s="214"/>
      <c r="UNX134" s="214"/>
      <c r="UNY134" s="212"/>
      <c r="UNZ134" s="213"/>
      <c r="UOA134" s="213"/>
      <c r="UOB134" s="214"/>
      <c r="UOC134" s="214"/>
      <c r="UOQ134" s="214"/>
      <c r="UOR134" s="214"/>
      <c r="UOS134" s="214"/>
      <c r="UOT134" s="214"/>
      <c r="UOU134" s="214"/>
      <c r="UOV134" s="212"/>
      <c r="UOW134" s="213"/>
      <c r="UOX134" s="213"/>
      <c r="UOY134" s="214"/>
      <c r="UOZ134" s="214"/>
      <c r="UPN134" s="214"/>
      <c r="UPO134" s="214"/>
      <c r="UPP134" s="214"/>
      <c r="UPQ134" s="214"/>
      <c r="UPR134" s="214"/>
      <c r="UPS134" s="212"/>
      <c r="UPT134" s="213"/>
      <c r="UPU134" s="213"/>
      <c r="UPV134" s="214"/>
      <c r="UPW134" s="214"/>
      <c r="UQK134" s="214"/>
      <c r="UQL134" s="214"/>
      <c r="UQM134" s="214"/>
      <c r="UQN134" s="214"/>
      <c r="UQO134" s="214"/>
      <c r="UQP134" s="212"/>
      <c r="UQQ134" s="213"/>
      <c r="UQR134" s="213"/>
      <c r="UQS134" s="214"/>
      <c r="UQT134" s="214"/>
      <c r="URH134" s="214"/>
      <c r="URI134" s="214"/>
      <c r="URJ134" s="214"/>
      <c r="URK134" s="214"/>
      <c r="URL134" s="214"/>
      <c r="URM134" s="212"/>
      <c r="URN134" s="213"/>
      <c r="URO134" s="213"/>
      <c r="URP134" s="214"/>
      <c r="URQ134" s="214"/>
      <c r="USE134" s="214"/>
      <c r="USF134" s="214"/>
      <c r="USG134" s="214"/>
      <c r="USH134" s="214"/>
      <c r="USI134" s="214"/>
      <c r="USJ134" s="212"/>
      <c r="USK134" s="213"/>
      <c r="USL134" s="213"/>
      <c r="USM134" s="214"/>
      <c r="USN134" s="214"/>
      <c r="UTB134" s="214"/>
      <c r="UTC134" s="214"/>
      <c r="UTD134" s="214"/>
      <c r="UTE134" s="214"/>
      <c r="UTF134" s="214"/>
      <c r="UTG134" s="212"/>
      <c r="UTH134" s="213"/>
      <c r="UTI134" s="213"/>
      <c r="UTJ134" s="214"/>
      <c r="UTK134" s="214"/>
      <c r="UTY134" s="214"/>
      <c r="UTZ134" s="214"/>
      <c r="UUA134" s="214"/>
      <c r="UUB134" s="214"/>
      <c r="UUC134" s="214"/>
      <c r="UUD134" s="212"/>
      <c r="UUE134" s="213"/>
      <c r="UUF134" s="213"/>
      <c r="UUG134" s="214"/>
      <c r="UUH134" s="214"/>
      <c r="UUV134" s="214"/>
      <c r="UUW134" s="214"/>
      <c r="UUX134" s="214"/>
      <c r="UUY134" s="214"/>
      <c r="UUZ134" s="214"/>
      <c r="UVA134" s="212"/>
      <c r="UVB134" s="213"/>
      <c r="UVC134" s="213"/>
      <c r="UVD134" s="214"/>
      <c r="UVE134" s="214"/>
      <c r="UVS134" s="214"/>
      <c r="UVT134" s="214"/>
      <c r="UVU134" s="214"/>
      <c r="UVV134" s="214"/>
      <c r="UVW134" s="214"/>
      <c r="UVX134" s="212"/>
      <c r="UVY134" s="213"/>
      <c r="UVZ134" s="213"/>
      <c r="UWA134" s="214"/>
      <c r="UWB134" s="214"/>
      <c r="UWP134" s="214"/>
      <c r="UWQ134" s="214"/>
      <c r="UWR134" s="214"/>
      <c r="UWS134" s="214"/>
      <c r="UWT134" s="214"/>
      <c r="UWU134" s="212"/>
      <c r="UWV134" s="213"/>
      <c r="UWW134" s="213"/>
      <c r="UWX134" s="214"/>
      <c r="UWY134" s="214"/>
      <c r="UXM134" s="214"/>
      <c r="UXN134" s="214"/>
      <c r="UXO134" s="214"/>
      <c r="UXP134" s="214"/>
      <c r="UXQ134" s="214"/>
      <c r="UXR134" s="212"/>
      <c r="UXS134" s="213"/>
      <c r="UXT134" s="213"/>
      <c r="UXU134" s="214"/>
      <c r="UXV134" s="214"/>
      <c r="UYJ134" s="214"/>
      <c r="UYK134" s="214"/>
      <c r="UYL134" s="214"/>
      <c r="UYM134" s="214"/>
      <c r="UYN134" s="214"/>
      <c r="UYO134" s="212"/>
      <c r="UYP134" s="213"/>
      <c r="UYQ134" s="213"/>
      <c r="UYR134" s="214"/>
      <c r="UYS134" s="214"/>
      <c r="UZG134" s="214"/>
      <c r="UZH134" s="214"/>
      <c r="UZI134" s="214"/>
      <c r="UZJ134" s="214"/>
      <c r="UZK134" s="214"/>
      <c r="UZL134" s="212"/>
      <c r="UZM134" s="213"/>
      <c r="UZN134" s="213"/>
      <c r="UZO134" s="214"/>
      <c r="UZP134" s="214"/>
      <c r="VAD134" s="214"/>
      <c r="VAE134" s="214"/>
      <c r="VAF134" s="214"/>
      <c r="VAG134" s="214"/>
      <c r="VAH134" s="214"/>
      <c r="VAI134" s="212"/>
      <c r="VAJ134" s="213"/>
      <c r="VAK134" s="213"/>
      <c r="VAL134" s="214"/>
      <c r="VAM134" s="214"/>
      <c r="VBA134" s="214"/>
      <c r="VBB134" s="214"/>
      <c r="VBC134" s="214"/>
      <c r="VBD134" s="214"/>
      <c r="VBE134" s="214"/>
      <c r="VBF134" s="212"/>
      <c r="VBG134" s="213"/>
      <c r="VBH134" s="213"/>
      <c r="VBI134" s="214"/>
      <c r="VBJ134" s="214"/>
      <c r="VBX134" s="214"/>
      <c r="VBY134" s="214"/>
      <c r="VBZ134" s="214"/>
      <c r="VCA134" s="214"/>
      <c r="VCB134" s="214"/>
      <c r="VCC134" s="212"/>
      <c r="VCD134" s="213"/>
      <c r="VCE134" s="213"/>
      <c r="VCF134" s="214"/>
      <c r="VCG134" s="214"/>
      <c r="VCU134" s="214"/>
      <c r="VCV134" s="214"/>
      <c r="VCW134" s="214"/>
      <c r="VCX134" s="214"/>
      <c r="VCY134" s="214"/>
      <c r="VCZ134" s="212"/>
      <c r="VDA134" s="213"/>
      <c r="VDB134" s="213"/>
      <c r="VDC134" s="214"/>
      <c r="VDD134" s="214"/>
      <c r="VDR134" s="214"/>
      <c r="VDS134" s="214"/>
      <c r="VDT134" s="214"/>
      <c r="VDU134" s="214"/>
      <c r="VDV134" s="214"/>
      <c r="VDW134" s="212"/>
      <c r="VDX134" s="213"/>
      <c r="VDY134" s="213"/>
      <c r="VDZ134" s="214"/>
      <c r="VEA134" s="214"/>
      <c r="VEO134" s="214"/>
      <c r="VEP134" s="214"/>
      <c r="VEQ134" s="214"/>
      <c r="VER134" s="214"/>
      <c r="VES134" s="214"/>
      <c r="VET134" s="212"/>
      <c r="VEU134" s="213"/>
      <c r="VEV134" s="213"/>
      <c r="VEW134" s="214"/>
      <c r="VEX134" s="214"/>
      <c r="VFL134" s="214"/>
      <c r="VFM134" s="214"/>
      <c r="VFN134" s="214"/>
      <c r="VFO134" s="214"/>
      <c r="VFP134" s="214"/>
      <c r="VFQ134" s="212"/>
      <c r="VFR134" s="213"/>
      <c r="VFS134" s="213"/>
      <c r="VFT134" s="214"/>
      <c r="VFU134" s="214"/>
      <c r="VGI134" s="214"/>
      <c r="VGJ134" s="214"/>
      <c r="VGK134" s="214"/>
      <c r="VGL134" s="214"/>
      <c r="VGM134" s="214"/>
      <c r="VGN134" s="212"/>
      <c r="VGO134" s="213"/>
      <c r="VGP134" s="213"/>
      <c r="VGQ134" s="214"/>
      <c r="VGR134" s="214"/>
      <c r="VHF134" s="214"/>
      <c r="VHG134" s="214"/>
      <c r="VHH134" s="214"/>
      <c r="VHI134" s="214"/>
      <c r="VHJ134" s="214"/>
      <c r="VHK134" s="212"/>
      <c r="VHL134" s="213"/>
      <c r="VHM134" s="213"/>
      <c r="VHN134" s="214"/>
      <c r="VHO134" s="214"/>
      <c r="VIC134" s="214"/>
      <c r="VID134" s="214"/>
      <c r="VIE134" s="214"/>
      <c r="VIF134" s="214"/>
      <c r="VIG134" s="214"/>
      <c r="VIH134" s="212"/>
      <c r="VII134" s="213"/>
      <c r="VIJ134" s="213"/>
      <c r="VIK134" s="214"/>
      <c r="VIL134" s="214"/>
      <c r="VIZ134" s="214"/>
      <c r="VJA134" s="214"/>
      <c r="VJB134" s="214"/>
      <c r="VJC134" s="214"/>
      <c r="VJD134" s="214"/>
      <c r="VJE134" s="212"/>
      <c r="VJF134" s="213"/>
      <c r="VJG134" s="213"/>
      <c r="VJH134" s="214"/>
      <c r="VJI134" s="214"/>
      <c r="VJW134" s="214"/>
      <c r="VJX134" s="214"/>
      <c r="VJY134" s="214"/>
      <c r="VJZ134" s="214"/>
      <c r="VKA134" s="214"/>
      <c r="VKB134" s="212"/>
      <c r="VKC134" s="213"/>
      <c r="VKD134" s="213"/>
      <c r="VKE134" s="214"/>
      <c r="VKF134" s="214"/>
      <c r="VKT134" s="214"/>
      <c r="VKU134" s="214"/>
      <c r="VKV134" s="214"/>
      <c r="VKW134" s="214"/>
      <c r="VKX134" s="214"/>
      <c r="VKY134" s="212"/>
      <c r="VKZ134" s="213"/>
      <c r="VLA134" s="213"/>
      <c r="VLB134" s="214"/>
      <c r="VLC134" s="214"/>
      <c r="VLQ134" s="214"/>
      <c r="VLR134" s="214"/>
      <c r="VLS134" s="214"/>
      <c r="VLT134" s="214"/>
      <c r="VLU134" s="214"/>
      <c r="VLV134" s="212"/>
      <c r="VLW134" s="213"/>
      <c r="VLX134" s="213"/>
      <c r="VLY134" s="214"/>
      <c r="VLZ134" s="214"/>
      <c r="VMN134" s="214"/>
      <c r="VMO134" s="214"/>
      <c r="VMP134" s="214"/>
      <c r="VMQ134" s="214"/>
      <c r="VMR134" s="214"/>
      <c r="VMS134" s="212"/>
      <c r="VMT134" s="213"/>
      <c r="VMU134" s="213"/>
      <c r="VMV134" s="214"/>
      <c r="VMW134" s="214"/>
      <c r="VNK134" s="214"/>
      <c r="VNL134" s="214"/>
      <c r="VNM134" s="214"/>
      <c r="VNN134" s="214"/>
      <c r="VNO134" s="214"/>
      <c r="VNP134" s="212"/>
      <c r="VNQ134" s="213"/>
      <c r="VNR134" s="213"/>
      <c r="VNS134" s="214"/>
      <c r="VNT134" s="214"/>
      <c r="VOH134" s="214"/>
      <c r="VOI134" s="214"/>
      <c r="VOJ134" s="214"/>
      <c r="VOK134" s="214"/>
      <c r="VOL134" s="214"/>
      <c r="VOM134" s="212"/>
      <c r="VON134" s="213"/>
      <c r="VOO134" s="213"/>
      <c r="VOP134" s="214"/>
      <c r="VOQ134" s="214"/>
      <c r="VPE134" s="214"/>
      <c r="VPF134" s="214"/>
      <c r="VPG134" s="214"/>
      <c r="VPH134" s="214"/>
      <c r="VPI134" s="214"/>
      <c r="VPJ134" s="212"/>
      <c r="VPK134" s="213"/>
      <c r="VPL134" s="213"/>
      <c r="VPM134" s="214"/>
      <c r="VPN134" s="214"/>
      <c r="VQB134" s="214"/>
      <c r="VQC134" s="214"/>
      <c r="VQD134" s="214"/>
      <c r="VQE134" s="214"/>
      <c r="VQF134" s="214"/>
      <c r="VQG134" s="212"/>
      <c r="VQH134" s="213"/>
      <c r="VQI134" s="213"/>
      <c r="VQJ134" s="214"/>
      <c r="VQK134" s="214"/>
      <c r="VQY134" s="214"/>
      <c r="VQZ134" s="214"/>
      <c r="VRA134" s="214"/>
      <c r="VRB134" s="214"/>
      <c r="VRC134" s="214"/>
      <c r="VRD134" s="212"/>
      <c r="VRE134" s="213"/>
      <c r="VRF134" s="213"/>
      <c r="VRG134" s="214"/>
      <c r="VRH134" s="214"/>
      <c r="VRV134" s="214"/>
      <c r="VRW134" s="214"/>
      <c r="VRX134" s="214"/>
      <c r="VRY134" s="214"/>
      <c r="VRZ134" s="214"/>
      <c r="VSA134" s="212"/>
      <c r="VSB134" s="213"/>
      <c r="VSC134" s="213"/>
      <c r="VSD134" s="214"/>
      <c r="VSE134" s="214"/>
      <c r="VSS134" s="214"/>
      <c r="VST134" s="214"/>
      <c r="VSU134" s="214"/>
      <c r="VSV134" s="214"/>
      <c r="VSW134" s="214"/>
      <c r="VSX134" s="212"/>
      <c r="VSY134" s="213"/>
      <c r="VSZ134" s="213"/>
      <c r="VTA134" s="214"/>
      <c r="VTB134" s="214"/>
      <c r="VTP134" s="214"/>
      <c r="VTQ134" s="214"/>
      <c r="VTR134" s="214"/>
      <c r="VTS134" s="214"/>
      <c r="VTT134" s="214"/>
      <c r="VTU134" s="212"/>
      <c r="VTV134" s="213"/>
      <c r="VTW134" s="213"/>
      <c r="VTX134" s="214"/>
      <c r="VTY134" s="214"/>
      <c r="VUM134" s="214"/>
      <c r="VUN134" s="214"/>
      <c r="VUO134" s="214"/>
      <c r="VUP134" s="214"/>
      <c r="VUQ134" s="214"/>
      <c r="VUR134" s="212"/>
      <c r="VUS134" s="213"/>
      <c r="VUT134" s="213"/>
      <c r="VUU134" s="214"/>
      <c r="VUV134" s="214"/>
      <c r="VVJ134" s="214"/>
      <c r="VVK134" s="214"/>
      <c r="VVL134" s="214"/>
      <c r="VVM134" s="214"/>
      <c r="VVN134" s="214"/>
      <c r="VVO134" s="212"/>
      <c r="VVP134" s="213"/>
      <c r="VVQ134" s="213"/>
      <c r="VVR134" s="214"/>
      <c r="VVS134" s="214"/>
      <c r="VWG134" s="214"/>
      <c r="VWH134" s="214"/>
      <c r="VWI134" s="214"/>
      <c r="VWJ134" s="214"/>
      <c r="VWK134" s="214"/>
      <c r="VWL134" s="212"/>
      <c r="VWM134" s="213"/>
      <c r="VWN134" s="213"/>
      <c r="VWO134" s="214"/>
      <c r="VWP134" s="214"/>
      <c r="VXD134" s="214"/>
      <c r="VXE134" s="214"/>
      <c r="VXF134" s="214"/>
      <c r="VXG134" s="214"/>
      <c r="VXH134" s="214"/>
      <c r="VXI134" s="212"/>
      <c r="VXJ134" s="213"/>
      <c r="VXK134" s="213"/>
      <c r="VXL134" s="214"/>
      <c r="VXM134" s="214"/>
      <c r="VYA134" s="214"/>
      <c r="VYB134" s="214"/>
      <c r="VYC134" s="214"/>
      <c r="VYD134" s="214"/>
      <c r="VYE134" s="214"/>
      <c r="VYF134" s="212"/>
      <c r="VYG134" s="213"/>
      <c r="VYH134" s="213"/>
      <c r="VYI134" s="214"/>
      <c r="VYJ134" s="214"/>
      <c r="VYX134" s="214"/>
      <c r="VYY134" s="214"/>
      <c r="VYZ134" s="214"/>
      <c r="VZA134" s="214"/>
      <c r="VZB134" s="214"/>
      <c r="VZC134" s="212"/>
      <c r="VZD134" s="213"/>
      <c r="VZE134" s="213"/>
      <c r="VZF134" s="214"/>
      <c r="VZG134" s="214"/>
      <c r="VZU134" s="214"/>
      <c r="VZV134" s="214"/>
      <c r="VZW134" s="214"/>
      <c r="VZX134" s="214"/>
      <c r="VZY134" s="214"/>
      <c r="VZZ134" s="212"/>
      <c r="WAA134" s="213"/>
      <c r="WAB134" s="213"/>
      <c r="WAC134" s="214"/>
      <c r="WAD134" s="214"/>
      <c r="WAR134" s="214"/>
      <c r="WAS134" s="214"/>
      <c r="WAT134" s="214"/>
      <c r="WAU134" s="214"/>
      <c r="WAV134" s="214"/>
      <c r="WAW134" s="212"/>
      <c r="WAX134" s="213"/>
      <c r="WAY134" s="213"/>
      <c r="WAZ134" s="214"/>
      <c r="WBA134" s="214"/>
      <c r="WBO134" s="214"/>
      <c r="WBP134" s="214"/>
      <c r="WBQ134" s="214"/>
      <c r="WBR134" s="214"/>
      <c r="WBS134" s="214"/>
      <c r="WBT134" s="212"/>
      <c r="WBU134" s="213"/>
      <c r="WBV134" s="213"/>
      <c r="WBW134" s="214"/>
      <c r="WBX134" s="214"/>
      <c r="WCL134" s="214"/>
      <c r="WCM134" s="214"/>
      <c r="WCN134" s="214"/>
      <c r="WCO134" s="214"/>
      <c r="WCP134" s="214"/>
      <c r="WCQ134" s="212"/>
      <c r="WCR134" s="213"/>
      <c r="WCS134" s="213"/>
      <c r="WCT134" s="214"/>
      <c r="WCU134" s="214"/>
      <c r="WDI134" s="214"/>
      <c r="WDJ134" s="214"/>
      <c r="WDK134" s="214"/>
      <c r="WDL134" s="214"/>
      <c r="WDM134" s="214"/>
      <c r="WDN134" s="212"/>
      <c r="WDO134" s="213"/>
      <c r="WDP134" s="213"/>
      <c r="WDQ134" s="214"/>
      <c r="WDR134" s="214"/>
      <c r="WEF134" s="214"/>
      <c r="WEG134" s="214"/>
      <c r="WEH134" s="214"/>
      <c r="WEI134" s="214"/>
      <c r="WEJ134" s="214"/>
      <c r="WEK134" s="212"/>
      <c r="WEL134" s="213"/>
      <c r="WEM134" s="213"/>
      <c r="WEN134" s="214"/>
      <c r="WEO134" s="214"/>
      <c r="WFC134" s="214"/>
      <c r="WFD134" s="214"/>
      <c r="WFE134" s="214"/>
      <c r="WFF134" s="214"/>
      <c r="WFG134" s="214"/>
      <c r="WFH134" s="212"/>
      <c r="WFI134" s="213"/>
      <c r="WFJ134" s="213"/>
      <c r="WFK134" s="214"/>
      <c r="WFL134" s="214"/>
      <c r="WFZ134" s="214"/>
      <c r="WGA134" s="214"/>
      <c r="WGB134" s="214"/>
      <c r="WGC134" s="214"/>
      <c r="WGD134" s="214"/>
      <c r="WGE134" s="212"/>
      <c r="WGF134" s="213"/>
      <c r="WGG134" s="213"/>
      <c r="WGH134" s="214"/>
      <c r="WGI134" s="214"/>
      <c r="WGW134" s="214"/>
      <c r="WGX134" s="214"/>
      <c r="WGY134" s="214"/>
      <c r="WGZ134" s="214"/>
      <c r="WHA134" s="214"/>
      <c r="WHB134" s="212"/>
      <c r="WHC134" s="213"/>
      <c r="WHD134" s="213"/>
      <c r="WHE134" s="214"/>
      <c r="WHF134" s="214"/>
      <c r="WHT134" s="214"/>
      <c r="WHU134" s="214"/>
      <c r="WHV134" s="214"/>
      <c r="WHW134" s="214"/>
      <c r="WHX134" s="214"/>
      <c r="WHY134" s="212"/>
      <c r="WHZ134" s="213"/>
      <c r="WIA134" s="213"/>
      <c r="WIB134" s="214"/>
      <c r="WIC134" s="214"/>
      <c r="WIQ134" s="214"/>
      <c r="WIR134" s="214"/>
      <c r="WIS134" s="214"/>
      <c r="WIT134" s="214"/>
      <c r="WIU134" s="214"/>
      <c r="WIV134" s="212"/>
      <c r="WIW134" s="213"/>
      <c r="WIX134" s="213"/>
      <c r="WIY134" s="214"/>
      <c r="WIZ134" s="214"/>
      <c r="WJN134" s="214"/>
      <c r="WJO134" s="214"/>
      <c r="WJP134" s="214"/>
      <c r="WJQ134" s="214"/>
      <c r="WJR134" s="214"/>
      <c r="WJS134" s="212"/>
      <c r="WJT134" s="213"/>
      <c r="WJU134" s="213"/>
      <c r="WJV134" s="214"/>
      <c r="WJW134" s="214"/>
      <c r="WKK134" s="214"/>
      <c r="WKL134" s="214"/>
      <c r="WKM134" s="214"/>
      <c r="WKN134" s="214"/>
      <c r="WKO134" s="214"/>
      <c r="WKP134" s="212"/>
      <c r="WKQ134" s="213"/>
      <c r="WKR134" s="213"/>
      <c r="WKS134" s="214"/>
      <c r="WKT134" s="214"/>
      <c r="WLH134" s="214"/>
      <c r="WLI134" s="214"/>
      <c r="WLJ134" s="214"/>
      <c r="WLK134" s="214"/>
      <c r="WLL134" s="214"/>
      <c r="WLM134" s="212"/>
      <c r="WLN134" s="213"/>
      <c r="WLO134" s="213"/>
      <c r="WLP134" s="214"/>
      <c r="WLQ134" s="214"/>
      <c r="WME134" s="214"/>
      <c r="WMF134" s="214"/>
      <c r="WMG134" s="214"/>
      <c r="WMH134" s="214"/>
      <c r="WMI134" s="214"/>
      <c r="WMJ134" s="212"/>
      <c r="WMK134" s="213"/>
      <c r="WML134" s="213"/>
      <c r="WMM134" s="214"/>
      <c r="WMN134" s="214"/>
      <c r="WNB134" s="214"/>
      <c r="WNC134" s="214"/>
      <c r="WND134" s="214"/>
      <c r="WNE134" s="214"/>
      <c r="WNF134" s="214"/>
      <c r="WNG134" s="212"/>
      <c r="WNH134" s="213"/>
      <c r="WNI134" s="213"/>
      <c r="WNJ134" s="214"/>
      <c r="WNK134" s="214"/>
      <c r="WNY134" s="214"/>
      <c r="WNZ134" s="214"/>
      <c r="WOA134" s="214"/>
      <c r="WOB134" s="214"/>
      <c r="WOC134" s="214"/>
      <c r="WOD134" s="212"/>
      <c r="WOE134" s="213"/>
      <c r="WOF134" s="213"/>
      <c r="WOG134" s="214"/>
      <c r="WOH134" s="214"/>
      <c r="WOV134" s="214"/>
      <c r="WOW134" s="214"/>
      <c r="WOX134" s="214"/>
      <c r="WOY134" s="214"/>
      <c r="WOZ134" s="214"/>
      <c r="WPA134" s="212"/>
      <c r="WPB134" s="213"/>
      <c r="WPC134" s="213"/>
      <c r="WPD134" s="214"/>
      <c r="WPE134" s="214"/>
      <c r="WPS134" s="214"/>
      <c r="WPT134" s="214"/>
      <c r="WPU134" s="214"/>
      <c r="WPV134" s="214"/>
      <c r="WPW134" s="214"/>
      <c r="WPX134" s="212"/>
      <c r="WPY134" s="213"/>
      <c r="WPZ134" s="213"/>
      <c r="WQA134" s="214"/>
      <c r="WQB134" s="214"/>
      <c r="WQP134" s="214"/>
      <c r="WQQ134" s="214"/>
      <c r="WQR134" s="214"/>
      <c r="WQS134" s="214"/>
      <c r="WQT134" s="214"/>
      <c r="WQU134" s="212"/>
      <c r="WQV134" s="213"/>
      <c r="WQW134" s="213"/>
      <c r="WQX134" s="214"/>
      <c r="WQY134" s="214"/>
      <c r="WRM134" s="214"/>
      <c r="WRN134" s="214"/>
      <c r="WRO134" s="214"/>
      <c r="WRP134" s="214"/>
      <c r="WRQ134" s="214"/>
      <c r="WRR134" s="212"/>
      <c r="WRS134" s="213"/>
      <c r="WRT134" s="213"/>
      <c r="WRU134" s="214"/>
      <c r="WRV134" s="214"/>
      <c r="WSJ134" s="214"/>
      <c r="WSK134" s="214"/>
      <c r="WSL134" s="214"/>
      <c r="WSM134" s="214"/>
      <c r="WSN134" s="214"/>
      <c r="WSO134" s="212"/>
      <c r="WSP134" s="213"/>
      <c r="WSQ134" s="213"/>
      <c r="WSR134" s="214"/>
      <c r="WSS134" s="214"/>
      <c r="WTG134" s="214"/>
      <c r="WTH134" s="214"/>
      <c r="WTI134" s="214"/>
      <c r="WTJ134" s="214"/>
      <c r="WTK134" s="214"/>
      <c r="WTL134" s="212"/>
      <c r="WTM134" s="213"/>
      <c r="WTN134" s="213"/>
      <c r="WTO134" s="214"/>
      <c r="WTP134" s="214"/>
      <c r="WUD134" s="214"/>
      <c r="WUE134" s="214"/>
      <c r="WUF134" s="214"/>
      <c r="WUG134" s="214"/>
      <c r="WUH134" s="214"/>
      <c r="WUI134" s="212"/>
      <c r="WUJ134" s="213"/>
      <c r="WUK134" s="213"/>
      <c r="WUL134" s="214"/>
      <c r="WUM134" s="214"/>
      <c r="WVA134" s="214"/>
      <c r="WVB134" s="214"/>
      <c r="WVC134" s="214"/>
      <c r="WVD134" s="214"/>
      <c r="WVE134" s="214"/>
      <c r="WVF134" s="212"/>
      <c r="WVG134" s="213"/>
      <c r="WVH134" s="213"/>
      <c r="WVI134" s="214"/>
      <c r="WVJ134" s="214"/>
      <c r="WVX134" s="214"/>
      <c r="WVY134" s="214"/>
      <c r="WVZ134" s="214"/>
      <c r="WWA134" s="214"/>
      <c r="WWB134" s="214"/>
      <c r="WWC134" s="212"/>
      <c r="WWD134" s="213"/>
      <c r="WWE134" s="213"/>
      <c r="WWF134" s="214"/>
      <c r="WWG134" s="214"/>
      <c r="WWU134" s="214"/>
      <c r="WWV134" s="214"/>
      <c r="WWW134" s="214"/>
      <c r="WWX134" s="214"/>
      <c r="WWY134" s="214"/>
      <c r="WWZ134" s="212"/>
      <c r="WXA134" s="213"/>
      <c r="WXB134" s="213"/>
      <c r="WXC134" s="214"/>
      <c r="WXD134" s="214"/>
      <c r="WXR134" s="214"/>
      <c r="WXS134" s="214"/>
      <c r="WXT134" s="214"/>
      <c r="WXU134" s="214"/>
      <c r="WXV134" s="214"/>
      <c r="WXW134" s="212"/>
      <c r="WXX134" s="213"/>
      <c r="WXY134" s="213"/>
      <c r="WXZ134" s="214"/>
      <c r="WYA134" s="214"/>
      <c r="WYO134" s="214"/>
      <c r="WYP134" s="214"/>
      <c r="WYQ134" s="214"/>
      <c r="WYR134" s="214"/>
      <c r="WYS134" s="214"/>
      <c r="WYT134" s="212"/>
      <c r="WYU134" s="213"/>
      <c r="WYV134" s="213"/>
      <c r="WYW134" s="214"/>
      <c r="WYX134" s="214"/>
      <c r="WZL134" s="214"/>
      <c r="WZM134" s="214"/>
      <c r="WZN134" s="214"/>
      <c r="WZO134" s="214"/>
      <c r="WZP134" s="214"/>
      <c r="WZQ134" s="212"/>
      <c r="WZR134" s="213"/>
      <c r="WZS134" s="213"/>
      <c r="WZT134" s="214"/>
      <c r="WZU134" s="214"/>
      <c r="XAI134" s="214"/>
      <c r="XAJ134" s="214"/>
      <c r="XAK134" s="214"/>
      <c r="XAL134" s="214"/>
      <c r="XAM134" s="214"/>
      <c r="XAN134" s="212"/>
      <c r="XAO134" s="213"/>
      <c r="XAP134" s="213"/>
      <c r="XAQ134" s="214"/>
      <c r="XAR134" s="214"/>
      <c r="XBF134" s="214"/>
      <c r="XBG134" s="214"/>
      <c r="XBH134" s="214"/>
      <c r="XBI134" s="214"/>
      <c r="XBJ134" s="214"/>
      <c r="XBK134" s="212"/>
      <c r="XBL134" s="213"/>
      <c r="XBM134" s="213"/>
      <c r="XBN134" s="214"/>
      <c r="XBO134" s="214"/>
      <c r="XCC134" s="214"/>
      <c r="XCD134" s="214"/>
      <c r="XCE134" s="214"/>
      <c r="XCF134" s="214"/>
      <c r="XCG134" s="214"/>
      <c r="XCH134" s="212"/>
      <c r="XCI134" s="213"/>
      <c r="XCJ134" s="213"/>
      <c r="XCK134" s="214"/>
      <c r="XCL134" s="214"/>
      <c r="XCZ134" s="214"/>
      <c r="XDA134" s="214"/>
      <c r="XDB134" s="214"/>
      <c r="XDC134" s="214"/>
      <c r="XDD134" s="214"/>
      <c r="XDE134" s="212"/>
      <c r="XDF134" s="213"/>
      <c r="XDG134" s="213"/>
      <c r="XDH134" s="214"/>
      <c r="XDI134" s="214"/>
      <c r="XDW134" s="214"/>
      <c r="XDX134" s="214"/>
      <c r="XDY134" s="214"/>
      <c r="XDZ134" s="214"/>
      <c r="XEA134" s="214"/>
      <c r="XEB134" s="212"/>
      <c r="XEC134" s="213"/>
      <c r="XED134" s="213"/>
      <c r="XEE134" s="214"/>
      <c r="XEF134" s="214"/>
      <c r="XET134" s="214"/>
      <c r="XEU134" s="214"/>
      <c r="XEV134" s="214"/>
      <c r="XEW134" s="214"/>
      <c r="XEX134" s="214"/>
      <c r="XEY134" s="212"/>
      <c r="XEZ134" s="213"/>
      <c r="XFA134" s="213"/>
      <c r="XFB134" s="214"/>
      <c r="XFC134" s="214"/>
    </row>
    <row r="135" spans="1:1019 1033:3066 3080:5113 5127:7160 7174:9207 9221:11254 11268:13301 13315:14336 14350:15348 15362:16383" ht="13.5">
      <c r="B135" s="35" t="s">
        <v>577</v>
      </c>
      <c r="C135" s="94" t="s">
        <v>220</v>
      </c>
      <c r="D135" s="18" t="s">
        <v>579</v>
      </c>
      <c r="E135" s="18" t="s">
        <v>649</v>
      </c>
      <c r="H135" s="99"/>
      <c r="I135" s="124"/>
      <c r="J135" s="124"/>
      <c r="K135" s="124"/>
      <c r="L135" s="124"/>
      <c r="M135" s="124"/>
      <c r="N135" s="124"/>
      <c r="O135" s="124"/>
      <c r="P135" s="124"/>
      <c r="Q135" s="124"/>
      <c r="R135" s="124"/>
      <c r="S135" s="124"/>
      <c r="T135" s="124"/>
    </row>
    <row r="136" spans="1:1019 1033:3066 3080:5113 5127:7160 7174:9207 9221:11254 11268:13301 13315:14336 14350:15348 15362:16383" ht="13.5">
      <c r="B136" s="35" t="s">
        <v>577</v>
      </c>
      <c r="C136" s="94" t="s">
        <v>583</v>
      </c>
      <c r="D136" s="18" t="s">
        <v>580</v>
      </c>
      <c r="E136" s="18" t="s">
        <v>649</v>
      </c>
      <c r="H136" s="99"/>
      <c r="I136" s="124"/>
      <c r="J136" s="124"/>
      <c r="K136" s="124"/>
      <c r="L136" s="124"/>
      <c r="M136" s="124"/>
      <c r="N136" s="124"/>
      <c r="O136" s="124"/>
      <c r="P136" s="124"/>
      <c r="Q136" s="124"/>
      <c r="R136" s="124"/>
      <c r="S136" s="124"/>
      <c r="T136" s="124"/>
    </row>
    <row r="137" spans="1:1019 1033:3066 3080:5113 5127:7160 7174:9207 9221:11254 11268:13301 13315:14336 14350:15348 15362:16383" ht="13.5">
      <c r="B137" s="35" t="s">
        <v>577</v>
      </c>
      <c r="C137" s="156" t="s">
        <v>221</v>
      </c>
      <c r="D137" s="221" t="s">
        <v>222</v>
      </c>
      <c r="E137" s="18" t="s">
        <v>649</v>
      </c>
      <c r="F137" s="18"/>
      <c r="G137" s="18"/>
      <c r="H137" s="99"/>
      <c r="I137" s="124"/>
      <c r="J137" s="124"/>
      <c r="K137" s="124"/>
      <c r="L137" s="124"/>
      <c r="M137" s="124"/>
      <c r="N137" s="124"/>
      <c r="O137" s="124"/>
      <c r="P137" s="124"/>
      <c r="Q137" s="124"/>
      <c r="R137" s="124"/>
      <c r="S137" s="124"/>
      <c r="T137" s="124"/>
    </row>
    <row r="138" spans="1:1019 1033:3066 3080:5113 5127:7160 7174:9207 9221:11254 11268:13301 13315:14336 14350:15348 15362:16383" ht="13.5">
      <c r="B138" s="35" t="s">
        <v>577</v>
      </c>
      <c r="C138" s="156" t="s">
        <v>221</v>
      </c>
      <c r="D138" s="221" t="s">
        <v>223</v>
      </c>
      <c r="E138" s="18" t="s">
        <v>649</v>
      </c>
      <c r="F138" s="18"/>
      <c r="G138" s="18"/>
      <c r="H138" s="99"/>
      <c r="I138" s="124"/>
      <c r="J138" s="124"/>
      <c r="K138" s="124"/>
      <c r="L138" s="124"/>
      <c r="M138" s="124"/>
      <c r="N138" s="124"/>
      <c r="O138" s="124"/>
      <c r="P138" s="124"/>
      <c r="Q138" s="124"/>
      <c r="R138" s="124"/>
      <c r="S138" s="124"/>
      <c r="T138" s="124"/>
    </row>
    <row r="139" spans="1:1019 1033:3066 3080:5113 5127:7160 7174:9207 9221:11254 11268:13301 13315:14336 14350:15348 15362:16383" ht="13.5">
      <c r="B139" s="35" t="s">
        <v>577</v>
      </c>
      <c r="C139" s="156" t="s">
        <v>221</v>
      </c>
      <c r="D139" s="221" t="s">
        <v>224</v>
      </c>
      <c r="E139" s="18" t="s">
        <v>649</v>
      </c>
      <c r="F139" s="18"/>
      <c r="G139" s="18"/>
      <c r="H139" s="99"/>
      <c r="I139" s="124"/>
      <c r="J139" s="124"/>
      <c r="K139" s="124"/>
      <c r="L139" s="124"/>
      <c r="M139" s="124"/>
      <c r="N139" s="124"/>
      <c r="O139" s="124"/>
      <c r="P139" s="124"/>
      <c r="Q139" s="124"/>
      <c r="R139" s="124"/>
      <c r="S139" s="124"/>
      <c r="T139" s="124"/>
    </row>
    <row r="140" spans="1:1019 1033:3066 3080:5113 5127:7160 7174:9207 9221:11254 11268:13301 13315:14336 14350:15348 15362:16383" ht="13.5">
      <c r="D140" s="52"/>
      <c r="E140" s="18"/>
      <c r="H140" s="97"/>
      <c r="I140" s="97"/>
      <c r="J140" s="97"/>
      <c r="K140" s="97"/>
      <c r="L140" s="97"/>
      <c r="M140" s="97"/>
      <c r="N140" s="97"/>
      <c r="O140" s="97"/>
      <c r="P140" s="97"/>
      <c r="Q140" s="97"/>
      <c r="R140" s="97"/>
      <c r="S140" s="97"/>
      <c r="T140" s="97"/>
    </row>
    <row r="141" spans="1:1019 1033:3066 3080:5113 5127:7160 7174:9207 9221:11254 11268:13301 13315:14336 14350:15348 15362:16383" ht="13.5">
      <c r="B141" s="35" t="s">
        <v>665</v>
      </c>
      <c r="C141" s="65" t="s">
        <v>664</v>
      </c>
      <c r="D141" s="225"/>
      <c r="E141" s="18" t="s">
        <v>649</v>
      </c>
      <c r="H141" s="98">
        <f>SUM(H142:H144)</f>
        <v>0</v>
      </c>
      <c r="I141" s="98">
        <f t="shared" ref="I141:T141" si="14">SUM(I142:I144)</f>
        <v>0</v>
      </c>
      <c r="J141" s="98">
        <f t="shared" si="14"/>
        <v>0</v>
      </c>
      <c r="K141" s="98">
        <f t="shared" si="14"/>
        <v>0</v>
      </c>
      <c r="L141" s="98">
        <f t="shared" si="14"/>
        <v>0</v>
      </c>
      <c r="M141" s="98">
        <f t="shared" si="14"/>
        <v>0</v>
      </c>
      <c r="N141" s="98">
        <f t="shared" si="14"/>
        <v>0</v>
      </c>
      <c r="O141" s="98">
        <f t="shared" si="14"/>
        <v>0</v>
      </c>
      <c r="P141" s="98">
        <f t="shared" si="14"/>
        <v>0</v>
      </c>
      <c r="Q141" s="98">
        <f t="shared" si="14"/>
        <v>0</v>
      </c>
      <c r="R141" s="98">
        <f t="shared" si="14"/>
        <v>0</v>
      </c>
      <c r="S141" s="98">
        <f t="shared" si="14"/>
        <v>0</v>
      </c>
      <c r="T141" s="98">
        <f t="shared" si="14"/>
        <v>0</v>
      </c>
    </row>
    <row r="142" spans="1:1019 1033:3066 3080:5113 5127:7160 7174:9207 9221:11254 11268:13301 13315:14336 14350:15348 15362:16383" ht="13.5">
      <c r="B142" s="35" t="s">
        <v>665</v>
      </c>
      <c r="C142" s="32" t="s">
        <v>240</v>
      </c>
      <c r="D142" s="56" t="s">
        <v>248</v>
      </c>
      <c r="E142" s="18" t="s">
        <v>649</v>
      </c>
      <c r="H142" s="99"/>
      <c r="I142" s="99"/>
      <c r="J142" s="99"/>
      <c r="K142" s="99"/>
      <c r="L142" s="99"/>
      <c r="M142" s="99"/>
      <c r="N142" s="99"/>
      <c r="O142" s="99"/>
      <c r="P142" s="99"/>
      <c r="Q142" s="99"/>
      <c r="R142" s="99"/>
      <c r="S142" s="99"/>
      <c r="T142" s="99"/>
    </row>
    <row r="143" spans="1:1019 1033:3066 3080:5113 5127:7160 7174:9207 9221:11254 11268:13301 13315:14336 14350:15348 15362:16383" ht="13.5">
      <c r="B143" s="35" t="s">
        <v>665</v>
      </c>
      <c r="C143" s="32" t="s">
        <v>240</v>
      </c>
      <c r="D143" s="56" t="s">
        <v>249</v>
      </c>
      <c r="E143" s="18" t="s">
        <v>649</v>
      </c>
      <c r="H143" s="99"/>
      <c r="I143" s="99"/>
      <c r="J143" s="99"/>
      <c r="K143" s="99"/>
      <c r="L143" s="99"/>
      <c r="M143" s="99"/>
      <c r="N143" s="99"/>
      <c r="O143" s="99"/>
      <c r="P143" s="99"/>
      <c r="Q143" s="99"/>
      <c r="R143" s="99"/>
      <c r="S143" s="99"/>
      <c r="T143" s="99"/>
    </row>
    <row r="144" spans="1:1019 1033:3066 3080:5113 5127:7160 7174:9207 9221:11254 11268:13301 13315:14336 14350:15348 15362:16383" ht="13.5">
      <c r="B144" s="35" t="s">
        <v>665</v>
      </c>
      <c r="C144" s="32" t="s">
        <v>240</v>
      </c>
      <c r="D144" s="56" t="s">
        <v>250</v>
      </c>
      <c r="E144" s="18" t="s">
        <v>649</v>
      </c>
      <c r="H144" s="99"/>
      <c r="I144" s="99"/>
      <c r="J144" s="99"/>
      <c r="K144" s="99"/>
      <c r="L144" s="99"/>
      <c r="M144" s="99"/>
      <c r="N144" s="99"/>
      <c r="O144" s="99"/>
      <c r="P144" s="99"/>
      <c r="Q144" s="99"/>
      <c r="R144" s="99"/>
      <c r="S144" s="99"/>
      <c r="T144" s="99"/>
    </row>
    <row r="145" spans="2:20" ht="13.5">
      <c r="D145" s="52"/>
      <c r="E145" s="18"/>
      <c r="H145" s="97"/>
      <c r="I145" s="97"/>
      <c r="J145" s="97"/>
      <c r="K145" s="97"/>
      <c r="L145" s="97"/>
      <c r="M145" s="97"/>
      <c r="N145" s="97"/>
      <c r="O145" s="97"/>
      <c r="P145" s="97"/>
      <c r="Q145" s="97"/>
      <c r="R145" s="97"/>
      <c r="S145" s="97"/>
      <c r="T145" s="97"/>
    </row>
    <row r="146" spans="2:20" ht="13.5">
      <c r="B146" s="35" t="s">
        <v>582</v>
      </c>
      <c r="C146" s="49" t="s">
        <v>467</v>
      </c>
      <c r="D146" s="18"/>
      <c r="E146" s="18" t="s">
        <v>649</v>
      </c>
      <c r="H146" s="132">
        <f>'10'!H18</f>
        <v>0</v>
      </c>
      <c r="I146" s="132">
        <f>'10'!I18</f>
        <v>0</v>
      </c>
      <c r="J146" s="132">
        <f>'10'!J18</f>
        <v>0</v>
      </c>
      <c r="K146" s="132">
        <f>'10'!K18</f>
        <v>0</v>
      </c>
      <c r="L146" s="132">
        <f>'10'!L18</f>
        <v>0</v>
      </c>
      <c r="M146" s="132">
        <f>'10'!M18</f>
        <v>0</v>
      </c>
      <c r="N146" s="132">
        <f>'10'!N18</f>
        <v>0</v>
      </c>
      <c r="O146" s="132">
        <f>'10'!O18</f>
        <v>0</v>
      </c>
      <c r="P146" s="132">
        <f>'10'!P18</f>
        <v>0</v>
      </c>
      <c r="Q146" s="132">
        <f>'10'!Q18</f>
        <v>0</v>
      </c>
      <c r="R146" s="132">
        <f>'10'!R18</f>
        <v>0</v>
      </c>
      <c r="S146" s="132">
        <f>'10'!S18</f>
        <v>0</v>
      </c>
      <c r="T146" s="132">
        <f>'10'!T18</f>
        <v>0</v>
      </c>
    </row>
    <row r="147" spans="2:20" ht="13.5">
      <c r="B147" s="94"/>
    </row>
    <row r="148" spans="2:20" ht="13.5">
      <c r="C148" s="93" t="s">
        <v>225</v>
      </c>
      <c r="D148" s="52"/>
      <c r="E148" s="18" t="s">
        <v>649</v>
      </c>
      <c r="H148" s="98">
        <f>SUM(H150:H168)</f>
        <v>0</v>
      </c>
      <c r="I148" s="98">
        <f t="shared" ref="I148:T148" si="15">SUM(I150:I168)</f>
        <v>0</v>
      </c>
      <c r="J148" s="98">
        <f t="shared" si="15"/>
        <v>0</v>
      </c>
      <c r="K148" s="98">
        <f t="shared" si="15"/>
        <v>0</v>
      </c>
      <c r="L148" s="98">
        <f t="shared" si="15"/>
        <v>0</v>
      </c>
      <c r="M148" s="98">
        <f t="shared" si="15"/>
        <v>0</v>
      </c>
      <c r="N148" s="98">
        <f t="shared" si="15"/>
        <v>0</v>
      </c>
      <c r="O148" s="98">
        <f t="shared" si="15"/>
        <v>0</v>
      </c>
      <c r="P148" s="98">
        <f t="shared" si="15"/>
        <v>0</v>
      </c>
      <c r="Q148" s="98">
        <f t="shared" si="15"/>
        <v>0</v>
      </c>
      <c r="R148" s="98">
        <f t="shared" si="15"/>
        <v>0</v>
      </c>
      <c r="S148" s="98">
        <f t="shared" si="15"/>
        <v>0</v>
      </c>
      <c r="T148" s="98">
        <f t="shared" si="15"/>
        <v>0</v>
      </c>
    </row>
    <row r="149" spans="2:20" ht="13.5">
      <c r="C149" s="49"/>
      <c r="D149" s="52"/>
      <c r="E149" s="18"/>
      <c r="H149" s="97"/>
      <c r="I149" s="97"/>
      <c r="J149" s="97"/>
      <c r="K149" s="97"/>
      <c r="L149" s="97"/>
      <c r="M149" s="97"/>
      <c r="N149" s="97"/>
      <c r="O149" s="97"/>
      <c r="P149" s="97"/>
      <c r="Q149" s="97"/>
      <c r="R149" s="97"/>
      <c r="S149" s="97"/>
      <c r="T149" s="97"/>
    </row>
    <row r="150" spans="2:20" ht="13.5">
      <c r="B150" s="35" t="s">
        <v>581</v>
      </c>
      <c r="C150" s="161" t="s">
        <v>226</v>
      </c>
      <c r="D150" s="18" t="s">
        <v>213</v>
      </c>
      <c r="E150" s="18" t="s">
        <v>649</v>
      </c>
      <c r="H150" s="99"/>
      <c r="I150" s="99"/>
      <c r="J150" s="99"/>
      <c r="K150" s="99"/>
      <c r="L150" s="99"/>
      <c r="M150" s="99"/>
      <c r="N150" s="99"/>
      <c r="O150" s="99"/>
      <c r="P150" s="99"/>
      <c r="Q150" s="99"/>
      <c r="R150" s="99"/>
      <c r="S150" s="99"/>
      <c r="T150" s="99"/>
    </row>
    <row r="151" spans="2:20" ht="13.5">
      <c r="B151" s="35" t="s">
        <v>581</v>
      </c>
      <c r="C151" s="161" t="s">
        <v>227</v>
      </c>
      <c r="D151" s="18" t="s">
        <v>205</v>
      </c>
      <c r="E151" s="18" t="s">
        <v>649</v>
      </c>
      <c r="H151" s="99"/>
      <c r="I151" s="99"/>
      <c r="J151" s="99"/>
      <c r="K151" s="99"/>
      <c r="L151" s="99"/>
      <c r="M151" s="99"/>
      <c r="N151" s="99"/>
      <c r="O151" s="99"/>
      <c r="P151" s="99"/>
      <c r="Q151" s="99"/>
      <c r="R151" s="99"/>
      <c r="S151" s="99"/>
      <c r="T151" s="99"/>
    </row>
    <row r="152" spans="2:20" ht="13.5">
      <c r="B152" s="35" t="s">
        <v>581</v>
      </c>
      <c r="C152" s="161" t="s">
        <v>228</v>
      </c>
      <c r="D152" s="18" t="s">
        <v>205</v>
      </c>
      <c r="E152" s="18" t="s">
        <v>649</v>
      </c>
      <c r="H152" s="99"/>
      <c r="I152" s="99"/>
      <c r="J152" s="99"/>
      <c r="K152" s="99"/>
      <c r="L152" s="99"/>
      <c r="M152" s="99"/>
      <c r="N152" s="99"/>
      <c r="O152" s="99"/>
      <c r="P152" s="99"/>
      <c r="Q152" s="99"/>
      <c r="R152" s="99"/>
      <c r="S152" s="99"/>
      <c r="T152" s="99"/>
    </row>
    <row r="153" spans="2:20" ht="13.5">
      <c r="B153" s="35" t="s">
        <v>581</v>
      </c>
      <c r="C153" s="161" t="s">
        <v>229</v>
      </c>
      <c r="D153" s="18" t="s">
        <v>205</v>
      </c>
      <c r="E153" s="18" t="s">
        <v>649</v>
      </c>
      <c r="H153" s="99"/>
      <c r="I153" s="99"/>
      <c r="J153" s="99"/>
      <c r="K153" s="99"/>
      <c r="L153" s="99"/>
      <c r="M153" s="99"/>
      <c r="N153" s="99"/>
      <c r="O153" s="99"/>
      <c r="P153" s="99"/>
      <c r="Q153" s="99"/>
      <c r="R153" s="99"/>
      <c r="S153" s="99"/>
      <c r="T153" s="99"/>
    </row>
    <row r="154" spans="2:20" ht="13.5">
      <c r="B154" s="35" t="s">
        <v>581</v>
      </c>
      <c r="C154" s="161" t="s">
        <v>230</v>
      </c>
      <c r="D154" s="18" t="s">
        <v>205</v>
      </c>
      <c r="E154" s="18" t="s">
        <v>649</v>
      </c>
      <c r="H154" s="99"/>
      <c r="I154" s="99"/>
      <c r="J154" s="99"/>
      <c r="K154" s="99"/>
      <c r="L154" s="99"/>
      <c r="M154" s="99"/>
      <c r="N154" s="99"/>
      <c r="O154" s="99"/>
      <c r="P154" s="99"/>
      <c r="Q154" s="99"/>
      <c r="R154" s="99"/>
      <c r="S154" s="99"/>
      <c r="T154" s="99"/>
    </row>
    <row r="155" spans="2:20" ht="13.5">
      <c r="B155" s="35" t="s">
        <v>581</v>
      </c>
      <c r="C155" s="161" t="s">
        <v>231</v>
      </c>
      <c r="D155" s="18" t="s">
        <v>213</v>
      </c>
      <c r="E155" s="18" t="s">
        <v>649</v>
      </c>
      <c r="H155" s="99"/>
      <c r="I155" s="99"/>
      <c r="J155" s="99"/>
      <c r="K155" s="99"/>
      <c r="L155" s="99"/>
      <c r="M155" s="99"/>
      <c r="N155" s="99"/>
      <c r="O155" s="99"/>
      <c r="P155" s="99"/>
      <c r="Q155" s="99"/>
      <c r="R155" s="99"/>
      <c r="S155" s="99"/>
      <c r="T155" s="99"/>
    </row>
    <row r="156" spans="2:20" ht="13.5">
      <c r="B156" s="35" t="s">
        <v>581</v>
      </c>
      <c r="C156" s="161" t="s">
        <v>232</v>
      </c>
      <c r="D156" s="18" t="s">
        <v>205</v>
      </c>
      <c r="E156" s="18" t="s">
        <v>649</v>
      </c>
      <c r="H156" s="99"/>
      <c r="I156" s="99"/>
      <c r="J156" s="99"/>
      <c r="K156" s="99"/>
      <c r="L156" s="99"/>
      <c r="M156" s="99"/>
      <c r="N156" s="99"/>
      <c r="O156" s="99"/>
      <c r="P156" s="99"/>
      <c r="Q156" s="99"/>
      <c r="R156" s="99"/>
      <c r="S156" s="99"/>
      <c r="T156" s="99"/>
    </row>
    <row r="157" spans="2:20" ht="13.5">
      <c r="B157" s="35" t="s">
        <v>581</v>
      </c>
      <c r="C157" s="161" t="s">
        <v>89</v>
      </c>
      <c r="D157" s="18" t="s">
        <v>205</v>
      </c>
      <c r="E157" s="18" t="s">
        <v>649</v>
      </c>
      <c r="H157" s="99"/>
      <c r="I157" s="99"/>
      <c r="J157" s="99"/>
      <c r="K157" s="99"/>
      <c r="L157" s="99"/>
      <c r="M157" s="99"/>
      <c r="N157" s="99"/>
      <c r="O157" s="99"/>
      <c r="P157" s="99"/>
      <c r="Q157" s="99"/>
      <c r="R157" s="99"/>
      <c r="S157" s="99"/>
      <c r="T157" s="99"/>
    </row>
    <row r="158" spans="2:20" ht="13.5">
      <c r="B158" s="35" t="s">
        <v>581</v>
      </c>
      <c r="C158" s="161" t="s">
        <v>94</v>
      </c>
      <c r="D158" s="18" t="s">
        <v>205</v>
      </c>
      <c r="E158" s="18" t="s">
        <v>649</v>
      </c>
      <c r="H158" s="99"/>
      <c r="I158" s="99"/>
      <c r="J158" s="99"/>
      <c r="K158" s="99"/>
      <c r="L158" s="99"/>
      <c r="M158" s="99"/>
      <c r="N158" s="99"/>
      <c r="O158" s="99"/>
      <c r="P158" s="99"/>
      <c r="Q158" s="99"/>
      <c r="R158" s="99"/>
      <c r="S158" s="99"/>
      <c r="T158" s="99"/>
    </row>
    <row r="159" spans="2:20" ht="13.5">
      <c r="B159" s="35" t="s">
        <v>581</v>
      </c>
      <c r="C159" s="161" t="s">
        <v>233</v>
      </c>
      <c r="D159" s="18" t="s">
        <v>205</v>
      </c>
      <c r="E159" s="18" t="s">
        <v>649</v>
      </c>
      <c r="H159" s="99"/>
      <c r="I159" s="99"/>
      <c r="J159" s="99"/>
      <c r="K159" s="99"/>
      <c r="L159" s="99"/>
      <c r="M159" s="99"/>
      <c r="N159" s="99"/>
      <c r="O159" s="99"/>
      <c r="P159" s="99"/>
      <c r="Q159" s="99"/>
      <c r="R159" s="99"/>
      <c r="S159" s="99"/>
      <c r="T159" s="99"/>
    </row>
    <row r="160" spans="2:20" ht="13.5">
      <c r="B160" s="35" t="s">
        <v>581</v>
      </c>
      <c r="C160" s="161" t="s">
        <v>234</v>
      </c>
      <c r="D160" s="18" t="s">
        <v>213</v>
      </c>
      <c r="E160" s="18" t="s">
        <v>649</v>
      </c>
      <c r="H160" s="99"/>
      <c r="I160" s="99"/>
      <c r="J160" s="99"/>
      <c r="K160" s="99"/>
      <c r="L160" s="99"/>
      <c r="M160" s="99"/>
      <c r="N160" s="99"/>
      <c r="O160" s="99"/>
      <c r="P160" s="99"/>
      <c r="Q160" s="99"/>
      <c r="R160" s="99"/>
      <c r="S160" s="99"/>
      <c r="T160" s="99"/>
    </row>
    <row r="161" spans="2:20" ht="13.5">
      <c r="B161" s="35" t="s">
        <v>581</v>
      </c>
      <c r="C161" s="161" t="s">
        <v>235</v>
      </c>
      <c r="D161" s="18" t="s">
        <v>213</v>
      </c>
      <c r="E161" s="18" t="s">
        <v>649</v>
      </c>
      <c r="H161" s="99"/>
      <c r="I161" s="99"/>
      <c r="J161" s="99"/>
      <c r="K161" s="99"/>
      <c r="L161" s="99"/>
      <c r="M161" s="99"/>
      <c r="N161" s="99"/>
      <c r="O161" s="99"/>
      <c r="P161" s="99"/>
      <c r="Q161" s="99"/>
      <c r="R161" s="99"/>
      <c r="S161" s="99"/>
      <c r="T161" s="99"/>
    </row>
    <row r="162" spans="2:20" ht="13.5">
      <c r="B162" s="35" t="s">
        <v>581</v>
      </c>
      <c r="C162" s="161" t="s">
        <v>236</v>
      </c>
      <c r="D162" s="18" t="s">
        <v>215</v>
      </c>
      <c r="E162" s="18" t="s">
        <v>649</v>
      </c>
      <c r="H162" s="99"/>
      <c r="I162" s="99"/>
      <c r="J162" s="99"/>
      <c r="K162" s="99"/>
      <c r="L162" s="99"/>
      <c r="M162" s="99"/>
      <c r="N162" s="99"/>
      <c r="O162" s="99"/>
      <c r="P162" s="99"/>
      <c r="Q162" s="99"/>
      <c r="R162" s="99"/>
      <c r="S162" s="99"/>
      <c r="T162" s="99"/>
    </row>
    <row r="163" spans="2:20" ht="13.5">
      <c r="B163" s="35" t="s">
        <v>581</v>
      </c>
      <c r="C163" s="161" t="s">
        <v>237</v>
      </c>
      <c r="D163" s="18" t="s">
        <v>215</v>
      </c>
      <c r="E163" s="18" t="s">
        <v>649</v>
      </c>
      <c r="H163" s="99"/>
      <c r="I163" s="99"/>
      <c r="J163" s="99"/>
      <c r="K163" s="99"/>
      <c r="L163" s="99"/>
      <c r="M163" s="99"/>
      <c r="N163" s="99"/>
      <c r="O163" s="99"/>
      <c r="P163" s="99"/>
      <c r="Q163" s="99"/>
      <c r="R163" s="99"/>
      <c r="S163" s="99"/>
      <c r="T163" s="99"/>
    </row>
    <row r="164" spans="2:20" ht="13.5">
      <c r="B164" s="35" t="s">
        <v>581</v>
      </c>
      <c r="C164" s="161" t="s">
        <v>238</v>
      </c>
      <c r="D164" s="18" t="s">
        <v>213</v>
      </c>
      <c r="E164" s="18" t="s">
        <v>649</v>
      </c>
      <c r="H164" s="99"/>
      <c r="I164" s="99"/>
      <c r="J164" s="99"/>
      <c r="K164" s="99"/>
      <c r="L164" s="99"/>
      <c r="M164" s="99"/>
      <c r="N164" s="99"/>
      <c r="O164" s="99"/>
      <c r="P164" s="99"/>
      <c r="Q164" s="99"/>
      <c r="R164" s="99"/>
      <c r="S164" s="99"/>
      <c r="T164" s="99"/>
    </row>
    <row r="165" spans="2:20" ht="13.5">
      <c r="B165" s="35" t="s">
        <v>581</v>
      </c>
      <c r="C165" s="161" t="s">
        <v>239</v>
      </c>
      <c r="D165" s="18" t="s">
        <v>213</v>
      </c>
      <c r="E165" s="18" t="s">
        <v>649</v>
      </c>
      <c r="H165" s="99"/>
      <c r="I165" s="99"/>
      <c r="J165" s="99"/>
      <c r="K165" s="99"/>
      <c r="L165" s="99"/>
      <c r="M165" s="99"/>
      <c r="N165" s="99"/>
      <c r="O165" s="99"/>
      <c r="P165" s="99"/>
      <c r="Q165" s="99"/>
      <c r="R165" s="99"/>
      <c r="S165" s="99"/>
      <c r="T165" s="99"/>
    </row>
    <row r="166" spans="2:20" ht="13.5">
      <c r="B166" s="35" t="s">
        <v>581</v>
      </c>
      <c r="C166" s="32" t="s">
        <v>240</v>
      </c>
      <c r="D166" s="56" t="s">
        <v>248</v>
      </c>
      <c r="E166" s="18" t="s">
        <v>649</v>
      </c>
      <c r="H166" s="99"/>
      <c r="I166" s="99"/>
      <c r="J166" s="99"/>
      <c r="K166" s="99"/>
      <c r="L166" s="99"/>
      <c r="M166" s="99"/>
      <c r="N166" s="99"/>
      <c r="O166" s="99"/>
      <c r="P166" s="99"/>
      <c r="Q166" s="99"/>
      <c r="R166" s="99"/>
      <c r="S166" s="99"/>
      <c r="T166" s="99"/>
    </row>
    <row r="167" spans="2:20" ht="13.5">
      <c r="B167" s="35" t="s">
        <v>581</v>
      </c>
      <c r="C167" s="32" t="s">
        <v>240</v>
      </c>
      <c r="D167" s="56" t="s">
        <v>249</v>
      </c>
      <c r="E167" s="18" t="s">
        <v>649</v>
      </c>
      <c r="H167" s="99"/>
      <c r="I167" s="99"/>
      <c r="J167" s="99"/>
      <c r="K167" s="99"/>
      <c r="L167" s="99"/>
      <c r="M167" s="99"/>
      <c r="N167" s="99"/>
      <c r="O167" s="99"/>
      <c r="P167" s="99"/>
      <c r="Q167" s="99"/>
      <c r="R167" s="99"/>
      <c r="S167" s="99"/>
      <c r="T167" s="99"/>
    </row>
    <row r="168" spans="2:20" ht="13.5">
      <c r="B168" s="35" t="s">
        <v>581</v>
      </c>
      <c r="C168" s="32" t="s">
        <v>240</v>
      </c>
      <c r="D168" s="56" t="s">
        <v>250</v>
      </c>
      <c r="E168" s="18" t="s">
        <v>649</v>
      </c>
      <c r="H168" s="99"/>
      <c r="I168" s="99"/>
      <c r="J168" s="99"/>
      <c r="K168" s="99"/>
      <c r="L168" s="99"/>
      <c r="M168" s="99"/>
      <c r="N168" s="99"/>
      <c r="O168" s="99"/>
      <c r="P168" s="99"/>
      <c r="Q168" s="99"/>
      <c r="R168" s="99"/>
      <c r="S168" s="99"/>
      <c r="T168" s="99"/>
    </row>
    <row r="169" spans="2:20" ht="13.5">
      <c r="D169" s="52"/>
      <c r="E169" s="18"/>
      <c r="H169" s="97"/>
      <c r="I169" s="97"/>
      <c r="J169" s="97"/>
      <c r="K169" s="97"/>
      <c r="L169" s="97"/>
      <c r="M169" s="97"/>
      <c r="N169" s="97"/>
      <c r="O169" s="97"/>
      <c r="P169" s="97"/>
      <c r="Q169" s="97"/>
      <c r="R169" s="97"/>
      <c r="S169" s="97"/>
      <c r="T169" s="97"/>
    </row>
    <row r="170" spans="2:20" ht="13.5">
      <c r="B170" s="35" t="s">
        <v>582</v>
      </c>
      <c r="C170" s="49" t="s">
        <v>450</v>
      </c>
      <c r="D170" s="18"/>
      <c r="E170" s="18" t="s">
        <v>649</v>
      </c>
      <c r="H170" s="132">
        <f>'10'!H24</f>
        <v>0</v>
      </c>
      <c r="I170" s="132">
        <f>'10'!I24</f>
        <v>0</v>
      </c>
      <c r="J170" s="132">
        <f>'10'!J24</f>
        <v>0</v>
      </c>
      <c r="K170" s="132">
        <f>'10'!K24</f>
        <v>0</v>
      </c>
      <c r="L170" s="132">
        <f>'10'!L24</f>
        <v>0</v>
      </c>
      <c r="M170" s="132">
        <f>'10'!M24</f>
        <v>0</v>
      </c>
      <c r="N170" s="132">
        <f>'10'!N24</f>
        <v>0</v>
      </c>
      <c r="O170" s="132">
        <f>'10'!O24</f>
        <v>0</v>
      </c>
      <c r="P170" s="132">
        <f>'10'!P24</f>
        <v>0</v>
      </c>
      <c r="Q170" s="132">
        <f>'10'!Q24</f>
        <v>0</v>
      </c>
      <c r="R170" s="132">
        <f>'10'!R24</f>
        <v>0</v>
      </c>
      <c r="S170" s="132">
        <f>'10'!S24</f>
        <v>0</v>
      </c>
      <c r="T170" s="132">
        <f>'10'!T24</f>
        <v>0</v>
      </c>
    </row>
    <row r="171" spans="2:20" ht="13.5">
      <c r="C171" s="147"/>
      <c r="D171" s="52"/>
      <c r="E171" s="18"/>
    </row>
    <row r="172" spans="2:20" ht="13.5">
      <c r="B172" s="92" t="s">
        <v>646</v>
      </c>
      <c r="C172" s="23"/>
    </row>
    <row r="173" spans="2:20" ht="13.5"/>
    <row r="174" spans="2:20" ht="13.5">
      <c r="C174" s="16" t="s">
        <v>241</v>
      </c>
      <c r="E174" s="95" t="s">
        <v>242</v>
      </c>
      <c r="H174" s="68" t="str">
        <f>IF(SUM(H175:H187,H170, H146)=H16,"OK","ERROR")</f>
        <v>OK</v>
      </c>
      <c r="I174" s="68" t="str">
        <f t="shared" ref="I174:T174" si="16">IF(SUM(I175:I187,I170, I146)=I16,"OK","ERROR")</f>
        <v>OK</v>
      </c>
      <c r="J174" s="68" t="str">
        <f t="shared" si="16"/>
        <v>OK</v>
      </c>
      <c r="K174" s="68" t="str">
        <f t="shared" si="16"/>
        <v>OK</v>
      </c>
      <c r="L174" s="68" t="str">
        <f t="shared" si="16"/>
        <v>OK</v>
      </c>
      <c r="M174" s="68" t="str">
        <f t="shared" si="16"/>
        <v>OK</v>
      </c>
      <c r="N174" s="68" t="str">
        <f t="shared" si="16"/>
        <v>OK</v>
      </c>
      <c r="O174" s="68" t="str">
        <f t="shared" si="16"/>
        <v>OK</v>
      </c>
      <c r="P174" s="68" t="str">
        <f t="shared" si="16"/>
        <v>OK</v>
      </c>
      <c r="Q174" s="68" t="str">
        <f t="shared" si="16"/>
        <v>OK</v>
      </c>
      <c r="R174" s="68" t="str">
        <f t="shared" si="16"/>
        <v>OK</v>
      </c>
      <c r="S174" s="68" t="str">
        <f t="shared" si="16"/>
        <v>OK</v>
      </c>
      <c r="T174" s="68" t="str">
        <f t="shared" si="16"/>
        <v>OK</v>
      </c>
    </row>
    <row r="175" spans="2:20" ht="13.5">
      <c r="C175" s="94" t="s">
        <v>204</v>
      </c>
      <c r="D175" s="18" t="s">
        <v>205</v>
      </c>
      <c r="E175" s="18" t="s">
        <v>649</v>
      </c>
      <c r="H175" s="132">
        <f t="shared" ref="H175:T187" si="17">SUMIF($D$29:$D$168,$D175,H$29:H$168)</f>
        <v>0</v>
      </c>
      <c r="I175" s="132">
        <f t="shared" si="17"/>
        <v>0</v>
      </c>
      <c r="J175" s="132">
        <f t="shared" si="17"/>
        <v>0</v>
      </c>
      <c r="K175" s="132">
        <f t="shared" si="17"/>
        <v>0</v>
      </c>
      <c r="L175" s="132">
        <f t="shared" si="17"/>
        <v>0</v>
      </c>
      <c r="M175" s="132">
        <f t="shared" si="17"/>
        <v>0</v>
      </c>
      <c r="N175" s="132">
        <f t="shared" si="17"/>
        <v>0</v>
      </c>
      <c r="O175" s="132">
        <f t="shared" si="17"/>
        <v>0</v>
      </c>
      <c r="P175" s="132">
        <f t="shared" si="17"/>
        <v>0</v>
      </c>
      <c r="Q175" s="132">
        <f t="shared" si="17"/>
        <v>0</v>
      </c>
      <c r="R175" s="132">
        <f t="shared" si="17"/>
        <v>0</v>
      </c>
      <c r="S175" s="132">
        <f t="shared" si="17"/>
        <v>0</v>
      </c>
      <c r="T175" s="132">
        <f t="shared" si="17"/>
        <v>0</v>
      </c>
    </row>
    <row r="176" spans="2:20" ht="13.5">
      <c r="C176" s="94" t="s">
        <v>206</v>
      </c>
      <c r="D176" s="18" t="s">
        <v>207</v>
      </c>
      <c r="E176" s="18" t="s">
        <v>649</v>
      </c>
      <c r="H176" s="132">
        <f t="shared" si="17"/>
        <v>0</v>
      </c>
      <c r="I176" s="132">
        <f t="shared" si="17"/>
        <v>0</v>
      </c>
      <c r="J176" s="132">
        <f t="shared" si="17"/>
        <v>0</v>
      </c>
      <c r="K176" s="132">
        <f t="shared" si="17"/>
        <v>0</v>
      </c>
      <c r="L176" s="132">
        <f t="shared" si="17"/>
        <v>0</v>
      </c>
      <c r="M176" s="132">
        <f t="shared" si="17"/>
        <v>0</v>
      </c>
      <c r="N176" s="132">
        <f t="shared" si="17"/>
        <v>0</v>
      </c>
      <c r="O176" s="132">
        <f t="shared" si="17"/>
        <v>0</v>
      </c>
      <c r="P176" s="132">
        <f t="shared" si="17"/>
        <v>0</v>
      </c>
      <c r="Q176" s="132">
        <f t="shared" si="17"/>
        <v>0</v>
      </c>
      <c r="R176" s="132">
        <f t="shared" si="17"/>
        <v>0</v>
      </c>
      <c r="S176" s="132">
        <f t="shared" si="17"/>
        <v>0</v>
      </c>
      <c r="T176" s="132">
        <f t="shared" si="17"/>
        <v>0</v>
      </c>
    </row>
    <row r="177" spans="2:20" ht="13.5">
      <c r="C177" s="94" t="s">
        <v>208</v>
      </c>
      <c r="D177" s="18" t="s">
        <v>209</v>
      </c>
      <c r="E177" s="18" t="s">
        <v>649</v>
      </c>
      <c r="H177" s="132">
        <f t="shared" si="17"/>
        <v>0</v>
      </c>
      <c r="I177" s="132">
        <f t="shared" si="17"/>
        <v>0</v>
      </c>
      <c r="J177" s="132">
        <f t="shared" si="17"/>
        <v>0</v>
      </c>
      <c r="K177" s="132">
        <f t="shared" si="17"/>
        <v>0</v>
      </c>
      <c r="L177" s="132">
        <f t="shared" si="17"/>
        <v>0</v>
      </c>
      <c r="M177" s="132">
        <f t="shared" si="17"/>
        <v>0</v>
      </c>
      <c r="N177" s="132">
        <f t="shared" si="17"/>
        <v>0</v>
      </c>
      <c r="O177" s="132">
        <f t="shared" si="17"/>
        <v>0</v>
      </c>
      <c r="P177" s="132">
        <f t="shared" si="17"/>
        <v>0</v>
      </c>
      <c r="Q177" s="132">
        <f t="shared" si="17"/>
        <v>0</v>
      </c>
      <c r="R177" s="132">
        <f t="shared" si="17"/>
        <v>0</v>
      </c>
      <c r="S177" s="132">
        <f t="shared" si="17"/>
        <v>0</v>
      </c>
      <c r="T177" s="132">
        <f t="shared" si="17"/>
        <v>0</v>
      </c>
    </row>
    <row r="178" spans="2:20" ht="13.5">
      <c r="C178" s="94" t="s">
        <v>210</v>
      </c>
      <c r="D178" s="18" t="s">
        <v>211</v>
      </c>
      <c r="E178" s="18" t="s">
        <v>649</v>
      </c>
      <c r="H178" s="132">
        <f t="shared" si="17"/>
        <v>0</v>
      </c>
      <c r="I178" s="132">
        <f t="shared" si="17"/>
        <v>0</v>
      </c>
      <c r="J178" s="132">
        <f t="shared" si="17"/>
        <v>0</v>
      </c>
      <c r="K178" s="132">
        <f t="shared" si="17"/>
        <v>0</v>
      </c>
      <c r="L178" s="132">
        <f t="shared" si="17"/>
        <v>0</v>
      </c>
      <c r="M178" s="132">
        <f t="shared" si="17"/>
        <v>0</v>
      </c>
      <c r="N178" s="132">
        <f t="shared" si="17"/>
        <v>0</v>
      </c>
      <c r="O178" s="132">
        <f t="shared" si="17"/>
        <v>0</v>
      </c>
      <c r="P178" s="132">
        <f t="shared" si="17"/>
        <v>0</v>
      </c>
      <c r="Q178" s="132">
        <f t="shared" si="17"/>
        <v>0</v>
      </c>
      <c r="R178" s="132">
        <f t="shared" si="17"/>
        <v>0</v>
      </c>
      <c r="S178" s="132">
        <f t="shared" si="17"/>
        <v>0</v>
      </c>
      <c r="T178" s="132">
        <f t="shared" si="17"/>
        <v>0</v>
      </c>
    </row>
    <row r="179" spans="2:20" ht="13.5">
      <c r="C179" s="94" t="s">
        <v>212</v>
      </c>
      <c r="D179" s="18" t="s">
        <v>213</v>
      </c>
      <c r="E179" s="18" t="s">
        <v>649</v>
      </c>
      <c r="H179" s="132">
        <f t="shared" si="17"/>
        <v>0</v>
      </c>
      <c r="I179" s="132">
        <f t="shared" si="17"/>
        <v>0</v>
      </c>
      <c r="J179" s="132">
        <f t="shared" si="17"/>
        <v>0</v>
      </c>
      <c r="K179" s="132">
        <f t="shared" si="17"/>
        <v>0</v>
      </c>
      <c r="L179" s="132">
        <f t="shared" si="17"/>
        <v>0</v>
      </c>
      <c r="M179" s="132">
        <f t="shared" si="17"/>
        <v>0</v>
      </c>
      <c r="N179" s="132">
        <f t="shared" si="17"/>
        <v>0</v>
      </c>
      <c r="O179" s="132">
        <f t="shared" si="17"/>
        <v>0</v>
      </c>
      <c r="P179" s="132">
        <f t="shared" si="17"/>
        <v>0</v>
      </c>
      <c r="Q179" s="132">
        <f t="shared" si="17"/>
        <v>0</v>
      </c>
      <c r="R179" s="132">
        <f t="shared" si="17"/>
        <v>0</v>
      </c>
      <c r="S179" s="132">
        <f t="shared" si="17"/>
        <v>0</v>
      </c>
      <c r="T179" s="132">
        <f t="shared" si="17"/>
        <v>0</v>
      </c>
    </row>
    <row r="180" spans="2:20" ht="13.5">
      <c r="C180" s="94" t="s">
        <v>214</v>
      </c>
      <c r="D180" s="18" t="s">
        <v>215</v>
      </c>
      <c r="E180" s="18" t="s">
        <v>649</v>
      </c>
      <c r="H180" s="132">
        <f t="shared" si="17"/>
        <v>0</v>
      </c>
      <c r="I180" s="132">
        <f t="shared" si="17"/>
        <v>0</v>
      </c>
      <c r="J180" s="132">
        <f t="shared" si="17"/>
        <v>0</v>
      </c>
      <c r="K180" s="132">
        <f t="shared" si="17"/>
        <v>0</v>
      </c>
      <c r="L180" s="132">
        <f t="shared" si="17"/>
        <v>0</v>
      </c>
      <c r="M180" s="132">
        <f t="shared" si="17"/>
        <v>0</v>
      </c>
      <c r="N180" s="132">
        <f t="shared" si="17"/>
        <v>0</v>
      </c>
      <c r="O180" s="132">
        <f t="shared" si="17"/>
        <v>0</v>
      </c>
      <c r="P180" s="132">
        <f t="shared" si="17"/>
        <v>0</v>
      </c>
      <c r="Q180" s="132">
        <f t="shared" si="17"/>
        <v>0</v>
      </c>
      <c r="R180" s="132">
        <f t="shared" si="17"/>
        <v>0</v>
      </c>
      <c r="S180" s="132">
        <f t="shared" si="17"/>
        <v>0</v>
      </c>
      <c r="T180" s="132">
        <f t="shared" si="17"/>
        <v>0</v>
      </c>
    </row>
    <row r="181" spans="2:20" ht="13.5">
      <c r="C181" s="94" t="s">
        <v>216</v>
      </c>
      <c r="D181" s="18" t="s">
        <v>217</v>
      </c>
      <c r="E181" s="18" t="s">
        <v>649</v>
      </c>
      <c r="H181" s="132">
        <f t="shared" si="17"/>
        <v>0</v>
      </c>
      <c r="I181" s="132">
        <f t="shared" si="17"/>
        <v>0</v>
      </c>
      <c r="J181" s="132">
        <f t="shared" si="17"/>
        <v>0</v>
      </c>
      <c r="K181" s="132">
        <f t="shared" si="17"/>
        <v>0</v>
      </c>
      <c r="L181" s="132">
        <f t="shared" si="17"/>
        <v>0</v>
      </c>
      <c r="M181" s="132">
        <f t="shared" si="17"/>
        <v>0</v>
      </c>
      <c r="N181" s="132">
        <f t="shared" si="17"/>
        <v>0</v>
      </c>
      <c r="O181" s="132">
        <f t="shared" si="17"/>
        <v>0</v>
      </c>
      <c r="P181" s="132">
        <f t="shared" si="17"/>
        <v>0</v>
      </c>
      <c r="Q181" s="132">
        <f t="shared" si="17"/>
        <v>0</v>
      </c>
      <c r="R181" s="132">
        <f t="shared" si="17"/>
        <v>0</v>
      </c>
      <c r="S181" s="132">
        <f t="shared" si="17"/>
        <v>0</v>
      </c>
      <c r="T181" s="132">
        <f t="shared" si="17"/>
        <v>0</v>
      </c>
    </row>
    <row r="182" spans="2:20" s="214" customFormat="1" ht="13.5">
      <c r="C182" s="94" t="s">
        <v>218</v>
      </c>
      <c r="D182" s="18" t="s">
        <v>219</v>
      </c>
      <c r="E182" s="18" t="s">
        <v>649</v>
      </c>
      <c r="H182" s="132">
        <f t="shared" si="17"/>
        <v>0</v>
      </c>
      <c r="I182" s="132">
        <f t="shared" si="17"/>
        <v>0</v>
      </c>
      <c r="J182" s="132">
        <f t="shared" si="17"/>
        <v>0</v>
      </c>
      <c r="K182" s="132">
        <f t="shared" si="17"/>
        <v>0</v>
      </c>
      <c r="L182" s="132">
        <f t="shared" si="17"/>
        <v>0</v>
      </c>
      <c r="M182" s="132">
        <f t="shared" si="17"/>
        <v>0</v>
      </c>
      <c r="N182" s="132">
        <f t="shared" si="17"/>
        <v>0</v>
      </c>
      <c r="O182" s="132">
        <f t="shared" si="17"/>
        <v>0</v>
      </c>
      <c r="P182" s="132">
        <f t="shared" si="17"/>
        <v>0</v>
      </c>
      <c r="Q182" s="132">
        <f t="shared" si="17"/>
        <v>0</v>
      </c>
      <c r="R182" s="132">
        <f t="shared" si="17"/>
        <v>0</v>
      </c>
      <c r="S182" s="132">
        <f t="shared" si="17"/>
        <v>0</v>
      </c>
      <c r="T182" s="132">
        <f t="shared" si="17"/>
        <v>0</v>
      </c>
    </row>
    <row r="183" spans="2:20" ht="13.5">
      <c r="B183" s="169"/>
      <c r="C183" s="94" t="s">
        <v>220</v>
      </c>
      <c r="D183" s="18" t="s">
        <v>579</v>
      </c>
      <c r="E183" s="18" t="s">
        <v>649</v>
      </c>
      <c r="H183" s="132">
        <f t="shared" si="17"/>
        <v>0</v>
      </c>
      <c r="I183" s="132">
        <f t="shared" si="17"/>
        <v>0</v>
      </c>
      <c r="J183" s="132">
        <f t="shared" si="17"/>
        <v>0</v>
      </c>
      <c r="K183" s="132">
        <f t="shared" si="17"/>
        <v>0</v>
      </c>
      <c r="L183" s="132">
        <f t="shared" si="17"/>
        <v>0</v>
      </c>
      <c r="M183" s="132">
        <f t="shared" si="17"/>
        <v>0</v>
      </c>
      <c r="N183" s="132">
        <f t="shared" si="17"/>
        <v>0</v>
      </c>
      <c r="O183" s="132">
        <f t="shared" si="17"/>
        <v>0</v>
      </c>
      <c r="P183" s="132">
        <f t="shared" si="17"/>
        <v>0</v>
      </c>
      <c r="Q183" s="132">
        <f t="shared" si="17"/>
        <v>0</v>
      </c>
      <c r="R183" s="132">
        <f t="shared" si="17"/>
        <v>0</v>
      </c>
      <c r="S183" s="132">
        <f t="shared" si="17"/>
        <v>0</v>
      </c>
      <c r="T183" s="132">
        <f t="shared" si="17"/>
        <v>0</v>
      </c>
    </row>
    <row r="184" spans="2:20" ht="13.5">
      <c r="B184" s="169"/>
      <c r="C184" s="94" t="s">
        <v>583</v>
      </c>
      <c r="D184" s="18" t="s">
        <v>580</v>
      </c>
      <c r="E184" s="18" t="s">
        <v>649</v>
      </c>
      <c r="H184" s="132">
        <f t="shared" si="17"/>
        <v>0</v>
      </c>
      <c r="I184" s="132">
        <f t="shared" si="17"/>
        <v>0</v>
      </c>
      <c r="J184" s="132">
        <f t="shared" si="17"/>
        <v>0</v>
      </c>
      <c r="K184" s="132">
        <f t="shared" si="17"/>
        <v>0</v>
      </c>
      <c r="L184" s="132">
        <f t="shared" si="17"/>
        <v>0</v>
      </c>
      <c r="M184" s="132">
        <f t="shared" si="17"/>
        <v>0</v>
      </c>
      <c r="N184" s="132">
        <f t="shared" si="17"/>
        <v>0</v>
      </c>
      <c r="O184" s="132">
        <f t="shared" si="17"/>
        <v>0</v>
      </c>
      <c r="P184" s="132">
        <f t="shared" si="17"/>
        <v>0</v>
      </c>
      <c r="Q184" s="132">
        <f t="shared" si="17"/>
        <v>0</v>
      </c>
      <c r="R184" s="132">
        <f t="shared" si="17"/>
        <v>0</v>
      </c>
      <c r="S184" s="132">
        <f t="shared" si="17"/>
        <v>0</v>
      </c>
      <c r="T184" s="132">
        <f t="shared" si="17"/>
        <v>0</v>
      </c>
    </row>
    <row r="185" spans="2:20" ht="13.5">
      <c r="C185" s="32" t="s">
        <v>243</v>
      </c>
      <c r="D185" s="56" t="s">
        <v>222</v>
      </c>
      <c r="E185" s="18" t="s">
        <v>649</v>
      </c>
      <c r="H185" s="132">
        <f t="shared" si="17"/>
        <v>0</v>
      </c>
      <c r="I185" s="132">
        <f t="shared" si="17"/>
        <v>0</v>
      </c>
      <c r="J185" s="132">
        <f t="shared" si="17"/>
        <v>0</v>
      </c>
      <c r="K185" s="132">
        <f t="shared" si="17"/>
        <v>0</v>
      </c>
      <c r="L185" s="132">
        <f t="shared" si="17"/>
        <v>0</v>
      </c>
      <c r="M185" s="132">
        <f t="shared" si="17"/>
        <v>0</v>
      </c>
      <c r="N185" s="132">
        <f t="shared" si="17"/>
        <v>0</v>
      </c>
      <c r="O185" s="132">
        <f t="shared" si="17"/>
        <v>0</v>
      </c>
      <c r="P185" s="132">
        <f t="shared" si="17"/>
        <v>0</v>
      </c>
      <c r="Q185" s="132">
        <f t="shared" si="17"/>
        <v>0</v>
      </c>
      <c r="R185" s="132">
        <f t="shared" si="17"/>
        <v>0</v>
      </c>
      <c r="S185" s="132">
        <f t="shared" si="17"/>
        <v>0</v>
      </c>
      <c r="T185" s="132">
        <f t="shared" si="17"/>
        <v>0</v>
      </c>
    </row>
    <row r="186" spans="2:20" ht="13.5">
      <c r="C186" s="32" t="s">
        <v>243</v>
      </c>
      <c r="D186" s="56" t="s">
        <v>223</v>
      </c>
      <c r="E186" s="18" t="s">
        <v>649</v>
      </c>
      <c r="H186" s="132">
        <f t="shared" si="17"/>
        <v>0</v>
      </c>
      <c r="I186" s="132">
        <f t="shared" si="17"/>
        <v>0</v>
      </c>
      <c r="J186" s="132">
        <f t="shared" si="17"/>
        <v>0</v>
      </c>
      <c r="K186" s="132">
        <f t="shared" si="17"/>
        <v>0</v>
      </c>
      <c r="L186" s="132">
        <f t="shared" si="17"/>
        <v>0</v>
      </c>
      <c r="M186" s="132">
        <f t="shared" si="17"/>
        <v>0</v>
      </c>
      <c r="N186" s="132">
        <f t="shared" si="17"/>
        <v>0</v>
      </c>
      <c r="O186" s="132">
        <f t="shared" si="17"/>
        <v>0</v>
      </c>
      <c r="P186" s="132">
        <f t="shared" si="17"/>
        <v>0</v>
      </c>
      <c r="Q186" s="132">
        <f t="shared" si="17"/>
        <v>0</v>
      </c>
      <c r="R186" s="132">
        <f t="shared" si="17"/>
        <v>0</v>
      </c>
      <c r="S186" s="132">
        <f t="shared" si="17"/>
        <v>0</v>
      </c>
      <c r="T186" s="132">
        <f t="shared" si="17"/>
        <v>0</v>
      </c>
    </row>
    <row r="187" spans="2:20" ht="13.5">
      <c r="C187" s="32" t="s">
        <v>243</v>
      </c>
      <c r="D187" s="56" t="s">
        <v>224</v>
      </c>
      <c r="E187" s="18" t="s">
        <v>649</v>
      </c>
      <c r="H187" s="132">
        <f t="shared" si="17"/>
        <v>0</v>
      </c>
      <c r="I187" s="132">
        <f t="shared" si="17"/>
        <v>0</v>
      </c>
      <c r="J187" s="132">
        <f t="shared" si="17"/>
        <v>0</v>
      </c>
      <c r="K187" s="132">
        <f t="shared" si="17"/>
        <v>0</v>
      </c>
      <c r="L187" s="132">
        <f t="shared" si="17"/>
        <v>0</v>
      </c>
      <c r="M187" s="132">
        <f t="shared" si="17"/>
        <v>0</v>
      </c>
      <c r="N187" s="132">
        <f t="shared" si="17"/>
        <v>0</v>
      </c>
      <c r="O187" s="132">
        <f t="shared" si="17"/>
        <v>0</v>
      </c>
      <c r="P187" s="132">
        <f t="shared" si="17"/>
        <v>0</v>
      </c>
      <c r="Q187" s="132">
        <f t="shared" si="17"/>
        <v>0</v>
      </c>
      <c r="R187" s="132">
        <f t="shared" si="17"/>
        <v>0</v>
      </c>
      <c r="S187" s="132">
        <f t="shared" si="17"/>
        <v>0</v>
      </c>
      <c r="T187" s="132">
        <f t="shared" si="17"/>
        <v>0</v>
      </c>
    </row>
    <row r="188" spans="2:20" ht="13.5"/>
    <row r="189" spans="2:20" ht="13.5">
      <c r="C189" s="16" t="s">
        <v>376</v>
      </c>
      <c r="E189" s="95" t="s">
        <v>242</v>
      </c>
      <c r="H189" s="68" t="str">
        <f t="shared" ref="H189:T189" si="18">IF(SUM(H190:H202)=H26,"OK","ERROR")</f>
        <v>OK</v>
      </c>
      <c r="I189" s="68" t="str">
        <f t="shared" si="18"/>
        <v>OK</v>
      </c>
      <c r="J189" s="68" t="str">
        <f t="shared" si="18"/>
        <v>OK</v>
      </c>
      <c r="K189" s="68" t="str">
        <f t="shared" si="18"/>
        <v>OK</v>
      </c>
      <c r="L189" s="68" t="str">
        <f t="shared" si="18"/>
        <v>OK</v>
      </c>
      <c r="M189" s="68" t="str">
        <f t="shared" si="18"/>
        <v>OK</v>
      </c>
      <c r="N189" s="68" t="str">
        <f t="shared" si="18"/>
        <v>OK</v>
      </c>
      <c r="O189" s="68" t="str">
        <f t="shared" si="18"/>
        <v>OK</v>
      </c>
      <c r="P189" s="68" t="str">
        <f t="shared" si="18"/>
        <v>OK</v>
      </c>
      <c r="Q189" s="68" t="str">
        <f t="shared" si="18"/>
        <v>OK</v>
      </c>
      <c r="R189" s="68" t="str">
        <f t="shared" si="18"/>
        <v>OK</v>
      </c>
      <c r="S189" s="68" t="str">
        <f t="shared" si="18"/>
        <v>OK</v>
      </c>
      <c r="T189" s="68" t="str">
        <f t="shared" si="18"/>
        <v>OK</v>
      </c>
    </row>
    <row r="190" spans="2:20" ht="13.5">
      <c r="C190" s="94" t="s">
        <v>204</v>
      </c>
      <c r="D190" s="18" t="s">
        <v>205</v>
      </c>
      <c r="E190" s="18" t="s">
        <v>649</v>
      </c>
      <c r="H190" s="132">
        <f t="shared" ref="H190:T195" si="19">SUMIF($D$29:$D$139,$D190,H$29:H$139)</f>
        <v>0</v>
      </c>
      <c r="I190" s="132">
        <f t="shared" si="19"/>
        <v>0</v>
      </c>
      <c r="J190" s="132">
        <f t="shared" si="19"/>
        <v>0</v>
      </c>
      <c r="K190" s="132">
        <f t="shared" si="19"/>
        <v>0</v>
      </c>
      <c r="L190" s="132">
        <f t="shared" si="19"/>
        <v>0</v>
      </c>
      <c r="M190" s="132">
        <f t="shared" si="19"/>
        <v>0</v>
      </c>
      <c r="N190" s="132">
        <f t="shared" si="19"/>
        <v>0</v>
      </c>
      <c r="O190" s="132">
        <f t="shared" si="19"/>
        <v>0</v>
      </c>
      <c r="P190" s="132">
        <f t="shared" si="19"/>
        <v>0</v>
      </c>
      <c r="Q190" s="132">
        <f t="shared" si="19"/>
        <v>0</v>
      </c>
      <c r="R190" s="132">
        <f t="shared" si="19"/>
        <v>0</v>
      </c>
      <c r="S190" s="132">
        <f t="shared" si="19"/>
        <v>0</v>
      </c>
      <c r="T190" s="132">
        <f t="shared" si="19"/>
        <v>0</v>
      </c>
    </row>
    <row r="191" spans="2:20" ht="13.5">
      <c r="C191" s="94" t="s">
        <v>206</v>
      </c>
      <c r="D191" s="18" t="s">
        <v>207</v>
      </c>
      <c r="E191" s="18" t="s">
        <v>649</v>
      </c>
      <c r="H191" s="132">
        <f t="shared" si="19"/>
        <v>0</v>
      </c>
      <c r="I191" s="132">
        <f t="shared" si="19"/>
        <v>0</v>
      </c>
      <c r="J191" s="132">
        <f t="shared" si="19"/>
        <v>0</v>
      </c>
      <c r="K191" s="132">
        <f t="shared" si="19"/>
        <v>0</v>
      </c>
      <c r="L191" s="132">
        <f t="shared" si="19"/>
        <v>0</v>
      </c>
      <c r="M191" s="132">
        <f t="shared" si="19"/>
        <v>0</v>
      </c>
      <c r="N191" s="132">
        <f t="shared" si="19"/>
        <v>0</v>
      </c>
      <c r="O191" s="132">
        <f t="shared" si="19"/>
        <v>0</v>
      </c>
      <c r="P191" s="132">
        <f t="shared" si="19"/>
        <v>0</v>
      </c>
      <c r="Q191" s="132">
        <f t="shared" si="19"/>
        <v>0</v>
      </c>
      <c r="R191" s="132">
        <f t="shared" si="19"/>
        <v>0</v>
      </c>
      <c r="S191" s="132">
        <f t="shared" si="19"/>
        <v>0</v>
      </c>
      <c r="T191" s="132">
        <f t="shared" si="19"/>
        <v>0</v>
      </c>
    </row>
    <row r="192" spans="2:20" ht="13.5">
      <c r="C192" s="94" t="s">
        <v>208</v>
      </c>
      <c r="D192" s="18" t="s">
        <v>209</v>
      </c>
      <c r="E192" s="18" t="s">
        <v>649</v>
      </c>
      <c r="H192" s="132">
        <f t="shared" si="19"/>
        <v>0</v>
      </c>
      <c r="I192" s="132">
        <f t="shared" si="19"/>
        <v>0</v>
      </c>
      <c r="J192" s="132">
        <f t="shared" si="19"/>
        <v>0</v>
      </c>
      <c r="K192" s="132">
        <f t="shared" si="19"/>
        <v>0</v>
      </c>
      <c r="L192" s="132">
        <f t="shared" si="19"/>
        <v>0</v>
      </c>
      <c r="M192" s="132">
        <f t="shared" si="19"/>
        <v>0</v>
      </c>
      <c r="N192" s="132">
        <f t="shared" si="19"/>
        <v>0</v>
      </c>
      <c r="O192" s="132">
        <f t="shared" si="19"/>
        <v>0</v>
      </c>
      <c r="P192" s="132">
        <f t="shared" si="19"/>
        <v>0</v>
      </c>
      <c r="Q192" s="132">
        <f t="shared" si="19"/>
        <v>0</v>
      </c>
      <c r="R192" s="132">
        <f t="shared" si="19"/>
        <v>0</v>
      </c>
      <c r="S192" s="132">
        <f t="shared" si="19"/>
        <v>0</v>
      </c>
      <c r="T192" s="132">
        <f t="shared" si="19"/>
        <v>0</v>
      </c>
    </row>
    <row r="193" spans="2:20" ht="13.5">
      <c r="C193" s="94" t="s">
        <v>210</v>
      </c>
      <c r="D193" s="18" t="s">
        <v>211</v>
      </c>
      <c r="E193" s="18" t="s">
        <v>649</v>
      </c>
      <c r="H193" s="132">
        <f t="shared" si="19"/>
        <v>0</v>
      </c>
      <c r="I193" s="132">
        <f t="shared" si="19"/>
        <v>0</v>
      </c>
      <c r="J193" s="132">
        <f t="shared" si="19"/>
        <v>0</v>
      </c>
      <c r="K193" s="132">
        <f t="shared" si="19"/>
        <v>0</v>
      </c>
      <c r="L193" s="132">
        <f t="shared" si="19"/>
        <v>0</v>
      </c>
      <c r="M193" s="132">
        <f t="shared" si="19"/>
        <v>0</v>
      </c>
      <c r="N193" s="132">
        <f t="shared" si="19"/>
        <v>0</v>
      </c>
      <c r="O193" s="132">
        <f t="shared" si="19"/>
        <v>0</v>
      </c>
      <c r="P193" s="132">
        <f t="shared" si="19"/>
        <v>0</v>
      </c>
      <c r="Q193" s="132">
        <f t="shared" si="19"/>
        <v>0</v>
      </c>
      <c r="R193" s="132">
        <f t="shared" si="19"/>
        <v>0</v>
      </c>
      <c r="S193" s="132">
        <f t="shared" si="19"/>
        <v>0</v>
      </c>
      <c r="T193" s="132">
        <f t="shared" si="19"/>
        <v>0</v>
      </c>
    </row>
    <row r="194" spans="2:20" ht="13.5">
      <c r="C194" s="94" t="s">
        <v>212</v>
      </c>
      <c r="D194" s="18" t="s">
        <v>213</v>
      </c>
      <c r="E194" s="18" t="s">
        <v>649</v>
      </c>
      <c r="H194" s="132">
        <f t="shared" si="19"/>
        <v>0</v>
      </c>
      <c r="I194" s="132">
        <f t="shared" si="19"/>
        <v>0</v>
      </c>
      <c r="J194" s="132">
        <f t="shared" si="19"/>
        <v>0</v>
      </c>
      <c r="K194" s="132">
        <f t="shared" si="19"/>
        <v>0</v>
      </c>
      <c r="L194" s="132">
        <f t="shared" si="19"/>
        <v>0</v>
      </c>
      <c r="M194" s="132">
        <f t="shared" si="19"/>
        <v>0</v>
      </c>
      <c r="N194" s="132">
        <f t="shared" si="19"/>
        <v>0</v>
      </c>
      <c r="O194" s="132">
        <f t="shared" si="19"/>
        <v>0</v>
      </c>
      <c r="P194" s="132">
        <f t="shared" si="19"/>
        <v>0</v>
      </c>
      <c r="Q194" s="132">
        <f t="shared" si="19"/>
        <v>0</v>
      </c>
      <c r="R194" s="132">
        <f t="shared" si="19"/>
        <v>0</v>
      </c>
      <c r="S194" s="132">
        <f t="shared" si="19"/>
        <v>0</v>
      </c>
      <c r="T194" s="132">
        <f t="shared" si="19"/>
        <v>0</v>
      </c>
    </row>
    <row r="195" spans="2:20" ht="13.5">
      <c r="C195" s="94" t="s">
        <v>214</v>
      </c>
      <c r="D195" s="18" t="s">
        <v>215</v>
      </c>
      <c r="E195" s="18" t="s">
        <v>649</v>
      </c>
      <c r="H195" s="132">
        <f t="shared" si="19"/>
        <v>0</v>
      </c>
      <c r="I195" s="132">
        <f t="shared" si="19"/>
        <v>0</v>
      </c>
      <c r="J195" s="132">
        <f t="shared" si="19"/>
        <v>0</v>
      </c>
      <c r="K195" s="132">
        <f t="shared" si="19"/>
        <v>0</v>
      </c>
      <c r="L195" s="132">
        <f t="shared" si="19"/>
        <v>0</v>
      </c>
      <c r="M195" s="132">
        <f t="shared" si="19"/>
        <v>0</v>
      </c>
      <c r="N195" s="132">
        <f t="shared" si="19"/>
        <v>0</v>
      </c>
      <c r="O195" s="132">
        <f t="shared" si="19"/>
        <v>0</v>
      </c>
      <c r="P195" s="132">
        <f t="shared" si="19"/>
        <v>0</v>
      </c>
      <c r="Q195" s="132">
        <f t="shared" si="19"/>
        <v>0</v>
      </c>
      <c r="R195" s="132">
        <f t="shared" si="19"/>
        <v>0</v>
      </c>
      <c r="S195" s="132">
        <f t="shared" si="19"/>
        <v>0</v>
      </c>
      <c r="T195" s="132">
        <f t="shared" si="19"/>
        <v>0</v>
      </c>
    </row>
    <row r="196" spans="2:20" ht="13.5">
      <c r="C196" s="94" t="s">
        <v>216</v>
      </c>
      <c r="D196" s="18" t="s">
        <v>217</v>
      </c>
      <c r="E196" s="18" t="s">
        <v>649</v>
      </c>
      <c r="H196" s="132">
        <f t="shared" ref="H196:H202" si="20">SUMIF($D$29:$D$139,$D196,H$29:H$139)</f>
        <v>0</v>
      </c>
      <c r="I196" s="132">
        <f t="shared" ref="I196:T196" si="21">SUMIF($D$29:$D$139,$D196,I$29:I$139)</f>
        <v>0</v>
      </c>
      <c r="J196" s="132">
        <f t="shared" si="21"/>
        <v>0</v>
      </c>
      <c r="K196" s="132">
        <f t="shared" si="21"/>
        <v>0</v>
      </c>
      <c r="L196" s="132">
        <f t="shared" si="21"/>
        <v>0</v>
      </c>
      <c r="M196" s="132">
        <f t="shared" si="21"/>
        <v>0</v>
      </c>
      <c r="N196" s="132">
        <f t="shared" si="21"/>
        <v>0</v>
      </c>
      <c r="O196" s="132">
        <f t="shared" si="21"/>
        <v>0</v>
      </c>
      <c r="P196" s="132">
        <f t="shared" si="21"/>
        <v>0</v>
      </c>
      <c r="Q196" s="132">
        <f t="shared" si="21"/>
        <v>0</v>
      </c>
      <c r="R196" s="132">
        <f t="shared" si="21"/>
        <v>0</v>
      </c>
      <c r="S196" s="132">
        <f t="shared" si="21"/>
        <v>0</v>
      </c>
      <c r="T196" s="132">
        <f t="shared" si="21"/>
        <v>0</v>
      </c>
    </row>
    <row r="197" spans="2:20" s="214" customFormat="1" ht="13.5">
      <c r="C197" s="94" t="s">
        <v>218</v>
      </c>
      <c r="D197" s="18" t="s">
        <v>219</v>
      </c>
      <c r="E197" s="18" t="s">
        <v>649</v>
      </c>
      <c r="H197" s="132">
        <f t="shared" si="20"/>
        <v>0</v>
      </c>
      <c r="I197" s="132">
        <f t="shared" ref="I197:T202" si="22">SUMIF($D$29:$D$139,$D197,I$29:I$139)</f>
        <v>0</v>
      </c>
      <c r="J197" s="132">
        <f t="shared" si="22"/>
        <v>0</v>
      </c>
      <c r="K197" s="132">
        <f t="shared" si="22"/>
        <v>0</v>
      </c>
      <c r="L197" s="132">
        <f t="shared" si="22"/>
        <v>0</v>
      </c>
      <c r="M197" s="132">
        <f t="shared" si="22"/>
        <v>0</v>
      </c>
      <c r="N197" s="132">
        <f t="shared" si="22"/>
        <v>0</v>
      </c>
      <c r="O197" s="132">
        <f t="shared" si="22"/>
        <v>0</v>
      </c>
      <c r="P197" s="132">
        <f t="shared" si="22"/>
        <v>0</v>
      </c>
      <c r="Q197" s="132">
        <f t="shared" si="22"/>
        <v>0</v>
      </c>
      <c r="R197" s="132">
        <f t="shared" si="22"/>
        <v>0</v>
      </c>
      <c r="S197" s="132">
        <f t="shared" si="22"/>
        <v>0</v>
      </c>
      <c r="T197" s="132">
        <f t="shared" si="22"/>
        <v>0</v>
      </c>
    </row>
    <row r="198" spans="2:20" ht="13.5">
      <c r="B198" s="169"/>
      <c r="C198" s="94" t="s">
        <v>220</v>
      </c>
      <c r="D198" s="18" t="s">
        <v>579</v>
      </c>
      <c r="E198" s="18" t="s">
        <v>649</v>
      </c>
      <c r="H198" s="132">
        <f t="shared" si="20"/>
        <v>0</v>
      </c>
      <c r="I198" s="132">
        <f t="shared" si="22"/>
        <v>0</v>
      </c>
      <c r="J198" s="132">
        <f t="shared" si="22"/>
        <v>0</v>
      </c>
      <c r="K198" s="132">
        <f t="shared" si="22"/>
        <v>0</v>
      </c>
      <c r="L198" s="132">
        <f t="shared" si="22"/>
        <v>0</v>
      </c>
      <c r="M198" s="132">
        <f t="shared" si="22"/>
        <v>0</v>
      </c>
      <c r="N198" s="132">
        <f t="shared" si="22"/>
        <v>0</v>
      </c>
      <c r="O198" s="132">
        <f t="shared" si="22"/>
        <v>0</v>
      </c>
      <c r="P198" s="132">
        <f t="shared" si="22"/>
        <v>0</v>
      </c>
      <c r="Q198" s="132">
        <f t="shared" si="22"/>
        <v>0</v>
      </c>
      <c r="R198" s="132">
        <f t="shared" si="22"/>
        <v>0</v>
      </c>
      <c r="S198" s="132">
        <f t="shared" si="22"/>
        <v>0</v>
      </c>
      <c r="T198" s="132">
        <f t="shared" si="22"/>
        <v>0</v>
      </c>
    </row>
    <row r="199" spans="2:20" ht="13.5">
      <c r="B199" s="169"/>
      <c r="C199" s="94" t="s">
        <v>583</v>
      </c>
      <c r="D199" s="18" t="s">
        <v>580</v>
      </c>
      <c r="E199" s="18" t="s">
        <v>649</v>
      </c>
      <c r="H199" s="132">
        <f t="shared" si="20"/>
        <v>0</v>
      </c>
      <c r="I199" s="132">
        <f t="shared" si="22"/>
        <v>0</v>
      </c>
      <c r="J199" s="132">
        <f t="shared" si="22"/>
        <v>0</v>
      </c>
      <c r="K199" s="132">
        <f t="shared" si="22"/>
        <v>0</v>
      </c>
      <c r="L199" s="132">
        <f t="shared" si="22"/>
        <v>0</v>
      </c>
      <c r="M199" s="132">
        <f t="shared" si="22"/>
        <v>0</v>
      </c>
      <c r="N199" s="132">
        <f t="shared" si="22"/>
        <v>0</v>
      </c>
      <c r="O199" s="132">
        <f t="shared" si="22"/>
        <v>0</v>
      </c>
      <c r="P199" s="132">
        <f t="shared" si="22"/>
        <v>0</v>
      </c>
      <c r="Q199" s="132">
        <f t="shared" si="22"/>
        <v>0</v>
      </c>
      <c r="R199" s="132">
        <f t="shared" si="22"/>
        <v>0</v>
      </c>
      <c r="S199" s="132">
        <f t="shared" si="22"/>
        <v>0</v>
      </c>
      <c r="T199" s="132">
        <f t="shared" si="22"/>
        <v>0</v>
      </c>
    </row>
    <row r="200" spans="2:20" ht="13.5">
      <c r="C200" s="32" t="s">
        <v>243</v>
      </c>
      <c r="D200" s="56" t="s">
        <v>222</v>
      </c>
      <c r="E200" s="18" t="s">
        <v>649</v>
      </c>
      <c r="H200" s="132">
        <f t="shared" si="20"/>
        <v>0</v>
      </c>
      <c r="I200" s="132">
        <f t="shared" si="22"/>
        <v>0</v>
      </c>
      <c r="J200" s="132">
        <f t="shared" si="22"/>
        <v>0</v>
      </c>
      <c r="K200" s="132">
        <f t="shared" si="22"/>
        <v>0</v>
      </c>
      <c r="L200" s="132">
        <f t="shared" si="22"/>
        <v>0</v>
      </c>
      <c r="M200" s="132">
        <f t="shared" si="22"/>
        <v>0</v>
      </c>
      <c r="N200" s="132">
        <f t="shared" si="22"/>
        <v>0</v>
      </c>
      <c r="O200" s="132">
        <f t="shared" si="22"/>
        <v>0</v>
      </c>
      <c r="P200" s="132">
        <f t="shared" si="22"/>
        <v>0</v>
      </c>
      <c r="Q200" s="132">
        <f t="shared" si="22"/>
        <v>0</v>
      </c>
      <c r="R200" s="132">
        <f t="shared" si="22"/>
        <v>0</v>
      </c>
      <c r="S200" s="132">
        <f t="shared" si="22"/>
        <v>0</v>
      </c>
      <c r="T200" s="132">
        <f t="shared" si="22"/>
        <v>0</v>
      </c>
    </row>
    <row r="201" spans="2:20" ht="13.5">
      <c r="C201" s="32" t="s">
        <v>243</v>
      </c>
      <c r="D201" s="56" t="s">
        <v>223</v>
      </c>
      <c r="E201" s="18" t="s">
        <v>649</v>
      </c>
      <c r="H201" s="132">
        <f t="shared" si="20"/>
        <v>0</v>
      </c>
      <c r="I201" s="132">
        <f t="shared" si="22"/>
        <v>0</v>
      </c>
      <c r="J201" s="132">
        <f t="shared" si="22"/>
        <v>0</v>
      </c>
      <c r="K201" s="132">
        <f t="shared" si="22"/>
        <v>0</v>
      </c>
      <c r="L201" s="132">
        <f t="shared" si="22"/>
        <v>0</v>
      </c>
      <c r="M201" s="132">
        <f t="shared" si="22"/>
        <v>0</v>
      </c>
      <c r="N201" s="132">
        <f t="shared" si="22"/>
        <v>0</v>
      </c>
      <c r="O201" s="132">
        <f t="shared" si="22"/>
        <v>0</v>
      </c>
      <c r="P201" s="132">
        <f t="shared" si="22"/>
        <v>0</v>
      </c>
      <c r="Q201" s="132">
        <f t="shared" si="22"/>
        <v>0</v>
      </c>
      <c r="R201" s="132">
        <f t="shared" si="22"/>
        <v>0</v>
      </c>
      <c r="S201" s="132">
        <f t="shared" si="22"/>
        <v>0</v>
      </c>
      <c r="T201" s="132">
        <f t="shared" si="22"/>
        <v>0</v>
      </c>
    </row>
    <row r="202" spans="2:20" ht="13.5">
      <c r="C202" s="32" t="s">
        <v>243</v>
      </c>
      <c r="D202" s="56" t="s">
        <v>224</v>
      </c>
      <c r="E202" s="18" t="s">
        <v>649</v>
      </c>
      <c r="H202" s="132">
        <f t="shared" si="20"/>
        <v>0</v>
      </c>
      <c r="I202" s="132">
        <f t="shared" si="22"/>
        <v>0</v>
      </c>
      <c r="J202" s="132">
        <f t="shared" si="22"/>
        <v>0</v>
      </c>
      <c r="K202" s="132">
        <f t="shared" si="22"/>
        <v>0</v>
      </c>
      <c r="L202" s="132">
        <f t="shared" si="22"/>
        <v>0</v>
      </c>
      <c r="M202" s="132">
        <f t="shared" si="22"/>
        <v>0</v>
      </c>
      <c r="N202" s="132">
        <f t="shared" si="22"/>
        <v>0</v>
      </c>
      <c r="O202" s="132">
        <f t="shared" si="22"/>
        <v>0</v>
      </c>
      <c r="P202" s="132">
        <f t="shared" si="22"/>
        <v>0</v>
      </c>
      <c r="Q202" s="132">
        <f t="shared" si="22"/>
        <v>0</v>
      </c>
      <c r="R202" s="132">
        <f t="shared" si="22"/>
        <v>0</v>
      </c>
      <c r="S202" s="132">
        <f t="shared" si="22"/>
        <v>0</v>
      </c>
      <c r="T202" s="132">
        <f t="shared" si="22"/>
        <v>0</v>
      </c>
    </row>
    <row r="203" spans="2:20" ht="13.5"/>
    <row r="204" spans="2:20" ht="13.5">
      <c r="C204" s="16" t="s">
        <v>244</v>
      </c>
      <c r="E204" s="95" t="s">
        <v>242</v>
      </c>
      <c r="H204" s="68" t="str">
        <f t="shared" ref="H204:T204" si="23">IF(SUM(H205:H217)=H148,"OK","ERROR")</f>
        <v>OK</v>
      </c>
      <c r="I204" s="68" t="str">
        <f t="shared" si="23"/>
        <v>OK</v>
      </c>
      <c r="J204" s="68" t="str">
        <f t="shared" si="23"/>
        <v>OK</v>
      </c>
      <c r="K204" s="68" t="str">
        <f t="shared" si="23"/>
        <v>OK</v>
      </c>
      <c r="L204" s="68" t="str">
        <f t="shared" si="23"/>
        <v>OK</v>
      </c>
      <c r="M204" s="68" t="str">
        <f t="shared" si="23"/>
        <v>OK</v>
      </c>
      <c r="N204" s="68" t="str">
        <f t="shared" si="23"/>
        <v>OK</v>
      </c>
      <c r="O204" s="68" t="str">
        <f t="shared" si="23"/>
        <v>OK</v>
      </c>
      <c r="P204" s="68" t="str">
        <f t="shared" si="23"/>
        <v>OK</v>
      </c>
      <c r="Q204" s="68" t="str">
        <f t="shared" si="23"/>
        <v>OK</v>
      </c>
      <c r="R204" s="68" t="str">
        <f t="shared" si="23"/>
        <v>OK</v>
      </c>
      <c r="S204" s="68" t="str">
        <f t="shared" si="23"/>
        <v>OK</v>
      </c>
      <c r="T204" s="68" t="str">
        <f t="shared" si="23"/>
        <v>OK</v>
      </c>
    </row>
    <row r="205" spans="2:20" ht="13.5">
      <c r="C205" s="94" t="s">
        <v>204</v>
      </c>
      <c r="D205" s="18" t="s">
        <v>205</v>
      </c>
      <c r="E205" s="18" t="s">
        <v>649</v>
      </c>
      <c r="H205" s="132">
        <f t="shared" ref="H205:T208" si="24">SUMIF($D$150:$D$168,$D205,H$150:H$168)</f>
        <v>0</v>
      </c>
      <c r="I205" s="132">
        <f t="shared" si="24"/>
        <v>0</v>
      </c>
      <c r="J205" s="132">
        <f t="shared" si="24"/>
        <v>0</v>
      </c>
      <c r="K205" s="132">
        <f t="shared" si="24"/>
        <v>0</v>
      </c>
      <c r="L205" s="132">
        <f t="shared" si="24"/>
        <v>0</v>
      </c>
      <c r="M205" s="132">
        <f t="shared" si="24"/>
        <v>0</v>
      </c>
      <c r="N205" s="132">
        <f t="shared" si="24"/>
        <v>0</v>
      </c>
      <c r="O205" s="132">
        <f t="shared" si="24"/>
        <v>0</v>
      </c>
      <c r="P205" s="132">
        <f t="shared" si="24"/>
        <v>0</v>
      </c>
      <c r="Q205" s="132">
        <f t="shared" si="24"/>
        <v>0</v>
      </c>
      <c r="R205" s="132">
        <f t="shared" si="24"/>
        <v>0</v>
      </c>
      <c r="S205" s="132">
        <f t="shared" si="24"/>
        <v>0</v>
      </c>
      <c r="T205" s="132">
        <f t="shared" si="24"/>
        <v>0</v>
      </c>
    </row>
    <row r="206" spans="2:20" ht="13.5">
      <c r="C206" s="94" t="s">
        <v>206</v>
      </c>
      <c r="D206" s="18" t="s">
        <v>207</v>
      </c>
      <c r="E206" s="18" t="s">
        <v>649</v>
      </c>
      <c r="H206" s="132">
        <f t="shared" si="24"/>
        <v>0</v>
      </c>
      <c r="I206" s="132">
        <f t="shared" si="24"/>
        <v>0</v>
      </c>
      <c r="J206" s="132">
        <f t="shared" si="24"/>
        <v>0</v>
      </c>
      <c r="K206" s="132">
        <f t="shared" si="24"/>
        <v>0</v>
      </c>
      <c r="L206" s="132">
        <f t="shared" si="24"/>
        <v>0</v>
      </c>
      <c r="M206" s="132">
        <f t="shared" si="24"/>
        <v>0</v>
      </c>
      <c r="N206" s="132">
        <f t="shared" si="24"/>
        <v>0</v>
      </c>
      <c r="O206" s="132">
        <f t="shared" si="24"/>
        <v>0</v>
      </c>
      <c r="P206" s="132">
        <f t="shared" si="24"/>
        <v>0</v>
      </c>
      <c r="Q206" s="132">
        <f t="shared" si="24"/>
        <v>0</v>
      </c>
      <c r="R206" s="132">
        <f t="shared" si="24"/>
        <v>0</v>
      </c>
      <c r="S206" s="132">
        <f t="shared" si="24"/>
        <v>0</v>
      </c>
      <c r="T206" s="132">
        <f t="shared" si="24"/>
        <v>0</v>
      </c>
    </row>
    <row r="207" spans="2:20" ht="13.5">
      <c r="C207" s="94" t="s">
        <v>208</v>
      </c>
      <c r="D207" s="18" t="s">
        <v>209</v>
      </c>
      <c r="E207" s="18" t="s">
        <v>649</v>
      </c>
      <c r="H207" s="132">
        <f t="shared" si="24"/>
        <v>0</v>
      </c>
      <c r="I207" s="132">
        <f t="shared" si="24"/>
        <v>0</v>
      </c>
      <c r="J207" s="132">
        <f t="shared" si="24"/>
        <v>0</v>
      </c>
      <c r="K207" s="132">
        <f t="shared" si="24"/>
        <v>0</v>
      </c>
      <c r="L207" s="132">
        <f t="shared" si="24"/>
        <v>0</v>
      </c>
      <c r="M207" s="132">
        <f t="shared" si="24"/>
        <v>0</v>
      </c>
      <c r="N207" s="132">
        <f t="shared" si="24"/>
        <v>0</v>
      </c>
      <c r="O207" s="132">
        <f t="shared" si="24"/>
        <v>0</v>
      </c>
      <c r="P207" s="132">
        <f t="shared" si="24"/>
        <v>0</v>
      </c>
      <c r="Q207" s="132">
        <f t="shared" si="24"/>
        <v>0</v>
      </c>
      <c r="R207" s="132">
        <f t="shared" si="24"/>
        <v>0</v>
      </c>
      <c r="S207" s="132">
        <f t="shared" si="24"/>
        <v>0</v>
      </c>
      <c r="T207" s="132">
        <f t="shared" si="24"/>
        <v>0</v>
      </c>
    </row>
    <row r="208" spans="2:20" ht="13.5">
      <c r="C208" s="94" t="s">
        <v>210</v>
      </c>
      <c r="D208" s="18" t="s">
        <v>211</v>
      </c>
      <c r="E208" s="18" t="s">
        <v>649</v>
      </c>
      <c r="H208" s="132">
        <f t="shared" si="24"/>
        <v>0</v>
      </c>
      <c r="I208" s="132">
        <f t="shared" si="24"/>
        <v>0</v>
      </c>
      <c r="J208" s="132">
        <f t="shared" si="24"/>
        <v>0</v>
      </c>
      <c r="K208" s="132">
        <f t="shared" si="24"/>
        <v>0</v>
      </c>
      <c r="L208" s="132">
        <f t="shared" si="24"/>
        <v>0</v>
      </c>
      <c r="M208" s="132">
        <f t="shared" si="24"/>
        <v>0</v>
      </c>
      <c r="N208" s="132">
        <f t="shared" si="24"/>
        <v>0</v>
      </c>
      <c r="O208" s="132">
        <f t="shared" si="24"/>
        <v>0</v>
      </c>
      <c r="P208" s="132">
        <f t="shared" si="24"/>
        <v>0</v>
      </c>
      <c r="Q208" s="132">
        <f t="shared" si="24"/>
        <v>0</v>
      </c>
      <c r="R208" s="132">
        <f t="shared" si="24"/>
        <v>0</v>
      </c>
      <c r="S208" s="132">
        <f t="shared" si="24"/>
        <v>0</v>
      </c>
      <c r="T208" s="132">
        <f t="shared" si="24"/>
        <v>0</v>
      </c>
    </row>
    <row r="209" spans="2:20" ht="13.5">
      <c r="C209" s="94" t="s">
        <v>212</v>
      </c>
      <c r="D209" s="18" t="s">
        <v>213</v>
      </c>
      <c r="E209" s="18" t="s">
        <v>649</v>
      </c>
      <c r="H209" s="132">
        <f t="shared" ref="H209:H217" si="25">SUMIF($D$150:$D$168,$D209,H$150:H$168)</f>
        <v>0</v>
      </c>
      <c r="I209" s="132">
        <f t="shared" ref="I209:T209" si="26">SUMIF($D$150:$D$168,$D209,I$150:I$168)</f>
        <v>0</v>
      </c>
      <c r="J209" s="132">
        <f t="shared" si="26"/>
        <v>0</v>
      </c>
      <c r="K209" s="132">
        <f t="shared" si="26"/>
        <v>0</v>
      </c>
      <c r="L209" s="132">
        <f t="shared" si="26"/>
        <v>0</v>
      </c>
      <c r="M209" s="132">
        <f t="shared" si="26"/>
        <v>0</v>
      </c>
      <c r="N209" s="132">
        <f t="shared" si="26"/>
        <v>0</v>
      </c>
      <c r="O209" s="132">
        <f t="shared" si="26"/>
        <v>0</v>
      </c>
      <c r="P209" s="132">
        <f t="shared" si="26"/>
        <v>0</v>
      </c>
      <c r="Q209" s="132">
        <f t="shared" si="26"/>
        <v>0</v>
      </c>
      <c r="R209" s="132">
        <f t="shared" si="26"/>
        <v>0</v>
      </c>
      <c r="S209" s="132">
        <f t="shared" si="26"/>
        <v>0</v>
      </c>
      <c r="T209" s="132">
        <f t="shared" si="26"/>
        <v>0</v>
      </c>
    </row>
    <row r="210" spans="2:20" ht="13.5">
      <c r="C210" s="94" t="s">
        <v>214</v>
      </c>
      <c r="D210" s="18" t="s">
        <v>215</v>
      </c>
      <c r="E210" s="18" t="s">
        <v>649</v>
      </c>
      <c r="H210" s="132">
        <f t="shared" si="25"/>
        <v>0</v>
      </c>
      <c r="I210" s="132">
        <f t="shared" ref="I210:T217" si="27">SUMIF($D$150:$D$168,$D210,I$150:I$168)</f>
        <v>0</v>
      </c>
      <c r="J210" s="132">
        <f t="shared" si="27"/>
        <v>0</v>
      </c>
      <c r="K210" s="132">
        <f t="shared" si="27"/>
        <v>0</v>
      </c>
      <c r="L210" s="132">
        <f t="shared" si="27"/>
        <v>0</v>
      </c>
      <c r="M210" s="132">
        <f t="shared" si="27"/>
        <v>0</v>
      </c>
      <c r="N210" s="132">
        <f t="shared" si="27"/>
        <v>0</v>
      </c>
      <c r="O210" s="132">
        <f t="shared" si="27"/>
        <v>0</v>
      </c>
      <c r="P210" s="132">
        <f t="shared" si="27"/>
        <v>0</v>
      </c>
      <c r="Q210" s="132">
        <f t="shared" si="27"/>
        <v>0</v>
      </c>
      <c r="R210" s="132">
        <f t="shared" si="27"/>
        <v>0</v>
      </c>
      <c r="S210" s="132">
        <f t="shared" si="27"/>
        <v>0</v>
      </c>
      <c r="T210" s="132">
        <f t="shared" si="27"/>
        <v>0</v>
      </c>
    </row>
    <row r="211" spans="2:20" ht="13.5">
      <c r="C211" s="94" t="s">
        <v>216</v>
      </c>
      <c r="D211" s="18" t="s">
        <v>217</v>
      </c>
      <c r="E211" s="18" t="s">
        <v>649</v>
      </c>
      <c r="H211" s="132">
        <f t="shared" si="25"/>
        <v>0</v>
      </c>
      <c r="I211" s="132">
        <f t="shared" si="27"/>
        <v>0</v>
      </c>
      <c r="J211" s="132">
        <f t="shared" si="27"/>
        <v>0</v>
      </c>
      <c r="K211" s="132">
        <f t="shared" si="27"/>
        <v>0</v>
      </c>
      <c r="L211" s="132">
        <f t="shared" si="27"/>
        <v>0</v>
      </c>
      <c r="M211" s="132">
        <f t="shared" si="27"/>
        <v>0</v>
      </c>
      <c r="N211" s="132">
        <f t="shared" si="27"/>
        <v>0</v>
      </c>
      <c r="O211" s="132">
        <f t="shared" si="27"/>
        <v>0</v>
      </c>
      <c r="P211" s="132">
        <f t="shared" si="27"/>
        <v>0</v>
      </c>
      <c r="Q211" s="132">
        <f t="shared" si="27"/>
        <v>0</v>
      </c>
      <c r="R211" s="132">
        <f t="shared" si="27"/>
        <v>0</v>
      </c>
      <c r="S211" s="132">
        <f t="shared" si="27"/>
        <v>0</v>
      </c>
      <c r="T211" s="132">
        <f t="shared" si="27"/>
        <v>0</v>
      </c>
    </row>
    <row r="212" spans="2:20" s="214" customFormat="1" ht="13.5">
      <c r="C212" s="94" t="s">
        <v>218</v>
      </c>
      <c r="D212" s="18" t="s">
        <v>219</v>
      </c>
      <c r="E212" s="18" t="s">
        <v>649</v>
      </c>
      <c r="H212" s="132">
        <f t="shared" si="25"/>
        <v>0</v>
      </c>
      <c r="I212" s="132">
        <f t="shared" si="27"/>
        <v>0</v>
      </c>
      <c r="J212" s="132">
        <f t="shared" si="27"/>
        <v>0</v>
      </c>
      <c r="K212" s="132">
        <f t="shared" si="27"/>
        <v>0</v>
      </c>
      <c r="L212" s="132">
        <f t="shared" si="27"/>
        <v>0</v>
      </c>
      <c r="M212" s="132">
        <f t="shared" si="27"/>
        <v>0</v>
      </c>
      <c r="N212" s="132">
        <f t="shared" si="27"/>
        <v>0</v>
      </c>
      <c r="O212" s="132">
        <f t="shared" si="27"/>
        <v>0</v>
      </c>
      <c r="P212" s="132">
        <f t="shared" si="27"/>
        <v>0</v>
      </c>
      <c r="Q212" s="132">
        <f t="shared" si="27"/>
        <v>0</v>
      </c>
      <c r="R212" s="132">
        <f t="shared" si="27"/>
        <v>0</v>
      </c>
      <c r="S212" s="132">
        <f t="shared" si="27"/>
        <v>0</v>
      </c>
      <c r="T212" s="132">
        <f t="shared" si="27"/>
        <v>0</v>
      </c>
    </row>
    <row r="213" spans="2:20" ht="13.5">
      <c r="B213" s="169"/>
      <c r="C213" s="94" t="s">
        <v>220</v>
      </c>
      <c r="D213" s="18" t="s">
        <v>579</v>
      </c>
      <c r="E213" s="18" t="s">
        <v>649</v>
      </c>
      <c r="H213" s="132">
        <f t="shared" si="25"/>
        <v>0</v>
      </c>
      <c r="I213" s="132">
        <f t="shared" ref="I213:T214" si="28">SUMIF($D$150:$D$168,$D213,I$150:I$168)</f>
        <v>0</v>
      </c>
      <c r="J213" s="132">
        <f t="shared" si="28"/>
        <v>0</v>
      </c>
      <c r="K213" s="132">
        <f t="shared" si="28"/>
        <v>0</v>
      </c>
      <c r="L213" s="132">
        <f t="shared" si="28"/>
        <v>0</v>
      </c>
      <c r="M213" s="132">
        <f t="shared" si="28"/>
        <v>0</v>
      </c>
      <c r="N213" s="132">
        <f t="shared" si="28"/>
        <v>0</v>
      </c>
      <c r="O213" s="132">
        <f t="shared" si="28"/>
        <v>0</v>
      </c>
      <c r="P213" s="132">
        <f t="shared" si="28"/>
        <v>0</v>
      </c>
      <c r="Q213" s="132">
        <f t="shared" si="28"/>
        <v>0</v>
      </c>
      <c r="R213" s="132">
        <f t="shared" si="28"/>
        <v>0</v>
      </c>
      <c r="S213" s="132">
        <f t="shared" si="28"/>
        <v>0</v>
      </c>
      <c r="T213" s="132">
        <f t="shared" si="28"/>
        <v>0</v>
      </c>
    </row>
    <row r="214" spans="2:20" ht="13.5">
      <c r="B214" s="169"/>
      <c r="C214" s="94" t="s">
        <v>583</v>
      </c>
      <c r="D214" s="18" t="s">
        <v>580</v>
      </c>
      <c r="E214" s="18" t="s">
        <v>649</v>
      </c>
      <c r="H214" s="132">
        <f t="shared" si="25"/>
        <v>0</v>
      </c>
      <c r="I214" s="132">
        <f t="shared" si="28"/>
        <v>0</v>
      </c>
      <c r="J214" s="132">
        <f t="shared" si="28"/>
        <v>0</v>
      </c>
      <c r="K214" s="132">
        <f t="shared" si="28"/>
        <v>0</v>
      </c>
      <c r="L214" s="132">
        <f t="shared" si="28"/>
        <v>0</v>
      </c>
      <c r="M214" s="132">
        <f t="shared" si="28"/>
        <v>0</v>
      </c>
      <c r="N214" s="132">
        <f t="shared" si="28"/>
        <v>0</v>
      </c>
      <c r="O214" s="132">
        <f t="shared" si="28"/>
        <v>0</v>
      </c>
      <c r="P214" s="132">
        <f t="shared" si="28"/>
        <v>0</v>
      </c>
      <c r="Q214" s="132">
        <f t="shared" si="28"/>
        <v>0</v>
      </c>
      <c r="R214" s="132">
        <f t="shared" si="28"/>
        <v>0</v>
      </c>
      <c r="S214" s="132">
        <f t="shared" si="28"/>
        <v>0</v>
      </c>
      <c r="T214" s="132">
        <f t="shared" si="28"/>
        <v>0</v>
      </c>
    </row>
    <row r="215" spans="2:20" ht="13.5">
      <c r="C215" s="32" t="s">
        <v>243</v>
      </c>
      <c r="D215" s="56" t="s">
        <v>222</v>
      </c>
      <c r="E215" s="18" t="s">
        <v>649</v>
      </c>
      <c r="H215" s="132">
        <f t="shared" si="25"/>
        <v>0</v>
      </c>
      <c r="I215" s="132">
        <f t="shared" si="27"/>
        <v>0</v>
      </c>
      <c r="J215" s="132">
        <f t="shared" si="27"/>
        <v>0</v>
      </c>
      <c r="K215" s="132">
        <f t="shared" si="27"/>
        <v>0</v>
      </c>
      <c r="L215" s="132">
        <f t="shared" si="27"/>
        <v>0</v>
      </c>
      <c r="M215" s="132">
        <f t="shared" si="27"/>
        <v>0</v>
      </c>
      <c r="N215" s="132">
        <f t="shared" si="27"/>
        <v>0</v>
      </c>
      <c r="O215" s="132">
        <f t="shared" si="27"/>
        <v>0</v>
      </c>
      <c r="P215" s="132">
        <f t="shared" si="27"/>
        <v>0</v>
      </c>
      <c r="Q215" s="132">
        <f t="shared" si="27"/>
        <v>0</v>
      </c>
      <c r="R215" s="132">
        <f t="shared" si="27"/>
        <v>0</v>
      </c>
      <c r="S215" s="132">
        <f t="shared" si="27"/>
        <v>0</v>
      </c>
      <c r="T215" s="132">
        <f t="shared" si="27"/>
        <v>0</v>
      </c>
    </row>
    <row r="216" spans="2:20" ht="13.5">
      <c r="C216" s="32" t="s">
        <v>243</v>
      </c>
      <c r="D216" s="56" t="s">
        <v>223</v>
      </c>
      <c r="E216" s="18" t="s">
        <v>649</v>
      </c>
      <c r="H216" s="132">
        <f t="shared" si="25"/>
        <v>0</v>
      </c>
      <c r="I216" s="132">
        <f t="shared" si="27"/>
        <v>0</v>
      </c>
      <c r="J216" s="132">
        <f t="shared" si="27"/>
        <v>0</v>
      </c>
      <c r="K216" s="132">
        <f t="shared" si="27"/>
        <v>0</v>
      </c>
      <c r="L216" s="132">
        <f t="shared" si="27"/>
        <v>0</v>
      </c>
      <c r="M216" s="132">
        <f t="shared" si="27"/>
        <v>0</v>
      </c>
      <c r="N216" s="132">
        <f t="shared" si="27"/>
        <v>0</v>
      </c>
      <c r="O216" s="132">
        <f t="shared" si="27"/>
        <v>0</v>
      </c>
      <c r="P216" s="132">
        <f t="shared" si="27"/>
        <v>0</v>
      </c>
      <c r="Q216" s="132">
        <f t="shared" si="27"/>
        <v>0</v>
      </c>
      <c r="R216" s="132">
        <f t="shared" si="27"/>
        <v>0</v>
      </c>
      <c r="S216" s="132">
        <f t="shared" si="27"/>
        <v>0</v>
      </c>
      <c r="T216" s="132">
        <f t="shared" si="27"/>
        <v>0</v>
      </c>
    </row>
    <row r="217" spans="2:20" ht="13.5">
      <c r="C217" s="32" t="s">
        <v>243</v>
      </c>
      <c r="D217" s="56" t="s">
        <v>224</v>
      </c>
      <c r="E217" s="18" t="s">
        <v>649</v>
      </c>
      <c r="H217" s="132">
        <f t="shared" si="25"/>
        <v>0</v>
      </c>
      <c r="I217" s="132">
        <f t="shared" si="27"/>
        <v>0</v>
      </c>
      <c r="J217" s="132">
        <f t="shared" si="27"/>
        <v>0</v>
      </c>
      <c r="K217" s="132">
        <f t="shared" si="27"/>
        <v>0</v>
      </c>
      <c r="L217" s="132">
        <f t="shared" si="27"/>
        <v>0</v>
      </c>
      <c r="M217" s="132">
        <f t="shared" si="27"/>
        <v>0</v>
      </c>
      <c r="N217" s="132">
        <f t="shared" si="27"/>
        <v>0</v>
      </c>
      <c r="O217" s="132">
        <f t="shared" si="27"/>
        <v>0</v>
      </c>
      <c r="P217" s="132">
        <f t="shared" si="27"/>
        <v>0</v>
      </c>
      <c r="Q217" s="132">
        <f t="shared" si="27"/>
        <v>0</v>
      </c>
      <c r="R217" s="132">
        <f t="shared" si="27"/>
        <v>0</v>
      </c>
      <c r="S217" s="132">
        <f t="shared" si="27"/>
        <v>0</v>
      </c>
      <c r="T217" s="132">
        <f t="shared" si="27"/>
        <v>0</v>
      </c>
    </row>
    <row r="218" spans="2:20" ht="13.5"/>
    <row r="219" spans="2:20" ht="12.75" customHeight="1"/>
    <row r="220" spans="2:20" ht="12.75" customHeight="1"/>
    <row r="221" spans="2:20" ht="12.75" customHeight="1"/>
    <row r="222" spans="2:20" ht="12.75" customHeight="1"/>
    <row r="223" spans="2:20" ht="12.75" customHeight="1"/>
    <row r="224" spans="2:20" ht="12.75" customHeight="1"/>
    <row r="225" spans="2:5" ht="13.5"/>
    <row r="226" spans="2:5" ht="13.5"/>
    <row r="227" spans="2:5" ht="13.5">
      <c r="B227" s="159" t="s">
        <v>246</v>
      </c>
      <c r="C227" s="63"/>
      <c r="D227" s="152"/>
    </row>
    <row r="228" spans="2:5" ht="13.5">
      <c r="B228" s="153"/>
      <c r="C228" s="64"/>
      <c r="D228" s="154"/>
    </row>
    <row r="229" spans="2:5" ht="13.5">
      <c r="B229" s="153"/>
      <c r="C229" s="94" t="s">
        <v>204</v>
      </c>
      <c r="D229" s="155" t="s">
        <v>205</v>
      </c>
    </row>
    <row r="230" spans="2:5" ht="13.5">
      <c r="B230" s="153"/>
      <c r="C230" s="94" t="s">
        <v>206</v>
      </c>
      <c r="D230" s="155" t="s">
        <v>207</v>
      </c>
    </row>
    <row r="231" spans="2:5" ht="13.5">
      <c r="B231" s="153"/>
      <c r="C231" s="94" t="s">
        <v>208</v>
      </c>
      <c r="D231" s="155" t="s">
        <v>209</v>
      </c>
    </row>
    <row r="232" spans="2:5" ht="13.5">
      <c r="B232" s="153"/>
      <c r="C232" s="94" t="s">
        <v>210</v>
      </c>
      <c r="D232" s="155" t="s">
        <v>211</v>
      </c>
    </row>
    <row r="233" spans="2:5" ht="13.5">
      <c r="B233" s="153"/>
      <c r="C233" s="94" t="s">
        <v>212</v>
      </c>
      <c r="D233" s="225" t="s">
        <v>213</v>
      </c>
      <c r="E233" s="153"/>
    </row>
    <row r="234" spans="2:5" ht="13.5">
      <c r="B234" s="153"/>
      <c r="C234" s="94" t="s">
        <v>214</v>
      </c>
      <c r="D234" s="225" t="s">
        <v>215</v>
      </c>
      <c r="E234" s="153"/>
    </row>
    <row r="235" spans="2:5" ht="13.5">
      <c r="B235" s="153"/>
      <c r="C235" s="94" t="s">
        <v>216</v>
      </c>
      <c r="D235" s="225" t="s">
        <v>217</v>
      </c>
      <c r="E235" s="153"/>
    </row>
    <row r="236" spans="2:5" ht="13.5">
      <c r="B236" s="153"/>
      <c r="C236" s="94" t="s">
        <v>218</v>
      </c>
      <c r="D236" s="18" t="s">
        <v>219</v>
      </c>
      <c r="E236" s="153"/>
    </row>
    <row r="237" spans="2:5" ht="13.5">
      <c r="B237" s="153"/>
      <c r="C237" s="94" t="s">
        <v>220</v>
      </c>
      <c r="D237" s="18" t="s">
        <v>579</v>
      </c>
      <c r="E237" s="153"/>
    </row>
    <row r="238" spans="2:5" ht="13.5">
      <c r="B238" s="153"/>
      <c r="C238" s="94" t="s">
        <v>583</v>
      </c>
      <c r="D238" s="18" t="s">
        <v>580</v>
      </c>
      <c r="E238" s="153"/>
    </row>
    <row r="239" spans="2:5" ht="13.5">
      <c r="B239" s="153"/>
      <c r="C239" s="156" t="s">
        <v>243</v>
      </c>
      <c r="D239" s="225" t="s">
        <v>222</v>
      </c>
      <c r="E239" s="153"/>
    </row>
    <row r="240" spans="2:5" ht="13.5">
      <c r="B240" s="153"/>
      <c r="C240" s="156" t="s">
        <v>243</v>
      </c>
      <c r="D240" s="225" t="s">
        <v>223</v>
      </c>
      <c r="E240" s="153"/>
    </row>
    <row r="241" spans="2:5" ht="13.5">
      <c r="B241" s="153"/>
      <c r="C241" s="156" t="s">
        <v>243</v>
      </c>
      <c r="D241" s="238" t="s">
        <v>224</v>
      </c>
      <c r="E241" s="153"/>
    </row>
    <row r="242" spans="2:5" ht="13.5">
      <c r="B242" s="153"/>
      <c r="C242" s="156" t="s">
        <v>247</v>
      </c>
      <c r="D242" s="238" t="s">
        <v>248</v>
      </c>
      <c r="E242" s="153"/>
    </row>
    <row r="243" spans="2:5" ht="13.5">
      <c r="B243" s="153"/>
      <c r="C243" s="156" t="s">
        <v>247</v>
      </c>
      <c r="D243" s="237" t="s">
        <v>249</v>
      </c>
    </row>
    <row r="244" spans="2:5" ht="13.5">
      <c r="B244" s="153"/>
      <c r="C244" s="156" t="s">
        <v>247</v>
      </c>
      <c r="D244" s="237" t="s">
        <v>250</v>
      </c>
    </row>
    <row r="245" spans="2:5" ht="13.5">
      <c r="B245" s="157"/>
      <c r="C245" s="21"/>
      <c r="D245" s="158"/>
    </row>
    <row r="246" spans="2:5" ht="13.5"/>
  </sheetData>
  <autoFilter ref="B25:T170" xr:uid="{00000000-0009-0000-0000-00000A000000}"/>
  <dataValidations disablePrompts="1" count="1">
    <dataValidation type="list" allowBlank="1" showInputMessage="1" showErrorMessage="1" sqref="D150:D168 D127:D139 D57:D69 D71:D83 D29:D41 D99:D111 D198:D202 D213:D217 D85:D97 D183:D187 D113:D125 D43:D55 D142:D144" xr:uid="{00000000-0002-0000-0A00-000000000000}">
      <formula1>$D$229:$D$244</formula1>
    </dataValidation>
  </dataValidations>
  <pageMargins left="0.7" right="0.7" top="0.75" bottom="0.75" header="0.3" footer="0.3"/>
  <pageSetup paperSize="8" scale="1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E456"/>
  <sheetViews>
    <sheetView showGridLines="0" zoomScale="64" zoomScaleNormal="70" workbookViewId="0">
      <selection activeCell="H85" sqref="H85"/>
    </sheetView>
  </sheetViews>
  <sheetFormatPr defaultColWidth="0" defaultRowHeight="0" customHeight="1" zeroHeight="1"/>
  <cols>
    <col min="1" max="1" width="2.3828125" style="161" customWidth="1"/>
    <col min="2" max="2" width="3.15234375" style="161" customWidth="1"/>
    <col min="3" max="3" width="40" style="161" customWidth="1"/>
    <col min="4" max="4" width="21.3828125" style="161" customWidth="1"/>
    <col min="5" max="5" width="18.3828125" style="161" customWidth="1"/>
    <col min="6" max="6" width="1.765625" style="161" customWidth="1"/>
    <col min="7" max="7" width="1.4609375" style="161" customWidth="1"/>
    <col min="8" max="20" width="10.61328125" style="161" customWidth="1"/>
    <col min="21" max="21" width="3.84375" style="161" customWidth="1"/>
    <col min="22" max="22" width="75.4609375" style="161" customWidth="1"/>
    <col min="23" max="23" width="10.61328125" style="161" customWidth="1"/>
    <col min="24" max="31" width="10.61328125" style="161" hidden="1" customWidth="1"/>
    <col min="32" max="255" width="9" style="161" hidden="1" customWidth="1"/>
    <col min="256" max="16384" width="9" style="161" hidden="1"/>
  </cols>
  <sheetData>
    <row r="1" spans="2:20" s="258" customFormat="1" ht="57" customHeight="1"/>
    <row r="2" spans="2:20" s="258" customFormat="1" ht="13.5"/>
    <row r="3" spans="2:20" s="258" customFormat="1" ht="19.5">
      <c r="D3" s="263" t="s">
        <v>0</v>
      </c>
    </row>
    <row r="4" spans="2:20" s="258" customFormat="1" ht="13.5"/>
    <row r="5" spans="2:20" s="258" customFormat="1" ht="17.5">
      <c r="D5" s="266" t="s">
        <v>588</v>
      </c>
      <c r="E5" s="266"/>
      <c r="F5" s="266"/>
      <c r="G5" s="266"/>
      <c r="H5" s="266"/>
      <c r="I5" s="266"/>
      <c r="J5" s="266"/>
    </row>
    <row r="6" spans="2:20" s="258" customFormat="1" ht="18" customHeight="1"/>
    <row r="7" spans="2:20" s="15" customFormat="1" ht="13.5"/>
    <row r="8" spans="2:20" s="15" customFormat="1" ht="13.5">
      <c r="B8" s="51" t="s">
        <v>647</v>
      </c>
    </row>
    <row r="9" spans="2:20" ht="13.5">
      <c r="B9" s="16"/>
    </row>
    <row r="10" spans="2:20" ht="13.5">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3.5"/>
    <row r="12" spans="2:20"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3.5"/>
    <row r="14" spans="2:20" ht="13.5">
      <c r="B14" s="16" t="s">
        <v>507</v>
      </c>
    </row>
    <row r="15" spans="2:20" ht="13.5">
      <c r="B15" s="16"/>
    </row>
    <row r="16" spans="2:20" ht="15.5">
      <c r="C16" s="16" t="s">
        <v>98</v>
      </c>
      <c r="D16" s="18" t="s">
        <v>120</v>
      </c>
      <c r="E16" s="18" t="s">
        <v>649</v>
      </c>
      <c r="H16" s="98">
        <f>SUM(H18:H23)</f>
        <v>1.7689999999999999</v>
      </c>
      <c r="I16" s="98">
        <f t="shared" ref="I16:T16" si="0">SUM(I18:I23)</f>
        <v>3.194</v>
      </c>
      <c r="J16" s="98">
        <f t="shared" si="0"/>
        <v>2.7240000000000002</v>
      </c>
      <c r="K16" s="98">
        <f t="shared" si="0"/>
        <v>2.0409999999999999</v>
      </c>
      <c r="L16" s="98">
        <f t="shared" si="0"/>
        <v>2.008</v>
      </c>
      <c r="M16" s="98">
        <f t="shared" si="0"/>
        <v>2.0590000000000002</v>
      </c>
      <c r="N16" s="98">
        <f t="shared" si="0"/>
        <v>2.4430000000000001</v>
      </c>
      <c r="O16" s="98">
        <f t="shared" si="0"/>
        <v>1.9590000000000001</v>
      </c>
      <c r="P16" s="98">
        <f t="shared" si="0"/>
        <v>1.869</v>
      </c>
      <c r="Q16" s="98">
        <f t="shared" si="0"/>
        <v>1.875</v>
      </c>
      <c r="R16" s="98">
        <f t="shared" si="0"/>
        <v>2.0350000000000001</v>
      </c>
      <c r="S16" s="98">
        <f t="shared" si="0"/>
        <v>1.84</v>
      </c>
      <c r="T16" s="98">
        <f t="shared" si="0"/>
        <v>0.76200000000000001</v>
      </c>
    </row>
    <row r="17" spans="2:22" ht="13.5"/>
    <row r="18" spans="2:22" ht="13.5">
      <c r="C18" s="161" t="s">
        <v>638</v>
      </c>
      <c r="E18" s="18" t="s">
        <v>649</v>
      </c>
      <c r="H18" s="98">
        <f t="shared" ref="H18:T18" si="1">H31*H$25</f>
        <v>1.7689999999999999</v>
      </c>
      <c r="I18" s="98">
        <f t="shared" si="1"/>
        <v>3.194</v>
      </c>
      <c r="J18" s="98">
        <f t="shared" si="1"/>
        <v>2.7240000000000002</v>
      </c>
      <c r="K18" s="98">
        <f t="shared" si="1"/>
        <v>2.0409999999999999</v>
      </c>
      <c r="L18" s="98">
        <f t="shared" si="1"/>
        <v>2.008</v>
      </c>
      <c r="M18" s="98">
        <f t="shared" si="1"/>
        <v>2.0590000000000002</v>
      </c>
      <c r="N18" s="98">
        <f t="shared" si="1"/>
        <v>2.4430000000000001</v>
      </c>
      <c r="O18" s="98">
        <f t="shared" si="1"/>
        <v>1.9590000000000001</v>
      </c>
      <c r="P18" s="98">
        <f t="shared" si="1"/>
        <v>1.869</v>
      </c>
      <c r="Q18" s="98">
        <f t="shared" si="1"/>
        <v>1.875</v>
      </c>
      <c r="R18" s="98">
        <f t="shared" si="1"/>
        <v>2.0350000000000001</v>
      </c>
      <c r="S18" s="98">
        <f t="shared" si="1"/>
        <v>1.84</v>
      </c>
      <c r="T18" s="98">
        <f t="shared" si="1"/>
        <v>0.76200000000000001</v>
      </c>
    </row>
    <row r="19" spans="2:22" ht="13.5">
      <c r="C19" s="156" t="s">
        <v>496</v>
      </c>
      <c r="D19" s="18" t="s">
        <v>548</v>
      </c>
      <c r="E19" s="18" t="s">
        <v>649</v>
      </c>
      <c r="H19" s="98">
        <f t="shared" ref="H19:T19" si="2">H47*H$25</f>
        <v>0</v>
      </c>
      <c r="I19" s="98">
        <f t="shared" si="2"/>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2" ht="13.5">
      <c r="C20" s="156" t="s">
        <v>497</v>
      </c>
      <c r="D20" s="18" t="s">
        <v>549</v>
      </c>
      <c r="E20" s="18" t="s">
        <v>649</v>
      </c>
      <c r="H20" s="98">
        <f t="shared" ref="H20:T20" si="3">H54*H$25</f>
        <v>0</v>
      </c>
      <c r="I20" s="98">
        <f t="shared" si="3"/>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2" ht="13.5">
      <c r="C21" s="156" t="s">
        <v>504</v>
      </c>
      <c r="D21" s="18" t="s">
        <v>550</v>
      </c>
      <c r="E21" s="18" t="s">
        <v>649</v>
      </c>
      <c r="H21" s="98">
        <f t="shared" ref="H21:T21" si="4">H61*H$25</f>
        <v>0</v>
      </c>
      <c r="I21" s="98">
        <f t="shared" si="4"/>
        <v>0</v>
      </c>
      <c r="J21" s="98">
        <f t="shared" si="4"/>
        <v>0</v>
      </c>
      <c r="K21" s="98">
        <f t="shared" si="4"/>
        <v>0</v>
      </c>
      <c r="L21" s="98">
        <f t="shared" si="4"/>
        <v>0</v>
      </c>
      <c r="M21" s="98">
        <f t="shared" si="4"/>
        <v>0</v>
      </c>
      <c r="N21" s="98">
        <f t="shared" si="4"/>
        <v>0</v>
      </c>
      <c r="O21" s="98">
        <f t="shared" si="4"/>
        <v>0</v>
      </c>
      <c r="P21" s="98">
        <f t="shared" si="4"/>
        <v>0</v>
      </c>
      <c r="Q21" s="98">
        <f t="shared" si="4"/>
        <v>0</v>
      </c>
      <c r="R21" s="98">
        <f t="shared" si="4"/>
        <v>0</v>
      </c>
      <c r="S21" s="98">
        <f t="shared" si="4"/>
        <v>0</v>
      </c>
      <c r="T21" s="98">
        <f t="shared" si="4"/>
        <v>0</v>
      </c>
    </row>
    <row r="22" spans="2:22" ht="13.5">
      <c r="C22" s="156" t="s">
        <v>505</v>
      </c>
      <c r="D22" s="18" t="s">
        <v>551</v>
      </c>
      <c r="E22" s="18" t="s">
        <v>649</v>
      </c>
      <c r="H22" s="98">
        <f t="shared" ref="H22:T22" si="5">H68*H$25</f>
        <v>0</v>
      </c>
      <c r="I22" s="98">
        <f t="shared" si="5"/>
        <v>0</v>
      </c>
      <c r="J22" s="98">
        <f t="shared" si="5"/>
        <v>0</v>
      </c>
      <c r="K22" s="98">
        <f t="shared" si="5"/>
        <v>0</v>
      </c>
      <c r="L22" s="98">
        <f t="shared" si="5"/>
        <v>0</v>
      </c>
      <c r="M22" s="98">
        <f t="shared" si="5"/>
        <v>0</v>
      </c>
      <c r="N22" s="98">
        <f t="shared" si="5"/>
        <v>0</v>
      </c>
      <c r="O22" s="98">
        <f t="shared" si="5"/>
        <v>0</v>
      </c>
      <c r="P22" s="98">
        <f t="shared" si="5"/>
        <v>0</v>
      </c>
      <c r="Q22" s="98">
        <f t="shared" si="5"/>
        <v>0</v>
      </c>
      <c r="R22" s="98">
        <f t="shared" si="5"/>
        <v>0</v>
      </c>
      <c r="S22" s="98">
        <f t="shared" si="5"/>
        <v>0</v>
      </c>
      <c r="T22" s="98">
        <f t="shared" si="5"/>
        <v>0</v>
      </c>
    </row>
    <row r="23" spans="2:22" ht="13.5">
      <c r="C23" s="156" t="s">
        <v>506</v>
      </c>
      <c r="D23" s="18" t="s">
        <v>552</v>
      </c>
      <c r="E23" s="18" t="s">
        <v>649</v>
      </c>
      <c r="H23" s="98">
        <f t="shared" ref="H23:T23" si="6">H75*H$25</f>
        <v>0</v>
      </c>
      <c r="I23" s="98">
        <f t="shared" si="6"/>
        <v>0</v>
      </c>
      <c r="J23" s="98">
        <f t="shared" si="6"/>
        <v>0</v>
      </c>
      <c r="K23" s="98">
        <f t="shared" si="6"/>
        <v>0</v>
      </c>
      <c r="L23" s="98">
        <f t="shared" si="6"/>
        <v>0</v>
      </c>
      <c r="M23" s="98">
        <f t="shared" si="6"/>
        <v>0</v>
      </c>
      <c r="N23" s="98">
        <f t="shared" si="6"/>
        <v>0</v>
      </c>
      <c r="O23" s="98">
        <f t="shared" si="6"/>
        <v>0</v>
      </c>
      <c r="P23" s="98">
        <f t="shared" si="6"/>
        <v>0</v>
      </c>
      <c r="Q23" s="98">
        <f t="shared" si="6"/>
        <v>0</v>
      </c>
      <c r="R23" s="98">
        <f t="shared" si="6"/>
        <v>0</v>
      </c>
      <c r="S23" s="98">
        <f t="shared" si="6"/>
        <v>0</v>
      </c>
      <c r="T23" s="98">
        <f t="shared" si="6"/>
        <v>0</v>
      </c>
    </row>
    <row r="24" spans="2:22" ht="13.5"/>
    <row r="25" spans="2:22" ht="13.5">
      <c r="C25" s="161" t="s">
        <v>477</v>
      </c>
      <c r="D25" s="18"/>
      <c r="E25" s="18"/>
      <c r="H25" s="168">
        <f t="shared" ref="H25:T25" si="7">IF(H12&lt;=regulatoryYear,H26,INDEX($H$26:$T$26,1,MATCH(regulatoryYear,$H$12:$T$12,0)))</f>
        <v>1</v>
      </c>
      <c r="I25" s="168">
        <f t="shared" si="7"/>
        <v>1</v>
      </c>
      <c r="J25" s="168">
        <f t="shared" si="7"/>
        <v>1</v>
      </c>
      <c r="K25" s="168">
        <f t="shared" si="7"/>
        <v>1</v>
      </c>
      <c r="L25" s="168">
        <f t="shared" si="7"/>
        <v>1</v>
      </c>
      <c r="M25" s="168">
        <f t="shared" si="7"/>
        <v>1</v>
      </c>
      <c r="N25" s="168">
        <f t="shared" si="7"/>
        <v>1</v>
      </c>
      <c r="O25" s="168">
        <f t="shared" si="7"/>
        <v>1</v>
      </c>
      <c r="P25" s="168">
        <f t="shared" si="7"/>
        <v>1</v>
      </c>
      <c r="Q25" s="168">
        <f t="shared" si="7"/>
        <v>1</v>
      </c>
      <c r="R25" s="168">
        <f t="shared" si="7"/>
        <v>1</v>
      </c>
      <c r="S25" s="168">
        <f t="shared" si="7"/>
        <v>1</v>
      </c>
      <c r="T25" s="168">
        <f t="shared" si="7"/>
        <v>1</v>
      </c>
      <c r="V25" s="147"/>
    </row>
    <row r="26" spans="2:22" ht="15.5">
      <c r="C26" s="161" t="s">
        <v>121</v>
      </c>
      <c r="D26" s="18" t="s">
        <v>122</v>
      </c>
      <c r="E26" s="18"/>
      <c r="H26" s="167">
        <v>1</v>
      </c>
      <c r="I26" s="168">
        <f t="shared" ref="I26:T26" si="8">(1+RPI/100)*H26</f>
        <v>1</v>
      </c>
      <c r="J26" s="168">
        <f t="shared" si="8"/>
        <v>1</v>
      </c>
      <c r="K26" s="168">
        <f t="shared" si="8"/>
        <v>1</v>
      </c>
      <c r="L26" s="168">
        <f t="shared" si="8"/>
        <v>1</v>
      </c>
      <c r="M26" s="168">
        <f t="shared" si="8"/>
        <v>1</v>
      </c>
      <c r="N26" s="168">
        <f t="shared" si="8"/>
        <v>1</v>
      </c>
      <c r="O26" s="168">
        <f t="shared" si="8"/>
        <v>1</v>
      </c>
      <c r="P26" s="168">
        <f t="shared" si="8"/>
        <v>1</v>
      </c>
      <c r="Q26" s="168">
        <f t="shared" si="8"/>
        <v>1</v>
      </c>
      <c r="R26" s="168">
        <f t="shared" si="8"/>
        <v>1</v>
      </c>
      <c r="S26" s="168">
        <f t="shared" si="8"/>
        <v>1</v>
      </c>
      <c r="T26" s="168">
        <f t="shared" si="8"/>
        <v>1</v>
      </c>
      <c r="V26" s="19" t="s">
        <v>123</v>
      </c>
    </row>
    <row r="27" spans="2:22" ht="13.5"/>
    <row r="28" spans="2:22" ht="13.5"/>
    <row r="29" spans="2:22" ht="13.5">
      <c r="B29" s="123" t="s">
        <v>636</v>
      </c>
      <c r="C29" s="122"/>
      <c r="H29" s="97"/>
      <c r="I29" s="97"/>
      <c r="J29" s="97"/>
      <c r="K29" s="97"/>
      <c r="L29" s="97"/>
      <c r="M29" s="97"/>
      <c r="N29" s="97"/>
      <c r="O29" s="97"/>
      <c r="P29" s="97"/>
      <c r="Q29" s="97"/>
      <c r="R29" s="97"/>
      <c r="S29" s="97"/>
      <c r="T29" s="97"/>
    </row>
    <row r="30" spans="2:22" ht="13.5">
      <c r="H30" s="97"/>
      <c r="I30" s="97"/>
      <c r="J30" s="97"/>
      <c r="K30" s="97"/>
      <c r="L30" s="97"/>
      <c r="M30" s="97"/>
      <c r="N30" s="97"/>
      <c r="O30" s="97"/>
      <c r="P30" s="97"/>
      <c r="Q30" s="97"/>
      <c r="R30" s="97"/>
      <c r="S30" s="97"/>
      <c r="T30" s="97"/>
    </row>
    <row r="31" spans="2:22" ht="13.5">
      <c r="C31" s="16" t="s">
        <v>637</v>
      </c>
      <c r="E31" s="18" t="s">
        <v>650</v>
      </c>
      <c r="H31" s="98">
        <f>SUM(H32:H42)</f>
        <v>1.7689999999999999</v>
      </c>
      <c r="I31" s="98">
        <f t="shared" ref="I31:T31" si="9">SUM(I32:I42)</f>
        <v>3.194</v>
      </c>
      <c r="J31" s="98">
        <f t="shared" si="9"/>
        <v>2.7240000000000002</v>
      </c>
      <c r="K31" s="98">
        <f t="shared" si="9"/>
        <v>2.0409999999999999</v>
      </c>
      <c r="L31" s="98">
        <f t="shared" si="9"/>
        <v>2.008</v>
      </c>
      <c r="M31" s="98">
        <f t="shared" si="9"/>
        <v>2.0590000000000002</v>
      </c>
      <c r="N31" s="98">
        <f t="shared" si="9"/>
        <v>2.4430000000000001</v>
      </c>
      <c r="O31" s="98">
        <f t="shared" si="9"/>
        <v>1.9590000000000001</v>
      </c>
      <c r="P31" s="98">
        <f t="shared" si="9"/>
        <v>1.869</v>
      </c>
      <c r="Q31" s="98">
        <f t="shared" si="9"/>
        <v>1.875</v>
      </c>
      <c r="R31" s="98">
        <f t="shared" si="9"/>
        <v>2.0350000000000001</v>
      </c>
      <c r="S31" s="98">
        <f t="shared" si="9"/>
        <v>1.84</v>
      </c>
      <c r="T31" s="98">
        <f t="shared" si="9"/>
        <v>0.76200000000000001</v>
      </c>
    </row>
    <row r="32" spans="2:22" ht="13.5">
      <c r="C32" s="94" t="s">
        <v>508</v>
      </c>
      <c r="D32" s="18"/>
      <c r="E32" s="18" t="s">
        <v>650</v>
      </c>
      <c r="H32" s="251">
        <v>1.7689999999999999</v>
      </c>
      <c r="I32" s="251">
        <v>3.194</v>
      </c>
      <c r="J32" s="251">
        <v>2.7240000000000002</v>
      </c>
      <c r="K32" s="251">
        <v>2.0409999999999999</v>
      </c>
      <c r="L32" s="251">
        <v>2.008</v>
      </c>
      <c r="M32" s="251">
        <v>2.0590000000000002</v>
      </c>
      <c r="N32" s="251">
        <v>2.4430000000000001</v>
      </c>
      <c r="O32" s="251">
        <v>1.9590000000000001</v>
      </c>
      <c r="P32" s="251">
        <v>1.869</v>
      </c>
      <c r="Q32" s="251">
        <v>1.875</v>
      </c>
      <c r="R32" s="251">
        <v>2.0350000000000001</v>
      </c>
      <c r="S32" s="251">
        <v>1.84</v>
      </c>
      <c r="T32" s="251">
        <v>0.76200000000000001</v>
      </c>
    </row>
    <row r="33" spans="2:22" ht="13.5">
      <c r="C33" s="32" t="s">
        <v>566</v>
      </c>
      <c r="E33" s="18" t="s">
        <v>650</v>
      </c>
      <c r="H33" s="99"/>
      <c r="I33" s="99"/>
      <c r="J33" s="99"/>
      <c r="K33" s="99"/>
      <c r="L33" s="99"/>
      <c r="M33" s="99"/>
      <c r="N33" s="99"/>
      <c r="O33" s="99"/>
      <c r="P33" s="99"/>
      <c r="Q33" s="99"/>
      <c r="R33" s="99"/>
      <c r="S33" s="99"/>
      <c r="T33" s="99"/>
    </row>
    <row r="34" spans="2:22" ht="13.5">
      <c r="C34" s="32" t="s">
        <v>566</v>
      </c>
      <c r="E34" s="18" t="s">
        <v>650</v>
      </c>
      <c r="H34" s="99"/>
      <c r="I34" s="99"/>
      <c r="J34" s="99"/>
      <c r="K34" s="99"/>
      <c r="L34" s="99"/>
      <c r="M34" s="99"/>
      <c r="N34" s="99"/>
      <c r="O34" s="99"/>
      <c r="P34" s="99"/>
      <c r="Q34" s="99"/>
      <c r="R34" s="99"/>
      <c r="S34" s="99"/>
      <c r="T34" s="99"/>
    </row>
    <row r="35" spans="2:22" ht="13.5">
      <c r="C35" s="32" t="s">
        <v>566</v>
      </c>
      <c r="E35" s="18" t="s">
        <v>650</v>
      </c>
      <c r="H35" s="99"/>
      <c r="I35" s="99"/>
      <c r="J35" s="99"/>
      <c r="K35" s="99"/>
      <c r="L35" s="99"/>
      <c r="M35" s="99"/>
      <c r="N35" s="99"/>
      <c r="O35" s="99"/>
      <c r="P35" s="99"/>
      <c r="Q35" s="99"/>
      <c r="R35" s="99"/>
      <c r="S35" s="99"/>
      <c r="T35" s="99"/>
    </row>
    <row r="36" spans="2:22" ht="13.5">
      <c r="C36" s="32" t="s">
        <v>566</v>
      </c>
      <c r="E36" s="18" t="s">
        <v>650</v>
      </c>
      <c r="H36" s="99"/>
      <c r="I36" s="99"/>
      <c r="J36" s="99"/>
      <c r="K36" s="99"/>
      <c r="L36" s="99"/>
      <c r="M36" s="99"/>
      <c r="N36" s="99"/>
      <c r="O36" s="99"/>
      <c r="P36" s="99"/>
      <c r="Q36" s="99"/>
      <c r="R36" s="99"/>
      <c r="S36" s="99"/>
      <c r="T36" s="99"/>
    </row>
    <row r="37" spans="2:22" ht="13.5">
      <c r="C37" s="32" t="s">
        <v>566</v>
      </c>
      <c r="E37" s="18" t="s">
        <v>650</v>
      </c>
      <c r="H37" s="99"/>
      <c r="I37" s="99"/>
      <c r="J37" s="99"/>
      <c r="K37" s="99"/>
      <c r="L37" s="99"/>
      <c r="M37" s="99"/>
      <c r="N37" s="99"/>
      <c r="O37" s="99"/>
      <c r="P37" s="99"/>
      <c r="Q37" s="99"/>
      <c r="R37" s="99"/>
      <c r="S37" s="99"/>
      <c r="T37" s="99"/>
    </row>
    <row r="38" spans="2:22" ht="13.5">
      <c r="C38" s="32" t="s">
        <v>566</v>
      </c>
      <c r="E38" s="18" t="s">
        <v>650</v>
      </c>
      <c r="H38" s="99"/>
      <c r="I38" s="99"/>
      <c r="J38" s="99"/>
      <c r="K38" s="99"/>
      <c r="L38" s="99"/>
      <c r="M38" s="99"/>
      <c r="N38" s="99"/>
      <c r="O38" s="99"/>
      <c r="P38" s="99"/>
      <c r="Q38" s="99"/>
      <c r="R38" s="99"/>
      <c r="S38" s="99"/>
      <c r="T38" s="99"/>
    </row>
    <row r="39" spans="2:22" ht="13.5">
      <c r="C39" s="32" t="s">
        <v>566</v>
      </c>
      <c r="E39" s="18" t="s">
        <v>650</v>
      </c>
      <c r="H39" s="99"/>
      <c r="I39" s="99"/>
      <c r="J39" s="99"/>
      <c r="K39" s="99"/>
      <c r="L39" s="99"/>
      <c r="M39" s="99"/>
      <c r="N39" s="99"/>
      <c r="O39" s="99"/>
      <c r="P39" s="99"/>
      <c r="Q39" s="99"/>
      <c r="R39" s="99"/>
      <c r="S39" s="99"/>
      <c r="T39" s="99"/>
    </row>
    <row r="40" spans="2:22" ht="13.5">
      <c r="C40" s="32" t="s">
        <v>566</v>
      </c>
      <c r="E40" s="18" t="s">
        <v>650</v>
      </c>
      <c r="H40" s="99"/>
      <c r="I40" s="99"/>
      <c r="J40" s="99"/>
      <c r="K40" s="99"/>
      <c r="L40" s="99"/>
      <c r="M40" s="99"/>
      <c r="N40" s="99"/>
      <c r="O40" s="99"/>
      <c r="P40" s="99"/>
      <c r="Q40" s="99"/>
      <c r="R40" s="99"/>
      <c r="S40" s="99"/>
      <c r="T40" s="99"/>
    </row>
    <row r="41" spans="2:22" ht="13.5">
      <c r="C41" s="32" t="s">
        <v>566</v>
      </c>
      <c r="E41" s="18" t="s">
        <v>650</v>
      </c>
      <c r="H41" s="99"/>
      <c r="I41" s="99"/>
      <c r="J41" s="99"/>
      <c r="K41" s="99"/>
      <c r="L41" s="99"/>
      <c r="M41" s="99"/>
      <c r="N41" s="99"/>
      <c r="O41" s="99"/>
      <c r="P41" s="99"/>
      <c r="Q41" s="99"/>
      <c r="R41" s="99"/>
      <c r="S41" s="99"/>
      <c r="T41" s="99"/>
    </row>
    <row r="42" spans="2:22" ht="13.5">
      <c r="C42" s="32" t="s">
        <v>566</v>
      </c>
      <c r="E42" s="18" t="s">
        <v>650</v>
      </c>
      <c r="H42" s="99"/>
      <c r="I42" s="99"/>
      <c r="J42" s="99"/>
      <c r="K42" s="99"/>
      <c r="L42" s="99"/>
      <c r="M42" s="99"/>
      <c r="N42" s="99"/>
      <c r="O42" s="99"/>
      <c r="P42" s="99"/>
      <c r="Q42" s="99"/>
      <c r="R42" s="99"/>
      <c r="S42" s="99"/>
      <c r="T42" s="99"/>
    </row>
    <row r="43" spans="2:22" ht="13.5"/>
    <row r="44" spans="2:22" ht="13.5">
      <c r="D44" s="52"/>
      <c r="E44" s="18"/>
      <c r="H44" s="97"/>
      <c r="I44" s="97"/>
      <c r="J44" s="97"/>
      <c r="K44" s="97"/>
      <c r="L44" s="97"/>
      <c r="M44" s="97"/>
      <c r="N44" s="97"/>
      <c r="O44" s="97"/>
      <c r="P44" s="97"/>
      <c r="Q44" s="97"/>
      <c r="R44" s="97"/>
      <c r="S44" s="97"/>
      <c r="T44" s="97"/>
    </row>
    <row r="45" spans="2:22" ht="13.5">
      <c r="B45" s="123" t="s">
        <v>498</v>
      </c>
      <c r="C45" s="122"/>
      <c r="V45" s="16"/>
    </row>
    <row r="46" spans="2:22" ht="13.5">
      <c r="H46" s="97"/>
      <c r="I46" s="97"/>
      <c r="J46" s="97"/>
      <c r="K46" s="97"/>
      <c r="L46" s="97"/>
      <c r="M46" s="97"/>
      <c r="N46" s="97"/>
      <c r="O46" s="97"/>
      <c r="P46" s="97"/>
      <c r="Q46" s="97"/>
      <c r="R46" s="97"/>
      <c r="S46" s="97"/>
      <c r="T46" s="97"/>
    </row>
    <row r="47" spans="2:22" ht="13.5">
      <c r="C47" s="254" t="str">
        <f>C19</f>
        <v>Baseline Margin Project 1 - please specify</v>
      </c>
      <c r="E47" s="18" t="s">
        <v>650</v>
      </c>
      <c r="H47" s="96">
        <f t="shared" ref="H47:T47" si="10">SUM(H48:H52)</f>
        <v>0</v>
      </c>
      <c r="I47" s="96">
        <f t="shared" si="10"/>
        <v>0</v>
      </c>
      <c r="J47" s="96">
        <f t="shared" si="10"/>
        <v>0</v>
      </c>
      <c r="K47" s="96">
        <f t="shared" si="10"/>
        <v>0</v>
      </c>
      <c r="L47" s="96">
        <f t="shared" si="10"/>
        <v>0</v>
      </c>
      <c r="M47" s="96">
        <f t="shared" si="10"/>
        <v>0</v>
      </c>
      <c r="N47" s="96">
        <f t="shared" si="10"/>
        <v>0</v>
      </c>
      <c r="O47" s="96">
        <f t="shared" si="10"/>
        <v>0</v>
      </c>
      <c r="P47" s="96">
        <f t="shared" si="10"/>
        <v>0</v>
      </c>
      <c r="Q47" s="96">
        <f t="shared" si="10"/>
        <v>0</v>
      </c>
      <c r="R47" s="96">
        <f t="shared" si="10"/>
        <v>0</v>
      </c>
      <c r="S47" s="96">
        <f t="shared" si="10"/>
        <v>0</v>
      </c>
      <c r="T47" s="96">
        <f t="shared" si="10"/>
        <v>0</v>
      </c>
    </row>
    <row r="48" spans="2:22" ht="13.5">
      <c r="C48" s="32" t="s">
        <v>566</v>
      </c>
      <c r="E48" s="18" t="s">
        <v>650</v>
      </c>
      <c r="H48" s="124"/>
      <c r="I48" s="124"/>
      <c r="J48" s="124"/>
      <c r="K48" s="124"/>
      <c r="L48" s="124"/>
      <c r="M48" s="124"/>
      <c r="N48" s="124"/>
      <c r="O48" s="124"/>
      <c r="P48" s="124"/>
      <c r="Q48" s="124"/>
      <c r="R48" s="124"/>
      <c r="S48" s="124"/>
      <c r="T48" s="124"/>
    </row>
    <row r="49" spans="3:20" ht="13.5">
      <c r="C49" s="32" t="s">
        <v>566</v>
      </c>
      <c r="E49" s="18" t="s">
        <v>650</v>
      </c>
      <c r="H49" s="124"/>
      <c r="I49" s="124"/>
      <c r="J49" s="124"/>
      <c r="K49" s="124"/>
      <c r="L49" s="124"/>
      <c r="M49" s="124"/>
      <c r="N49" s="124"/>
      <c r="O49" s="124"/>
      <c r="P49" s="124"/>
      <c r="Q49" s="124"/>
      <c r="R49" s="124"/>
      <c r="S49" s="124"/>
      <c r="T49" s="124"/>
    </row>
    <row r="50" spans="3:20" ht="13.5">
      <c r="C50" s="32" t="s">
        <v>566</v>
      </c>
      <c r="E50" s="18" t="s">
        <v>650</v>
      </c>
      <c r="H50" s="124"/>
      <c r="I50" s="124"/>
      <c r="J50" s="124"/>
      <c r="K50" s="124"/>
      <c r="L50" s="124"/>
      <c r="M50" s="124"/>
      <c r="N50" s="124"/>
      <c r="O50" s="124"/>
      <c r="P50" s="124"/>
      <c r="Q50" s="124"/>
      <c r="R50" s="124"/>
      <c r="S50" s="124"/>
      <c r="T50" s="124"/>
    </row>
    <row r="51" spans="3:20" ht="13.5">
      <c r="C51" s="32" t="s">
        <v>566</v>
      </c>
      <c r="E51" s="18" t="s">
        <v>650</v>
      </c>
      <c r="H51" s="124"/>
      <c r="I51" s="124"/>
      <c r="J51" s="124"/>
      <c r="K51" s="124"/>
      <c r="L51" s="124"/>
      <c r="M51" s="124"/>
      <c r="N51" s="124"/>
      <c r="O51" s="124"/>
      <c r="P51" s="124"/>
      <c r="Q51" s="124"/>
      <c r="R51" s="124"/>
      <c r="S51" s="124"/>
      <c r="T51" s="124"/>
    </row>
    <row r="52" spans="3:20" ht="13.5">
      <c r="C52" s="32" t="s">
        <v>566</v>
      </c>
      <c r="E52" s="18" t="s">
        <v>650</v>
      </c>
      <c r="H52" s="124"/>
      <c r="I52" s="124"/>
      <c r="J52" s="124"/>
      <c r="K52" s="124"/>
      <c r="L52" s="124"/>
      <c r="M52" s="124"/>
      <c r="N52" s="124"/>
      <c r="O52" s="124"/>
      <c r="P52" s="124"/>
      <c r="Q52" s="124"/>
      <c r="R52" s="124"/>
      <c r="S52" s="124"/>
      <c r="T52" s="124"/>
    </row>
    <row r="53" spans="3:20" ht="13.5">
      <c r="E53" s="18"/>
    </row>
    <row r="54" spans="3:20" ht="13.5">
      <c r="C54" s="254" t="str">
        <f>C20</f>
        <v>Baseline Margin Project 2 - please specify</v>
      </c>
      <c r="E54" s="18" t="s">
        <v>650</v>
      </c>
      <c r="H54" s="96">
        <f t="shared" ref="H54:T54" si="11">SUM(H55:H59)</f>
        <v>0</v>
      </c>
      <c r="I54" s="96">
        <f t="shared" si="11"/>
        <v>0</v>
      </c>
      <c r="J54" s="96">
        <f t="shared" si="11"/>
        <v>0</v>
      </c>
      <c r="K54" s="96">
        <f t="shared" si="11"/>
        <v>0</v>
      </c>
      <c r="L54" s="96">
        <f t="shared" si="11"/>
        <v>0</v>
      </c>
      <c r="M54" s="96">
        <f t="shared" si="11"/>
        <v>0</v>
      </c>
      <c r="N54" s="96">
        <f t="shared" si="11"/>
        <v>0</v>
      </c>
      <c r="O54" s="96">
        <f t="shared" si="11"/>
        <v>0</v>
      </c>
      <c r="P54" s="96">
        <f t="shared" si="11"/>
        <v>0</v>
      </c>
      <c r="Q54" s="96">
        <f t="shared" si="11"/>
        <v>0</v>
      </c>
      <c r="R54" s="96">
        <f t="shared" si="11"/>
        <v>0</v>
      </c>
      <c r="S54" s="96">
        <f t="shared" si="11"/>
        <v>0</v>
      </c>
      <c r="T54" s="96">
        <f t="shared" si="11"/>
        <v>0</v>
      </c>
    </row>
    <row r="55" spans="3:20" ht="13.5">
      <c r="C55" s="32" t="s">
        <v>566</v>
      </c>
      <c r="E55" s="18" t="s">
        <v>650</v>
      </c>
      <c r="H55" s="124"/>
      <c r="I55" s="124"/>
      <c r="J55" s="124"/>
      <c r="K55" s="124"/>
      <c r="L55" s="124"/>
      <c r="M55" s="124"/>
      <c r="N55" s="124"/>
      <c r="O55" s="124"/>
      <c r="P55" s="124"/>
      <c r="Q55" s="124"/>
      <c r="R55" s="124"/>
      <c r="S55" s="124"/>
      <c r="T55" s="124"/>
    </row>
    <row r="56" spans="3:20" ht="13.5">
      <c r="C56" s="32" t="s">
        <v>566</v>
      </c>
      <c r="E56" s="18" t="s">
        <v>650</v>
      </c>
      <c r="H56" s="124"/>
      <c r="I56" s="124"/>
      <c r="J56" s="124"/>
      <c r="K56" s="124"/>
      <c r="L56" s="124"/>
      <c r="M56" s="124"/>
      <c r="N56" s="124"/>
      <c r="O56" s="124"/>
      <c r="P56" s="124"/>
      <c r="Q56" s="124"/>
      <c r="R56" s="124"/>
      <c r="S56" s="124"/>
      <c r="T56" s="124"/>
    </row>
    <row r="57" spans="3:20" ht="13.5">
      <c r="C57" s="32" t="s">
        <v>566</v>
      </c>
      <c r="E57" s="18" t="s">
        <v>650</v>
      </c>
      <c r="H57" s="124"/>
      <c r="I57" s="124"/>
      <c r="J57" s="124"/>
      <c r="K57" s="124"/>
      <c r="L57" s="124"/>
      <c r="M57" s="124"/>
      <c r="N57" s="124"/>
      <c r="O57" s="124"/>
      <c r="P57" s="124"/>
      <c r="Q57" s="124"/>
      <c r="R57" s="124"/>
      <c r="S57" s="124"/>
      <c r="T57" s="124"/>
    </row>
    <row r="58" spans="3:20" ht="13.5">
      <c r="C58" s="32" t="s">
        <v>566</v>
      </c>
      <c r="E58" s="18" t="s">
        <v>650</v>
      </c>
      <c r="H58" s="124"/>
      <c r="I58" s="124"/>
      <c r="J58" s="124"/>
      <c r="K58" s="124"/>
      <c r="L58" s="124"/>
      <c r="M58" s="124"/>
      <c r="N58" s="124"/>
      <c r="O58" s="124"/>
      <c r="P58" s="124"/>
      <c r="Q58" s="124"/>
      <c r="R58" s="124"/>
      <c r="S58" s="124"/>
      <c r="T58" s="124"/>
    </row>
    <row r="59" spans="3:20" ht="13.5">
      <c r="C59" s="32" t="s">
        <v>566</v>
      </c>
      <c r="E59" s="18" t="s">
        <v>650</v>
      </c>
      <c r="H59" s="124"/>
      <c r="I59" s="124"/>
      <c r="J59" s="124"/>
      <c r="K59" s="124"/>
      <c r="L59" s="124"/>
      <c r="M59" s="124"/>
      <c r="N59" s="124"/>
      <c r="O59" s="124"/>
      <c r="P59" s="124"/>
      <c r="Q59" s="124"/>
      <c r="R59" s="124"/>
      <c r="S59" s="124"/>
      <c r="T59" s="124"/>
    </row>
    <row r="60" spans="3:20" ht="13.5">
      <c r="E60" s="18"/>
    </row>
    <row r="61" spans="3:20" ht="13.5">
      <c r="C61" s="254" t="str">
        <f>C21</f>
        <v>Baseline Margin Project 3 - please specify</v>
      </c>
      <c r="E61" s="18" t="s">
        <v>650</v>
      </c>
      <c r="H61" s="96">
        <f t="shared" ref="H61:T61" si="12">SUM(H62:H66)</f>
        <v>0</v>
      </c>
      <c r="I61" s="96">
        <f t="shared" si="12"/>
        <v>0</v>
      </c>
      <c r="J61" s="96">
        <f t="shared" si="12"/>
        <v>0</v>
      </c>
      <c r="K61" s="96">
        <f t="shared" si="12"/>
        <v>0</v>
      </c>
      <c r="L61" s="96">
        <f t="shared" si="12"/>
        <v>0</v>
      </c>
      <c r="M61" s="96">
        <f t="shared" si="12"/>
        <v>0</v>
      </c>
      <c r="N61" s="96">
        <f t="shared" si="12"/>
        <v>0</v>
      </c>
      <c r="O61" s="96">
        <f t="shared" si="12"/>
        <v>0</v>
      </c>
      <c r="P61" s="96">
        <f t="shared" si="12"/>
        <v>0</v>
      </c>
      <c r="Q61" s="96">
        <f t="shared" si="12"/>
        <v>0</v>
      </c>
      <c r="R61" s="96">
        <f t="shared" si="12"/>
        <v>0</v>
      </c>
      <c r="S61" s="96">
        <f t="shared" si="12"/>
        <v>0</v>
      </c>
      <c r="T61" s="96">
        <f t="shared" si="12"/>
        <v>0</v>
      </c>
    </row>
    <row r="62" spans="3:20" ht="13.5">
      <c r="C62" s="32" t="s">
        <v>566</v>
      </c>
      <c r="E62" s="18" t="s">
        <v>650</v>
      </c>
      <c r="H62" s="124"/>
      <c r="I62" s="124"/>
      <c r="J62" s="124"/>
      <c r="K62" s="124"/>
      <c r="L62" s="124"/>
      <c r="M62" s="124"/>
      <c r="N62" s="124"/>
      <c r="O62" s="124"/>
      <c r="P62" s="124"/>
      <c r="Q62" s="124"/>
      <c r="R62" s="124"/>
      <c r="S62" s="124"/>
      <c r="T62" s="124"/>
    </row>
    <row r="63" spans="3:20" ht="13.5">
      <c r="C63" s="32" t="s">
        <v>566</v>
      </c>
      <c r="E63" s="18" t="s">
        <v>650</v>
      </c>
      <c r="H63" s="124"/>
      <c r="I63" s="124"/>
      <c r="J63" s="124"/>
      <c r="K63" s="124"/>
      <c r="L63" s="124"/>
      <c r="M63" s="124"/>
      <c r="N63" s="124"/>
      <c r="O63" s="124"/>
      <c r="P63" s="124"/>
      <c r="Q63" s="124"/>
      <c r="R63" s="124"/>
      <c r="S63" s="124"/>
      <c r="T63" s="124"/>
    </row>
    <row r="64" spans="3:20" ht="13.5">
      <c r="C64" s="32" t="s">
        <v>566</v>
      </c>
      <c r="E64" s="18" t="s">
        <v>650</v>
      </c>
      <c r="H64" s="124"/>
      <c r="I64" s="124"/>
      <c r="J64" s="124"/>
      <c r="K64" s="124"/>
      <c r="L64" s="124"/>
      <c r="M64" s="124"/>
      <c r="N64" s="124"/>
      <c r="O64" s="124"/>
      <c r="P64" s="124"/>
      <c r="Q64" s="124"/>
      <c r="R64" s="124"/>
      <c r="S64" s="124"/>
      <c r="T64" s="124"/>
    </row>
    <row r="65" spans="3:20" ht="13.5">
      <c r="C65" s="32" t="s">
        <v>566</v>
      </c>
      <c r="E65" s="18" t="s">
        <v>650</v>
      </c>
      <c r="H65" s="124"/>
      <c r="I65" s="124"/>
      <c r="J65" s="124"/>
      <c r="K65" s="124"/>
      <c r="L65" s="124"/>
      <c r="M65" s="124"/>
      <c r="N65" s="124"/>
      <c r="O65" s="124"/>
      <c r="P65" s="124"/>
      <c r="Q65" s="124"/>
      <c r="R65" s="124"/>
      <c r="S65" s="124"/>
      <c r="T65" s="124"/>
    </row>
    <row r="66" spans="3:20" ht="13.5">
      <c r="C66" s="32" t="s">
        <v>566</v>
      </c>
      <c r="E66" s="18" t="s">
        <v>650</v>
      </c>
      <c r="H66" s="124"/>
      <c r="I66" s="124"/>
      <c r="J66" s="124"/>
      <c r="K66" s="124"/>
      <c r="L66" s="124"/>
      <c r="M66" s="124"/>
      <c r="N66" s="124"/>
      <c r="O66" s="124"/>
      <c r="P66" s="124"/>
      <c r="Q66" s="124"/>
      <c r="R66" s="124"/>
      <c r="S66" s="124"/>
      <c r="T66" s="124"/>
    </row>
    <row r="67" spans="3:20" ht="13.5">
      <c r="E67" s="18"/>
    </row>
    <row r="68" spans="3:20" ht="13.5">
      <c r="C68" s="254" t="str">
        <f>C22</f>
        <v>Baseline Margin Project 4 - please specify</v>
      </c>
      <c r="E68" s="18" t="s">
        <v>650</v>
      </c>
      <c r="H68" s="96">
        <f t="shared" ref="H68:T68" si="13">SUM(H69:H73)</f>
        <v>0</v>
      </c>
      <c r="I68" s="96">
        <f t="shared" si="13"/>
        <v>0</v>
      </c>
      <c r="J68" s="96">
        <f t="shared" si="13"/>
        <v>0</v>
      </c>
      <c r="K68" s="96">
        <f t="shared" si="13"/>
        <v>0</v>
      </c>
      <c r="L68" s="96">
        <f t="shared" si="13"/>
        <v>0</v>
      </c>
      <c r="M68" s="96">
        <f t="shared" si="13"/>
        <v>0</v>
      </c>
      <c r="N68" s="96">
        <f t="shared" si="13"/>
        <v>0</v>
      </c>
      <c r="O68" s="96">
        <f t="shared" si="13"/>
        <v>0</v>
      </c>
      <c r="P68" s="96">
        <f t="shared" si="13"/>
        <v>0</v>
      </c>
      <c r="Q68" s="96">
        <f t="shared" si="13"/>
        <v>0</v>
      </c>
      <c r="R68" s="96">
        <f t="shared" si="13"/>
        <v>0</v>
      </c>
      <c r="S68" s="96">
        <f t="shared" si="13"/>
        <v>0</v>
      </c>
      <c r="T68" s="96">
        <f t="shared" si="13"/>
        <v>0</v>
      </c>
    </row>
    <row r="69" spans="3:20" ht="13.5">
      <c r="C69" s="32" t="s">
        <v>566</v>
      </c>
      <c r="E69" s="18" t="s">
        <v>650</v>
      </c>
      <c r="H69" s="124"/>
      <c r="I69" s="124"/>
      <c r="J69" s="124"/>
      <c r="K69" s="124"/>
      <c r="L69" s="124"/>
      <c r="M69" s="124"/>
      <c r="N69" s="124"/>
      <c r="O69" s="124"/>
      <c r="P69" s="124"/>
      <c r="Q69" s="124"/>
      <c r="R69" s="124"/>
      <c r="S69" s="124"/>
      <c r="T69" s="124"/>
    </row>
    <row r="70" spans="3:20" ht="13.5">
      <c r="C70" s="32" t="s">
        <v>566</v>
      </c>
      <c r="E70" s="18" t="s">
        <v>650</v>
      </c>
      <c r="H70" s="124"/>
      <c r="I70" s="124"/>
      <c r="J70" s="124"/>
      <c r="K70" s="124"/>
      <c r="L70" s="124"/>
      <c r="M70" s="124"/>
      <c r="N70" s="124"/>
      <c r="O70" s="124"/>
      <c r="P70" s="124"/>
      <c r="Q70" s="124"/>
      <c r="R70" s="124"/>
      <c r="S70" s="124"/>
      <c r="T70" s="124"/>
    </row>
    <row r="71" spans="3:20" ht="13.5">
      <c r="C71" s="32" t="s">
        <v>566</v>
      </c>
      <c r="E71" s="18" t="s">
        <v>650</v>
      </c>
      <c r="H71" s="124"/>
      <c r="I71" s="124"/>
      <c r="J71" s="124"/>
      <c r="K71" s="124"/>
      <c r="L71" s="124"/>
      <c r="M71" s="124"/>
      <c r="N71" s="124"/>
      <c r="O71" s="124"/>
      <c r="P71" s="124"/>
      <c r="Q71" s="124"/>
      <c r="R71" s="124"/>
      <c r="S71" s="124"/>
      <c r="T71" s="124"/>
    </row>
    <row r="72" spans="3:20" ht="13.5">
      <c r="C72" s="32" t="s">
        <v>566</v>
      </c>
      <c r="E72" s="18" t="s">
        <v>650</v>
      </c>
      <c r="H72" s="124"/>
      <c r="I72" s="124"/>
      <c r="J72" s="124"/>
      <c r="K72" s="124"/>
      <c r="L72" s="124"/>
      <c r="M72" s="124"/>
      <c r="N72" s="124"/>
      <c r="O72" s="124"/>
      <c r="P72" s="124"/>
      <c r="Q72" s="124"/>
      <c r="R72" s="124"/>
      <c r="S72" s="124"/>
      <c r="T72" s="124"/>
    </row>
    <row r="73" spans="3:20" ht="13.5">
      <c r="C73" s="32" t="s">
        <v>566</v>
      </c>
      <c r="E73" s="18" t="s">
        <v>650</v>
      </c>
      <c r="H73" s="124"/>
      <c r="I73" s="124"/>
      <c r="J73" s="124"/>
      <c r="K73" s="124"/>
      <c r="L73" s="124"/>
      <c r="M73" s="124"/>
      <c r="N73" s="124"/>
      <c r="O73" s="124"/>
      <c r="P73" s="124"/>
      <c r="Q73" s="124"/>
      <c r="R73" s="124"/>
      <c r="S73" s="124"/>
      <c r="T73" s="124"/>
    </row>
    <row r="74" spans="3:20" ht="13.5">
      <c r="E74" s="18"/>
    </row>
    <row r="75" spans="3:20" ht="13.5">
      <c r="C75" s="254" t="str">
        <f>C23</f>
        <v>Baseline Margin Project 5 - please specify</v>
      </c>
      <c r="E75" s="18" t="s">
        <v>650</v>
      </c>
      <c r="H75" s="96">
        <f t="shared" ref="H75:T75" si="14">SUM(H76:H80)</f>
        <v>0</v>
      </c>
      <c r="I75" s="96">
        <f t="shared" si="14"/>
        <v>0</v>
      </c>
      <c r="J75" s="96">
        <f t="shared" si="14"/>
        <v>0</v>
      </c>
      <c r="K75" s="96">
        <f t="shared" si="14"/>
        <v>0</v>
      </c>
      <c r="L75" s="96">
        <f t="shared" si="14"/>
        <v>0</v>
      </c>
      <c r="M75" s="96">
        <f t="shared" si="14"/>
        <v>0</v>
      </c>
      <c r="N75" s="96">
        <f t="shared" si="14"/>
        <v>0</v>
      </c>
      <c r="O75" s="96">
        <f t="shared" si="14"/>
        <v>0</v>
      </c>
      <c r="P75" s="96">
        <f t="shared" si="14"/>
        <v>0</v>
      </c>
      <c r="Q75" s="96">
        <f t="shared" si="14"/>
        <v>0</v>
      </c>
      <c r="R75" s="96">
        <f t="shared" si="14"/>
        <v>0</v>
      </c>
      <c r="S75" s="96">
        <f t="shared" si="14"/>
        <v>0</v>
      </c>
      <c r="T75" s="96">
        <f t="shared" si="14"/>
        <v>0</v>
      </c>
    </row>
    <row r="76" spans="3:20" ht="13.5">
      <c r="C76" s="32" t="s">
        <v>566</v>
      </c>
      <c r="E76" s="18" t="s">
        <v>650</v>
      </c>
      <c r="H76" s="124"/>
      <c r="I76" s="124"/>
      <c r="J76" s="124"/>
      <c r="K76" s="124"/>
      <c r="L76" s="124"/>
      <c r="M76" s="124"/>
      <c r="N76" s="124"/>
      <c r="O76" s="124"/>
      <c r="P76" s="124"/>
      <c r="Q76" s="124"/>
      <c r="R76" s="124"/>
      <c r="S76" s="124"/>
      <c r="T76" s="124"/>
    </row>
    <row r="77" spans="3:20" ht="13.5">
      <c r="C77" s="32" t="s">
        <v>566</v>
      </c>
      <c r="E77" s="18" t="s">
        <v>650</v>
      </c>
      <c r="H77" s="124"/>
      <c r="I77" s="124"/>
      <c r="J77" s="124"/>
      <c r="K77" s="124"/>
      <c r="L77" s="124"/>
      <c r="M77" s="124"/>
      <c r="N77" s="124"/>
      <c r="O77" s="124"/>
      <c r="P77" s="124"/>
      <c r="Q77" s="124"/>
      <c r="R77" s="124"/>
      <c r="S77" s="124"/>
      <c r="T77" s="124"/>
    </row>
    <row r="78" spans="3:20" ht="13.5">
      <c r="C78" s="32" t="s">
        <v>566</v>
      </c>
      <c r="E78" s="18" t="s">
        <v>650</v>
      </c>
      <c r="H78" s="124"/>
      <c r="I78" s="124"/>
      <c r="J78" s="124"/>
      <c r="K78" s="124"/>
      <c r="L78" s="124"/>
      <c r="M78" s="124"/>
      <c r="N78" s="124"/>
      <c r="O78" s="124"/>
      <c r="P78" s="124"/>
      <c r="Q78" s="124"/>
      <c r="R78" s="124"/>
      <c r="S78" s="124"/>
      <c r="T78" s="124"/>
    </row>
    <row r="79" spans="3:20" ht="13.5">
      <c r="C79" s="32" t="s">
        <v>566</v>
      </c>
      <c r="E79" s="18" t="s">
        <v>650</v>
      </c>
      <c r="H79" s="124"/>
      <c r="I79" s="124"/>
      <c r="J79" s="124"/>
      <c r="K79" s="124"/>
      <c r="L79" s="124"/>
      <c r="M79" s="124"/>
      <c r="N79" s="124"/>
      <c r="O79" s="124"/>
      <c r="P79" s="124"/>
      <c r="Q79" s="124"/>
      <c r="R79" s="124"/>
      <c r="S79" s="124"/>
      <c r="T79" s="124"/>
    </row>
    <row r="80" spans="3:20" ht="13.5">
      <c r="C80" s="32" t="s">
        <v>566</v>
      </c>
      <c r="E80" s="18" t="s">
        <v>650</v>
      </c>
      <c r="H80" s="124"/>
      <c r="I80" s="124"/>
      <c r="J80" s="124"/>
      <c r="K80" s="124"/>
      <c r="L80" s="124"/>
      <c r="M80" s="124"/>
      <c r="N80" s="124"/>
      <c r="O80" s="124"/>
      <c r="P80" s="124"/>
      <c r="Q80" s="124"/>
      <c r="R80" s="124"/>
      <c r="S80" s="124"/>
      <c r="T80" s="124"/>
    </row>
    <row r="81" spans="1:20" ht="13.5">
      <c r="E81" s="18"/>
    </row>
    <row r="82" spans="1:20" ht="13.5">
      <c r="E82" s="18"/>
    </row>
    <row r="83" spans="1:20" ht="13.5">
      <c r="B83" s="16" t="s">
        <v>509</v>
      </c>
      <c r="E83" s="18"/>
    </row>
    <row r="84" spans="1:20" ht="13.5">
      <c r="E84" s="18"/>
    </row>
    <row r="85" spans="1:20" ht="15.5">
      <c r="A85" s="16"/>
      <c r="B85" s="16"/>
      <c r="C85" s="16" t="s">
        <v>100</v>
      </c>
      <c r="D85" s="18" t="s">
        <v>565</v>
      </c>
      <c r="E85" s="18" t="s">
        <v>649</v>
      </c>
      <c r="H85" s="96">
        <f>SUM(H86:H96)</f>
        <v>0</v>
      </c>
      <c r="I85" s="96">
        <f t="shared" ref="I85:T85" si="15">SUM(I86:I96)</f>
        <v>0</v>
      </c>
      <c r="J85" s="96">
        <f t="shared" si="15"/>
        <v>0</v>
      </c>
      <c r="K85" s="96">
        <f t="shared" si="15"/>
        <v>0</v>
      </c>
      <c r="L85" s="96">
        <f t="shared" si="15"/>
        <v>0</v>
      </c>
      <c r="M85" s="96">
        <f t="shared" si="15"/>
        <v>0</v>
      </c>
      <c r="N85" s="96">
        <f t="shared" si="15"/>
        <v>0</v>
      </c>
      <c r="O85" s="96">
        <f t="shared" si="15"/>
        <v>0</v>
      </c>
      <c r="P85" s="96">
        <f t="shared" si="15"/>
        <v>0</v>
      </c>
      <c r="Q85" s="96">
        <f t="shared" si="15"/>
        <v>0</v>
      </c>
      <c r="R85" s="96">
        <f t="shared" si="15"/>
        <v>0</v>
      </c>
      <c r="S85" s="96">
        <f t="shared" si="15"/>
        <v>0</v>
      </c>
      <c r="T85" s="96">
        <f t="shared" si="15"/>
        <v>0</v>
      </c>
    </row>
    <row r="86" spans="1:20" ht="13.5">
      <c r="C86" s="32" t="s">
        <v>566</v>
      </c>
      <c r="E86" s="18" t="s">
        <v>649</v>
      </c>
      <c r="H86" s="99"/>
      <c r="I86" s="99"/>
      <c r="J86" s="99"/>
      <c r="K86" s="99"/>
      <c r="L86" s="99"/>
      <c r="M86" s="99"/>
      <c r="N86" s="99"/>
      <c r="O86" s="99"/>
      <c r="P86" s="99"/>
      <c r="Q86" s="99"/>
      <c r="R86" s="99"/>
      <c r="S86" s="99"/>
      <c r="T86" s="99"/>
    </row>
    <row r="87" spans="1:20" ht="13.5">
      <c r="C87" s="32" t="s">
        <v>566</v>
      </c>
      <c r="E87" s="18" t="s">
        <v>649</v>
      </c>
      <c r="H87" s="99"/>
      <c r="I87" s="99"/>
      <c r="J87" s="99"/>
      <c r="K87" s="99"/>
      <c r="L87" s="99"/>
      <c r="M87" s="99"/>
      <c r="N87" s="99"/>
      <c r="O87" s="99"/>
      <c r="P87" s="99"/>
      <c r="Q87" s="99"/>
      <c r="R87" s="99"/>
      <c r="S87" s="99"/>
      <c r="T87" s="99"/>
    </row>
    <row r="88" spans="1:20" ht="13.5">
      <c r="C88" s="32" t="s">
        <v>566</v>
      </c>
      <c r="E88" s="18" t="s">
        <v>649</v>
      </c>
      <c r="H88" s="99"/>
      <c r="I88" s="99"/>
      <c r="J88" s="99"/>
      <c r="K88" s="99"/>
      <c r="L88" s="99"/>
      <c r="M88" s="99"/>
      <c r="N88" s="99"/>
      <c r="O88" s="99"/>
      <c r="P88" s="99"/>
      <c r="Q88" s="99"/>
      <c r="R88" s="99"/>
      <c r="S88" s="99"/>
      <c r="T88" s="99"/>
    </row>
    <row r="89" spans="1:20" ht="13.5">
      <c r="C89" s="32" t="s">
        <v>566</v>
      </c>
      <c r="E89" s="18" t="s">
        <v>649</v>
      </c>
      <c r="H89" s="124"/>
      <c r="I89" s="124"/>
      <c r="J89" s="124"/>
      <c r="K89" s="124"/>
      <c r="L89" s="124"/>
      <c r="M89" s="124"/>
      <c r="N89" s="124"/>
      <c r="O89" s="124"/>
      <c r="P89" s="124"/>
      <c r="Q89" s="124"/>
      <c r="R89" s="124"/>
      <c r="S89" s="124"/>
      <c r="T89" s="124"/>
    </row>
    <row r="90" spans="1:20" ht="13.5">
      <c r="C90" s="32" t="s">
        <v>566</v>
      </c>
      <c r="E90" s="18" t="s">
        <v>649</v>
      </c>
      <c r="H90" s="124"/>
      <c r="I90" s="124"/>
      <c r="J90" s="124"/>
      <c r="K90" s="124"/>
      <c r="L90" s="124"/>
      <c r="M90" s="124"/>
      <c r="N90" s="124"/>
      <c r="O90" s="124"/>
      <c r="P90" s="124"/>
      <c r="Q90" s="124"/>
      <c r="R90" s="124"/>
      <c r="S90" s="124"/>
      <c r="T90" s="124"/>
    </row>
    <row r="91" spans="1:20" ht="13.5">
      <c r="C91" s="32" t="s">
        <v>566</v>
      </c>
      <c r="E91" s="18" t="s">
        <v>649</v>
      </c>
      <c r="H91" s="124"/>
      <c r="I91" s="124"/>
      <c r="J91" s="124"/>
      <c r="K91" s="124"/>
      <c r="L91" s="124"/>
      <c r="M91" s="124"/>
      <c r="N91" s="124"/>
      <c r="O91" s="124"/>
      <c r="P91" s="124"/>
      <c r="Q91" s="124"/>
      <c r="R91" s="124"/>
      <c r="S91" s="124"/>
      <c r="T91" s="124"/>
    </row>
    <row r="92" spans="1:20" ht="13.5">
      <c r="C92" s="32" t="s">
        <v>566</v>
      </c>
      <c r="E92" s="18" t="s">
        <v>649</v>
      </c>
      <c r="H92" s="124"/>
      <c r="I92" s="124"/>
      <c r="J92" s="124"/>
      <c r="K92" s="124"/>
      <c r="L92" s="124"/>
      <c r="M92" s="124"/>
      <c r="N92" s="124"/>
      <c r="O92" s="124"/>
      <c r="P92" s="124"/>
      <c r="Q92" s="124"/>
      <c r="R92" s="124"/>
      <c r="S92" s="124"/>
      <c r="T92" s="124"/>
    </row>
    <row r="93" spans="1:20" ht="13.5">
      <c r="C93" s="32" t="s">
        <v>566</v>
      </c>
      <c r="E93" s="18" t="s">
        <v>649</v>
      </c>
      <c r="H93" s="124"/>
      <c r="I93" s="124"/>
      <c r="J93" s="124"/>
      <c r="K93" s="124"/>
      <c r="L93" s="124"/>
      <c r="M93" s="124"/>
      <c r="N93" s="124"/>
      <c r="O93" s="124"/>
      <c r="P93" s="124"/>
      <c r="Q93" s="124"/>
      <c r="R93" s="124"/>
      <c r="S93" s="124"/>
      <c r="T93" s="124"/>
    </row>
    <row r="94" spans="1:20" ht="13.5">
      <c r="C94" s="32" t="s">
        <v>566</v>
      </c>
      <c r="E94" s="18" t="s">
        <v>649</v>
      </c>
      <c r="H94" s="124"/>
      <c r="I94" s="124"/>
      <c r="J94" s="124"/>
      <c r="K94" s="124"/>
      <c r="L94" s="124"/>
      <c r="M94" s="124"/>
      <c r="N94" s="124"/>
      <c r="O94" s="124"/>
      <c r="P94" s="124"/>
      <c r="Q94" s="124"/>
      <c r="R94" s="124"/>
      <c r="S94" s="124"/>
      <c r="T94" s="124"/>
    </row>
    <row r="95" spans="1:20" ht="13.5">
      <c r="C95" s="32" t="s">
        <v>566</v>
      </c>
      <c r="E95" s="18" t="s">
        <v>649</v>
      </c>
      <c r="H95" s="124"/>
      <c r="I95" s="124"/>
      <c r="J95" s="124"/>
      <c r="K95" s="124"/>
      <c r="L95" s="124"/>
      <c r="M95" s="124"/>
      <c r="N95" s="124"/>
      <c r="O95" s="124"/>
      <c r="P95" s="124"/>
      <c r="Q95" s="124"/>
      <c r="R95" s="124"/>
      <c r="S95" s="124"/>
      <c r="T95" s="124"/>
    </row>
    <row r="96" spans="1:20" ht="13.5">
      <c r="C96" s="32" t="s">
        <v>566</v>
      </c>
      <c r="E96" s="18" t="s">
        <v>649</v>
      </c>
      <c r="H96" s="124"/>
      <c r="I96" s="124"/>
      <c r="J96" s="124"/>
      <c r="K96" s="124"/>
      <c r="L96" s="124"/>
      <c r="M96" s="124"/>
      <c r="N96" s="124"/>
      <c r="O96" s="124"/>
      <c r="P96" s="124"/>
      <c r="Q96" s="124"/>
      <c r="R96" s="124"/>
      <c r="S96" s="124"/>
      <c r="T96" s="124"/>
    </row>
    <row r="97" ht="13.5"/>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sheetData>
  <dataValidations disablePrompts="1" count="1">
    <dataValidation type="list" allowBlank="1" showInputMessage="1" showErrorMessage="1" sqref="D32" xr:uid="{00000000-0002-0000-0B00-000000000000}">
      <formula1>GLcodeCRS</formula1>
    </dataValidation>
  </dataValidations>
  <pageMargins left="0.7" right="0.7" top="0.75" bottom="0.75" header="0.3" footer="0.3"/>
  <pageSetup paperSize="8" scale="1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E576"/>
  <sheetViews>
    <sheetView showGridLines="0" zoomScale="64" zoomScaleNormal="85" workbookViewId="0">
      <selection activeCell="H36" sqref="H36"/>
    </sheetView>
  </sheetViews>
  <sheetFormatPr defaultColWidth="0" defaultRowHeight="0" customHeight="1" zeroHeight="1"/>
  <cols>
    <col min="1" max="1" width="2.3828125" style="161" customWidth="1"/>
    <col min="2" max="2" width="3.15234375" style="161" customWidth="1"/>
    <col min="3" max="3" width="40" style="161" customWidth="1"/>
    <col min="4" max="4" width="21.3828125" style="161" customWidth="1"/>
    <col min="5" max="5" width="18.3828125" style="161" customWidth="1"/>
    <col min="6" max="6" width="1.765625" style="161" customWidth="1"/>
    <col min="7" max="7" width="1.4609375" style="161" customWidth="1"/>
    <col min="8" max="20" width="10.61328125" style="161" customWidth="1"/>
    <col min="21" max="21" width="3.84375" style="161" customWidth="1"/>
    <col min="22" max="22" width="75.4609375" style="161" customWidth="1"/>
    <col min="23" max="23" width="10.61328125" style="161" customWidth="1"/>
    <col min="24" max="31" width="10.61328125" style="161" hidden="1" customWidth="1"/>
    <col min="32" max="255" width="9" style="161" hidden="1" customWidth="1"/>
    <col min="256" max="16384" width="9" style="161" hidden="1"/>
  </cols>
  <sheetData>
    <row r="1" spans="2:22" s="258" customFormat="1" ht="57" customHeight="1"/>
    <row r="2" spans="2:22" s="258" customFormat="1" ht="13.5"/>
    <row r="3" spans="2:22" s="258" customFormat="1" ht="19.5">
      <c r="D3" s="263" t="s">
        <v>0</v>
      </c>
    </row>
    <row r="4" spans="2:22" s="258" customFormat="1" ht="13.5"/>
    <row r="5" spans="2:22" s="258" customFormat="1" ht="17.5">
      <c r="D5" s="266" t="s">
        <v>589</v>
      </c>
      <c r="E5" s="266"/>
      <c r="F5" s="266"/>
      <c r="G5" s="266"/>
      <c r="H5" s="266"/>
      <c r="I5" s="266"/>
      <c r="J5" s="266"/>
    </row>
    <row r="6" spans="2:22" s="258" customFormat="1" ht="18" customHeight="1"/>
    <row r="7" spans="2:22" s="15" customFormat="1" ht="13.5"/>
    <row r="8" spans="2:22" s="15" customFormat="1" ht="13.5">
      <c r="B8" s="51" t="s">
        <v>648</v>
      </c>
    </row>
    <row r="9" spans="2:22" ht="13.5">
      <c r="B9" s="16"/>
    </row>
    <row r="10" spans="2:22" ht="13.5">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3.5"/>
    <row r="12" spans="2:22"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3.5"/>
    <row r="14" spans="2:22" ht="13.5">
      <c r="B14" s="16" t="s">
        <v>569</v>
      </c>
    </row>
    <row r="15" spans="2:22" ht="13.5"/>
    <row r="16" spans="2:22" ht="13.5">
      <c r="C16" s="161" t="s">
        <v>477</v>
      </c>
      <c r="D16" s="18"/>
      <c r="E16" s="18"/>
      <c r="H16" s="168">
        <f t="shared" ref="H16:T16" si="0">IF(H12&lt;=regulatoryYear,H17,INDEX($H$17:$T$17,1,MATCH(regulatoryYear,$H$12:$T$12,0)))</f>
        <v>1</v>
      </c>
      <c r="I16" s="168">
        <f t="shared" si="0"/>
        <v>1</v>
      </c>
      <c r="J16" s="168">
        <f t="shared" si="0"/>
        <v>1</v>
      </c>
      <c r="K16" s="168">
        <f t="shared" si="0"/>
        <v>1</v>
      </c>
      <c r="L16" s="168">
        <f t="shared" si="0"/>
        <v>1</v>
      </c>
      <c r="M16" s="168">
        <f t="shared" si="0"/>
        <v>1</v>
      </c>
      <c r="N16" s="168">
        <f t="shared" si="0"/>
        <v>1</v>
      </c>
      <c r="O16" s="168">
        <f t="shared" si="0"/>
        <v>1</v>
      </c>
      <c r="P16" s="168">
        <f t="shared" si="0"/>
        <v>1</v>
      </c>
      <c r="Q16" s="168">
        <f t="shared" si="0"/>
        <v>1</v>
      </c>
      <c r="R16" s="168">
        <f t="shared" si="0"/>
        <v>1</v>
      </c>
      <c r="S16" s="168">
        <f t="shared" si="0"/>
        <v>1</v>
      </c>
      <c r="T16" s="168">
        <f t="shared" si="0"/>
        <v>1</v>
      </c>
      <c r="V16" s="147"/>
    </row>
    <row r="17" spans="2:22" ht="15.5">
      <c r="C17" s="161" t="s">
        <v>121</v>
      </c>
      <c r="D17" s="18" t="s">
        <v>122</v>
      </c>
      <c r="E17" s="18"/>
      <c r="H17" s="167">
        <v>1</v>
      </c>
      <c r="I17" s="168">
        <f t="shared" ref="I17:T17" si="1">(1+RPI/100)*H17</f>
        <v>1</v>
      </c>
      <c r="J17" s="168">
        <f t="shared" si="1"/>
        <v>1</v>
      </c>
      <c r="K17" s="168">
        <f t="shared" si="1"/>
        <v>1</v>
      </c>
      <c r="L17" s="168">
        <f t="shared" si="1"/>
        <v>1</v>
      </c>
      <c r="M17" s="168">
        <f t="shared" si="1"/>
        <v>1</v>
      </c>
      <c r="N17" s="168">
        <f t="shared" si="1"/>
        <v>1</v>
      </c>
      <c r="O17" s="168">
        <f t="shared" si="1"/>
        <v>1</v>
      </c>
      <c r="P17" s="168">
        <f t="shared" si="1"/>
        <v>1</v>
      </c>
      <c r="Q17" s="168">
        <f t="shared" si="1"/>
        <v>1</v>
      </c>
      <c r="R17" s="168">
        <f t="shared" si="1"/>
        <v>1</v>
      </c>
      <c r="S17" s="168">
        <f t="shared" si="1"/>
        <v>1</v>
      </c>
      <c r="T17" s="168">
        <f t="shared" si="1"/>
        <v>1</v>
      </c>
      <c r="V17" s="19" t="s">
        <v>123</v>
      </c>
    </row>
    <row r="18" spans="2:22" ht="13.5"/>
    <row r="19" spans="2:22" ht="13.5"/>
    <row r="20" spans="2:22" ht="13.5">
      <c r="B20" s="123" t="s">
        <v>568</v>
      </c>
      <c r="C20" s="122"/>
      <c r="H20" s="97"/>
      <c r="I20" s="97"/>
      <c r="J20" s="97"/>
      <c r="K20" s="97"/>
      <c r="L20" s="97"/>
      <c r="M20" s="97"/>
      <c r="N20" s="97"/>
      <c r="O20" s="97"/>
      <c r="P20" s="97"/>
      <c r="Q20" s="97"/>
      <c r="R20" s="97"/>
      <c r="S20" s="97"/>
      <c r="T20" s="97"/>
    </row>
    <row r="21" spans="2:22" ht="13.5">
      <c r="C21" s="18" t="s">
        <v>567</v>
      </c>
      <c r="H21" s="97"/>
      <c r="I21" s="97"/>
      <c r="J21" s="97"/>
      <c r="K21" s="97"/>
      <c r="L21" s="97"/>
      <c r="M21" s="97"/>
      <c r="N21" s="97"/>
      <c r="O21" s="97"/>
      <c r="P21" s="97"/>
      <c r="Q21" s="97"/>
      <c r="R21" s="97"/>
      <c r="S21" s="97"/>
      <c r="T21" s="97"/>
    </row>
    <row r="22" spans="2:22" ht="13.5">
      <c r="C22" s="18">
        <f>H12</f>
        <v>2014</v>
      </c>
      <c r="E22" s="18" t="s">
        <v>650</v>
      </c>
      <c r="H22" s="253">
        <f>H36/$H$16</f>
        <v>0</v>
      </c>
      <c r="I22" s="253">
        <f t="shared" ref="I22:T22" si="2">I36/$H$16</f>
        <v>0</v>
      </c>
      <c r="J22" s="253">
        <f t="shared" si="2"/>
        <v>0</v>
      </c>
      <c r="K22" s="253">
        <f t="shared" si="2"/>
        <v>0</v>
      </c>
      <c r="L22" s="253">
        <f t="shared" si="2"/>
        <v>0</v>
      </c>
      <c r="M22" s="253">
        <f t="shared" si="2"/>
        <v>0</v>
      </c>
      <c r="N22" s="253">
        <f t="shared" si="2"/>
        <v>0</v>
      </c>
      <c r="O22" s="253">
        <f t="shared" si="2"/>
        <v>0</v>
      </c>
      <c r="P22" s="253">
        <f t="shared" si="2"/>
        <v>0</v>
      </c>
      <c r="Q22" s="253">
        <f t="shared" si="2"/>
        <v>0</v>
      </c>
      <c r="R22" s="253">
        <f t="shared" si="2"/>
        <v>0</v>
      </c>
      <c r="S22" s="253">
        <f t="shared" si="2"/>
        <v>0</v>
      </c>
      <c r="T22" s="253">
        <f t="shared" si="2"/>
        <v>0</v>
      </c>
    </row>
    <row r="23" spans="2:22" ht="13.5">
      <c r="C23" s="18">
        <f>I12</f>
        <v>2015</v>
      </c>
      <c r="E23" s="18" t="s">
        <v>650</v>
      </c>
      <c r="H23" s="253">
        <f>H37/$I$16</f>
        <v>0</v>
      </c>
      <c r="I23" s="253">
        <f t="shared" ref="I23:T23" si="3">I37/$I$16</f>
        <v>0</v>
      </c>
      <c r="J23" s="253">
        <f t="shared" si="3"/>
        <v>0</v>
      </c>
      <c r="K23" s="253">
        <f t="shared" si="3"/>
        <v>0</v>
      </c>
      <c r="L23" s="253">
        <f t="shared" si="3"/>
        <v>0</v>
      </c>
      <c r="M23" s="253">
        <f t="shared" si="3"/>
        <v>0</v>
      </c>
      <c r="N23" s="253">
        <f t="shared" si="3"/>
        <v>0</v>
      </c>
      <c r="O23" s="253">
        <f t="shared" si="3"/>
        <v>0</v>
      </c>
      <c r="P23" s="253">
        <f t="shared" si="3"/>
        <v>0</v>
      </c>
      <c r="Q23" s="253">
        <f t="shared" si="3"/>
        <v>0</v>
      </c>
      <c r="R23" s="253">
        <f t="shared" si="3"/>
        <v>0</v>
      </c>
      <c r="S23" s="253">
        <f t="shared" si="3"/>
        <v>0</v>
      </c>
      <c r="T23" s="253">
        <f t="shared" si="3"/>
        <v>0</v>
      </c>
    </row>
    <row r="24" spans="2:22" ht="13.5">
      <c r="C24" s="18">
        <f>J12</f>
        <v>2016</v>
      </c>
      <c r="E24" s="18" t="s">
        <v>650</v>
      </c>
      <c r="H24" s="253">
        <f>H38/$J$16</f>
        <v>0</v>
      </c>
      <c r="I24" s="253">
        <f t="shared" ref="I24:T24" si="4">I38/$J$16</f>
        <v>0</v>
      </c>
      <c r="J24" s="253">
        <f t="shared" si="4"/>
        <v>0</v>
      </c>
      <c r="K24" s="253">
        <f t="shared" si="4"/>
        <v>0</v>
      </c>
      <c r="L24" s="253">
        <f t="shared" si="4"/>
        <v>0</v>
      </c>
      <c r="M24" s="253">
        <f t="shared" si="4"/>
        <v>0</v>
      </c>
      <c r="N24" s="253">
        <f t="shared" si="4"/>
        <v>0</v>
      </c>
      <c r="O24" s="253">
        <f t="shared" si="4"/>
        <v>0</v>
      </c>
      <c r="P24" s="253">
        <f t="shared" si="4"/>
        <v>0</v>
      </c>
      <c r="Q24" s="253">
        <f t="shared" si="4"/>
        <v>0</v>
      </c>
      <c r="R24" s="253">
        <f t="shared" si="4"/>
        <v>0</v>
      </c>
      <c r="S24" s="253">
        <f t="shared" si="4"/>
        <v>0</v>
      </c>
      <c r="T24" s="253">
        <f t="shared" si="4"/>
        <v>0</v>
      </c>
    </row>
    <row r="25" spans="2:22" ht="13.5">
      <c r="C25" s="18">
        <f>K12</f>
        <v>2017</v>
      </c>
      <c r="E25" s="18" t="s">
        <v>650</v>
      </c>
      <c r="H25" s="253">
        <f>H39/$K$16</f>
        <v>0</v>
      </c>
      <c r="I25" s="253">
        <f t="shared" ref="I25:T25" si="5">I39/$K$16</f>
        <v>0</v>
      </c>
      <c r="J25" s="253">
        <f t="shared" si="5"/>
        <v>0</v>
      </c>
      <c r="K25" s="253">
        <f t="shared" si="5"/>
        <v>0</v>
      </c>
      <c r="L25" s="253">
        <f t="shared" si="5"/>
        <v>0</v>
      </c>
      <c r="M25" s="253">
        <f t="shared" si="5"/>
        <v>0</v>
      </c>
      <c r="N25" s="253">
        <f t="shared" si="5"/>
        <v>0</v>
      </c>
      <c r="O25" s="253">
        <f t="shared" si="5"/>
        <v>0</v>
      </c>
      <c r="P25" s="253">
        <f t="shared" si="5"/>
        <v>0</v>
      </c>
      <c r="Q25" s="253">
        <f t="shared" si="5"/>
        <v>0</v>
      </c>
      <c r="R25" s="253">
        <f t="shared" si="5"/>
        <v>0</v>
      </c>
      <c r="S25" s="253">
        <f t="shared" si="5"/>
        <v>0</v>
      </c>
      <c r="T25" s="253">
        <f t="shared" si="5"/>
        <v>0</v>
      </c>
    </row>
    <row r="26" spans="2:22" ht="13.5">
      <c r="C26" s="18">
        <f>L12</f>
        <v>2018</v>
      </c>
      <c r="E26" s="18" t="s">
        <v>650</v>
      </c>
      <c r="H26" s="253">
        <f>H40/$L$16</f>
        <v>0</v>
      </c>
      <c r="I26" s="253">
        <f t="shared" ref="I26:T26" si="6">I40/$L$16</f>
        <v>0</v>
      </c>
      <c r="J26" s="253">
        <f t="shared" si="6"/>
        <v>0</v>
      </c>
      <c r="K26" s="253">
        <f t="shared" si="6"/>
        <v>0</v>
      </c>
      <c r="L26" s="253">
        <f t="shared" si="6"/>
        <v>0</v>
      </c>
      <c r="M26" s="253">
        <f t="shared" si="6"/>
        <v>0</v>
      </c>
      <c r="N26" s="253">
        <f t="shared" si="6"/>
        <v>0</v>
      </c>
      <c r="O26" s="253">
        <f t="shared" si="6"/>
        <v>0</v>
      </c>
      <c r="P26" s="253">
        <f t="shared" si="6"/>
        <v>0</v>
      </c>
      <c r="Q26" s="253">
        <f t="shared" si="6"/>
        <v>0</v>
      </c>
      <c r="R26" s="253">
        <f t="shared" si="6"/>
        <v>0</v>
      </c>
      <c r="S26" s="253">
        <f t="shared" si="6"/>
        <v>0</v>
      </c>
      <c r="T26" s="253">
        <f t="shared" si="6"/>
        <v>0</v>
      </c>
    </row>
    <row r="27" spans="2:22" ht="13.5">
      <c r="C27" s="18">
        <f>M12</f>
        <v>2019</v>
      </c>
      <c r="E27" s="18" t="s">
        <v>650</v>
      </c>
      <c r="H27" s="253">
        <f>H41/$M$16</f>
        <v>0</v>
      </c>
      <c r="I27" s="253">
        <f t="shared" ref="I27:T27" si="7">I41/$M$16</f>
        <v>0</v>
      </c>
      <c r="J27" s="253">
        <f t="shared" si="7"/>
        <v>0</v>
      </c>
      <c r="K27" s="253">
        <f t="shared" si="7"/>
        <v>0</v>
      </c>
      <c r="L27" s="253">
        <f t="shared" si="7"/>
        <v>0</v>
      </c>
      <c r="M27" s="253">
        <f t="shared" si="7"/>
        <v>0</v>
      </c>
      <c r="N27" s="253">
        <f t="shared" si="7"/>
        <v>0</v>
      </c>
      <c r="O27" s="253">
        <f t="shared" si="7"/>
        <v>0</v>
      </c>
      <c r="P27" s="253">
        <f t="shared" si="7"/>
        <v>0</v>
      </c>
      <c r="Q27" s="253">
        <f t="shared" si="7"/>
        <v>0</v>
      </c>
      <c r="R27" s="253">
        <f t="shared" si="7"/>
        <v>0</v>
      </c>
      <c r="S27" s="253">
        <f t="shared" si="7"/>
        <v>0</v>
      </c>
      <c r="T27" s="253">
        <f t="shared" si="7"/>
        <v>0</v>
      </c>
    </row>
    <row r="28" spans="2:22" ht="13.5">
      <c r="C28" s="18">
        <f>N12</f>
        <v>2020</v>
      </c>
      <c r="E28" s="18" t="s">
        <v>650</v>
      </c>
      <c r="H28" s="253">
        <f>H42/$N$16</f>
        <v>0</v>
      </c>
      <c r="I28" s="253">
        <f t="shared" ref="I28:T28" si="8">I42/$N$16</f>
        <v>0</v>
      </c>
      <c r="J28" s="253">
        <f t="shared" si="8"/>
        <v>0</v>
      </c>
      <c r="K28" s="253">
        <f t="shared" si="8"/>
        <v>0</v>
      </c>
      <c r="L28" s="253">
        <f t="shared" si="8"/>
        <v>0</v>
      </c>
      <c r="M28" s="253">
        <f t="shared" si="8"/>
        <v>0</v>
      </c>
      <c r="N28" s="253">
        <f t="shared" si="8"/>
        <v>0</v>
      </c>
      <c r="O28" s="253">
        <f t="shared" si="8"/>
        <v>0</v>
      </c>
      <c r="P28" s="253">
        <f t="shared" si="8"/>
        <v>0</v>
      </c>
      <c r="Q28" s="253">
        <f t="shared" si="8"/>
        <v>0</v>
      </c>
      <c r="R28" s="253">
        <f t="shared" si="8"/>
        <v>0</v>
      </c>
      <c r="S28" s="253">
        <f t="shared" si="8"/>
        <v>0</v>
      </c>
      <c r="T28" s="253">
        <f t="shared" si="8"/>
        <v>0</v>
      </c>
    </row>
    <row r="29" spans="2:22" ht="13.5">
      <c r="C29" s="18">
        <f>O12</f>
        <v>2021</v>
      </c>
      <c r="E29" s="18" t="s">
        <v>650</v>
      </c>
      <c r="H29" s="253">
        <f>H43/$O$16</f>
        <v>0</v>
      </c>
      <c r="I29" s="253">
        <f t="shared" ref="I29:T29" si="9">I43/$O$16</f>
        <v>0</v>
      </c>
      <c r="J29" s="253">
        <f t="shared" si="9"/>
        <v>0</v>
      </c>
      <c r="K29" s="253">
        <f t="shared" si="9"/>
        <v>0</v>
      </c>
      <c r="L29" s="253">
        <f t="shared" si="9"/>
        <v>0</v>
      </c>
      <c r="M29" s="253">
        <f t="shared" si="9"/>
        <v>0</v>
      </c>
      <c r="N29" s="253">
        <f t="shared" si="9"/>
        <v>0</v>
      </c>
      <c r="O29" s="253">
        <f t="shared" si="9"/>
        <v>0</v>
      </c>
      <c r="P29" s="253">
        <f t="shared" si="9"/>
        <v>0</v>
      </c>
      <c r="Q29" s="253">
        <f t="shared" si="9"/>
        <v>0</v>
      </c>
      <c r="R29" s="253">
        <f t="shared" si="9"/>
        <v>0</v>
      </c>
      <c r="S29" s="253">
        <f t="shared" si="9"/>
        <v>0</v>
      </c>
      <c r="T29" s="253">
        <f t="shared" si="9"/>
        <v>0</v>
      </c>
    </row>
    <row r="30" spans="2:22" ht="13.5">
      <c r="C30" s="18">
        <f>P12</f>
        <v>2022</v>
      </c>
      <c r="E30" s="18" t="s">
        <v>650</v>
      </c>
      <c r="H30" s="253">
        <f>H44/$P$16</f>
        <v>0</v>
      </c>
      <c r="I30" s="253">
        <f t="shared" ref="I30:T30" si="10">I44/$P$16</f>
        <v>0</v>
      </c>
      <c r="J30" s="253">
        <f t="shared" si="10"/>
        <v>0</v>
      </c>
      <c r="K30" s="253">
        <f t="shared" si="10"/>
        <v>0</v>
      </c>
      <c r="L30" s="253">
        <f t="shared" si="10"/>
        <v>0</v>
      </c>
      <c r="M30" s="253">
        <f t="shared" si="10"/>
        <v>0</v>
      </c>
      <c r="N30" s="253">
        <f t="shared" si="10"/>
        <v>0</v>
      </c>
      <c r="O30" s="253">
        <f t="shared" si="10"/>
        <v>0</v>
      </c>
      <c r="P30" s="253">
        <f t="shared" si="10"/>
        <v>0</v>
      </c>
      <c r="Q30" s="253">
        <f t="shared" si="10"/>
        <v>0</v>
      </c>
      <c r="R30" s="253">
        <f t="shared" si="10"/>
        <v>0</v>
      </c>
      <c r="S30" s="253">
        <f t="shared" si="10"/>
        <v>0</v>
      </c>
      <c r="T30" s="253">
        <f t="shared" si="10"/>
        <v>0</v>
      </c>
    </row>
    <row r="31" spans="2:22" ht="13.5">
      <c r="C31" s="18">
        <f>Q12</f>
        <v>2023</v>
      </c>
      <c r="E31" s="18" t="s">
        <v>650</v>
      </c>
      <c r="H31" s="253">
        <f>H45/$Q$16</f>
        <v>0</v>
      </c>
      <c r="I31" s="253">
        <f t="shared" ref="I31:T31" si="11">I45/$Q$16</f>
        <v>0</v>
      </c>
      <c r="J31" s="253">
        <f t="shared" si="11"/>
        <v>0</v>
      </c>
      <c r="K31" s="253">
        <f t="shared" si="11"/>
        <v>0</v>
      </c>
      <c r="L31" s="253">
        <f t="shared" si="11"/>
        <v>0</v>
      </c>
      <c r="M31" s="253">
        <f t="shared" si="11"/>
        <v>0</v>
      </c>
      <c r="N31" s="253">
        <f t="shared" si="11"/>
        <v>0</v>
      </c>
      <c r="O31" s="253">
        <f t="shared" si="11"/>
        <v>0</v>
      </c>
      <c r="P31" s="253">
        <f t="shared" si="11"/>
        <v>0</v>
      </c>
      <c r="Q31" s="253">
        <f t="shared" si="11"/>
        <v>0</v>
      </c>
      <c r="R31" s="253">
        <f t="shared" si="11"/>
        <v>0</v>
      </c>
      <c r="S31" s="253">
        <f t="shared" si="11"/>
        <v>0</v>
      </c>
      <c r="T31" s="253">
        <f t="shared" si="11"/>
        <v>0</v>
      </c>
    </row>
    <row r="32" spans="2:22" ht="13.5">
      <c r="C32" s="18">
        <f>R12</f>
        <v>2024</v>
      </c>
      <c r="E32" s="18" t="s">
        <v>650</v>
      </c>
      <c r="H32" s="253">
        <f>H46/$R$16</f>
        <v>0</v>
      </c>
      <c r="I32" s="253">
        <f t="shared" ref="I32:T32" si="12">I46/$R$16</f>
        <v>0</v>
      </c>
      <c r="J32" s="253">
        <f t="shared" si="12"/>
        <v>0</v>
      </c>
      <c r="K32" s="253">
        <f t="shared" si="12"/>
        <v>0</v>
      </c>
      <c r="L32" s="253">
        <f t="shared" si="12"/>
        <v>0</v>
      </c>
      <c r="M32" s="253">
        <f t="shared" si="12"/>
        <v>0</v>
      </c>
      <c r="N32" s="253">
        <f t="shared" si="12"/>
        <v>0</v>
      </c>
      <c r="O32" s="253">
        <f t="shared" si="12"/>
        <v>0</v>
      </c>
      <c r="P32" s="253">
        <f t="shared" si="12"/>
        <v>0</v>
      </c>
      <c r="Q32" s="253">
        <f t="shared" si="12"/>
        <v>0</v>
      </c>
      <c r="R32" s="253">
        <f t="shared" si="12"/>
        <v>0</v>
      </c>
      <c r="S32" s="253">
        <f t="shared" si="12"/>
        <v>0</v>
      </c>
      <c r="T32" s="253">
        <f t="shared" si="12"/>
        <v>0</v>
      </c>
    </row>
    <row r="33" spans="3:20" ht="13.5">
      <c r="C33" s="18">
        <f>S12</f>
        <v>2025</v>
      </c>
      <c r="E33" s="18" t="s">
        <v>650</v>
      </c>
      <c r="H33" s="253">
        <f>H47/$S$16</f>
        <v>0</v>
      </c>
      <c r="I33" s="253">
        <f t="shared" ref="I33:T33" si="13">I47/$S$16</f>
        <v>0</v>
      </c>
      <c r="J33" s="253">
        <f t="shared" si="13"/>
        <v>0</v>
      </c>
      <c r="K33" s="253">
        <f t="shared" si="13"/>
        <v>0</v>
      </c>
      <c r="L33" s="253">
        <f t="shared" si="13"/>
        <v>0</v>
      </c>
      <c r="M33" s="253">
        <f t="shared" si="13"/>
        <v>0</v>
      </c>
      <c r="N33" s="253">
        <f t="shared" si="13"/>
        <v>0</v>
      </c>
      <c r="O33" s="253">
        <f t="shared" si="13"/>
        <v>0</v>
      </c>
      <c r="P33" s="253">
        <f t="shared" si="13"/>
        <v>0</v>
      </c>
      <c r="Q33" s="253">
        <f t="shared" si="13"/>
        <v>0</v>
      </c>
      <c r="R33" s="253">
        <f t="shared" si="13"/>
        <v>0</v>
      </c>
      <c r="S33" s="253">
        <f t="shared" si="13"/>
        <v>0</v>
      </c>
      <c r="T33" s="253">
        <f t="shared" si="13"/>
        <v>0</v>
      </c>
    </row>
    <row r="34" spans="3:20" ht="13.5">
      <c r="C34" s="18">
        <f>T12</f>
        <v>2026</v>
      </c>
      <c r="E34" s="18" t="s">
        <v>650</v>
      </c>
      <c r="H34" s="253">
        <f>H48/$T$16</f>
        <v>0</v>
      </c>
      <c r="I34" s="253">
        <f t="shared" ref="I34:T34" si="14">I48/$T$16</f>
        <v>0</v>
      </c>
      <c r="J34" s="253">
        <f t="shared" si="14"/>
        <v>0</v>
      </c>
      <c r="K34" s="253">
        <f t="shared" si="14"/>
        <v>0</v>
      </c>
      <c r="L34" s="253">
        <f t="shared" si="14"/>
        <v>0</v>
      </c>
      <c r="M34" s="253">
        <f t="shared" si="14"/>
        <v>0</v>
      </c>
      <c r="N34" s="253">
        <f t="shared" si="14"/>
        <v>0</v>
      </c>
      <c r="O34" s="253">
        <f t="shared" si="14"/>
        <v>0</v>
      </c>
      <c r="P34" s="253">
        <f t="shared" si="14"/>
        <v>0</v>
      </c>
      <c r="Q34" s="253">
        <f t="shared" si="14"/>
        <v>0</v>
      </c>
      <c r="R34" s="253">
        <f t="shared" si="14"/>
        <v>0</v>
      </c>
      <c r="S34" s="253">
        <f t="shared" si="14"/>
        <v>0</v>
      </c>
      <c r="T34" s="253">
        <f t="shared" si="14"/>
        <v>0</v>
      </c>
    </row>
    <row r="35" spans="3:20" ht="13.5">
      <c r="C35" s="18"/>
    </row>
    <row r="36" spans="3:20" ht="13.5">
      <c r="C36" s="18">
        <f t="shared" ref="C36:C48" si="15">C22</f>
        <v>2014</v>
      </c>
      <c r="E36" s="18" t="s">
        <v>649</v>
      </c>
      <c r="H36" s="99"/>
      <c r="I36" s="99"/>
      <c r="J36" s="99"/>
      <c r="K36" s="99"/>
      <c r="L36" s="99"/>
      <c r="M36" s="99"/>
      <c r="N36" s="99"/>
      <c r="O36" s="99"/>
      <c r="P36" s="99"/>
      <c r="Q36" s="99"/>
      <c r="R36" s="99"/>
      <c r="S36" s="99"/>
      <c r="T36" s="99"/>
    </row>
    <row r="37" spans="3:20" ht="13.5">
      <c r="C37" s="18">
        <f t="shared" si="15"/>
        <v>2015</v>
      </c>
      <c r="E37" s="18" t="s">
        <v>649</v>
      </c>
      <c r="H37" s="99"/>
      <c r="I37" s="99"/>
      <c r="J37" s="99"/>
      <c r="K37" s="99"/>
      <c r="L37" s="99"/>
      <c r="M37" s="99"/>
      <c r="N37" s="99"/>
      <c r="O37" s="99"/>
      <c r="P37" s="99"/>
      <c r="Q37" s="99"/>
      <c r="R37" s="99"/>
      <c r="S37" s="99"/>
      <c r="T37" s="99"/>
    </row>
    <row r="38" spans="3:20" ht="13.5">
      <c r="C38" s="18">
        <f t="shared" si="15"/>
        <v>2016</v>
      </c>
      <c r="E38" s="18" t="s">
        <v>649</v>
      </c>
      <c r="H38" s="99"/>
      <c r="I38" s="99"/>
      <c r="J38" s="99"/>
      <c r="K38" s="99"/>
      <c r="L38" s="99"/>
      <c r="M38" s="99"/>
      <c r="N38" s="99"/>
      <c r="O38" s="99"/>
      <c r="P38" s="99"/>
      <c r="Q38" s="99"/>
      <c r="R38" s="99"/>
      <c r="S38" s="99"/>
      <c r="T38" s="99"/>
    </row>
    <row r="39" spans="3:20" ht="13.5">
      <c r="C39" s="18">
        <f t="shared" si="15"/>
        <v>2017</v>
      </c>
      <c r="E39" s="18" t="s">
        <v>649</v>
      </c>
      <c r="H39" s="99"/>
      <c r="I39" s="99"/>
      <c r="J39" s="99"/>
      <c r="K39" s="99"/>
      <c r="L39" s="99"/>
      <c r="M39" s="99"/>
      <c r="N39" s="99"/>
      <c r="O39" s="99"/>
      <c r="P39" s="99"/>
      <c r="Q39" s="99"/>
      <c r="R39" s="99"/>
      <c r="S39" s="99"/>
      <c r="T39" s="99"/>
    </row>
    <row r="40" spans="3:20" ht="13.5">
      <c r="C40" s="18">
        <f t="shared" si="15"/>
        <v>2018</v>
      </c>
      <c r="E40" s="18" t="s">
        <v>649</v>
      </c>
      <c r="H40" s="99"/>
      <c r="I40" s="99"/>
      <c r="J40" s="99"/>
      <c r="K40" s="99"/>
      <c r="L40" s="99"/>
      <c r="M40" s="99"/>
      <c r="N40" s="99"/>
      <c r="O40" s="99"/>
      <c r="P40" s="99"/>
      <c r="Q40" s="99"/>
      <c r="R40" s="99"/>
      <c r="S40" s="99"/>
      <c r="T40" s="99"/>
    </row>
    <row r="41" spans="3:20" ht="13.5">
      <c r="C41" s="18">
        <f t="shared" si="15"/>
        <v>2019</v>
      </c>
      <c r="E41" s="18" t="s">
        <v>649</v>
      </c>
      <c r="H41" s="99"/>
      <c r="I41" s="99"/>
      <c r="J41" s="99"/>
      <c r="K41" s="99"/>
      <c r="L41" s="99"/>
      <c r="M41" s="99"/>
      <c r="N41" s="99"/>
      <c r="O41" s="99"/>
      <c r="P41" s="99"/>
      <c r="Q41" s="99"/>
      <c r="R41" s="99"/>
      <c r="S41" s="99"/>
      <c r="T41" s="99"/>
    </row>
    <row r="42" spans="3:20" ht="13.5">
      <c r="C42" s="18">
        <f t="shared" si="15"/>
        <v>2020</v>
      </c>
      <c r="E42" s="18" t="s">
        <v>649</v>
      </c>
      <c r="H42" s="99"/>
      <c r="I42" s="99"/>
      <c r="J42" s="99"/>
      <c r="K42" s="99"/>
      <c r="L42" s="99"/>
      <c r="M42" s="99"/>
      <c r="N42" s="99"/>
      <c r="O42" s="99"/>
      <c r="P42" s="99"/>
      <c r="Q42" s="99"/>
      <c r="R42" s="99"/>
      <c r="S42" s="99"/>
      <c r="T42" s="99"/>
    </row>
    <row r="43" spans="3:20" ht="13.5">
      <c r="C43" s="18">
        <f t="shared" si="15"/>
        <v>2021</v>
      </c>
      <c r="E43" s="18" t="s">
        <v>649</v>
      </c>
      <c r="H43" s="99"/>
      <c r="I43" s="99"/>
      <c r="J43" s="99"/>
      <c r="K43" s="99"/>
      <c r="L43" s="99"/>
      <c r="M43" s="99"/>
      <c r="N43" s="99"/>
      <c r="O43" s="99"/>
      <c r="P43" s="99"/>
      <c r="Q43" s="99"/>
      <c r="R43" s="99"/>
      <c r="S43" s="99"/>
      <c r="T43" s="99"/>
    </row>
    <row r="44" spans="3:20" ht="13.5">
      <c r="C44" s="18">
        <f t="shared" si="15"/>
        <v>2022</v>
      </c>
      <c r="E44" s="18" t="s">
        <v>649</v>
      </c>
      <c r="H44" s="99"/>
      <c r="I44" s="99"/>
      <c r="J44" s="99"/>
      <c r="K44" s="99"/>
      <c r="L44" s="99"/>
      <c r="M44" s="99"/>
      <c r="N44" s="99"/>
      <c r="O44" s="99"/>
      <c r="P44" s="99"/>
      <c r="Q44" s="99"/>
      <c r="R44" s="99"/>
      <c r="S44" s="99"/>
      <c r="T44" s="99"/>
    </row>
    <row r="45" spans="3:20" ht="13.5">
      <c r="C45" s="18">
        <f t="shared" si="15"/>
        <v>2023</v>
      </c>
      <c r="E45" s="18" t="s">
        <v>649</v>
      </c>
      <c r="H45" s="99"/>
      <c r="I45" s="99"/>
      <c r="J45" s="99"/>
      <c r="K45" s="99"/>
      <c r="L45" s="99"/>
      <c r="M45" s="99"/>
      <c r="N45" s="99"/>
      <c r="O45" s="99"/>
      <c r="P45" s="99"/>
      <c r="Q45" s="99"/>
      <c r="R45" s="99"/>
      <c r="S45" s="99"/>
      <c r="T45" s="99"/>
    </row>
    <row r="46" spans="3:20" ht="13.5">
      <c r="C46" s="18">
        <f t="shared" si="15"/>
        <v>2024</v>
      </c>
      <c r="E46" s="18" t="s">
        <v>649</v>
      </c>
      <c r="H46" s="99"/>
      <c r="I46" s="99"/>
      <c r="J46" s="99"/>
      <c r="K46" s="99"/>
      <c r="L46" s="99"/>
      <c r="M46" s="99"/>
      <c r="N46" s="99"/>
      <c r="O46" s="99"/>
      <c r="P46" s="99"/>
      <c r="Q46" s="99"/>
      <c r="R46" s="99"/>
      <c r="S46" s="99"/>
      <c r="T46" s="99"/>
    </row>
    <row r="47" spans="3:20" ht="13.5">
      <c r="C47" s="18">
        <f t="shared" si="15"/>
        <v>2025</v>
      </c>
      <c r="E47" s="18" t="s">
        <v>649</v>
      </c>
      <c r="H47" s="99"/>
      <c r="I47" s="99"/>
      <c r="J47" s="99"/>
      <c r="K47" s="99"/>
      <c r="L47" s="99"/>
      <c r="M47" s="99"/>
      <c r="N47" s="99"/>
      <c r="O47" s="99"/>
      <c r="P47" s="99"/>
      <c r="Q47" s="99"/>
      <c r="R47" s="99"/>
      <c r="S47" s="99"/>
      <c r="T47" s="99"/>
    </row>
    <row r="48" spans="3:20" ht="13.5">
      <c r="C48" s="18">
        <f t="shared" si="15"/>
        <v>2026</v>
      </c>
      <c r="E48" s="18" t="s">
        <v>649</v>
      </c>
      <c r="H48" s="99"/>
      <c r="I48" s="99"/>
      <c r="J48" s="99"/>
      <c r="K48" s="99"/>
      <c r="L48" s="99"/>
      <c r="M48" s="99"/>
      <c r="N48" s="99"/>
      <c r="O48" s="99"/>
      <c r="P48" s="99"/>
      <c r="Q48" s="99"/>
      <c r="R48" s="99"/>
      <c r="S48" s="99"/>
      <c r="T48" s="99"/>
    </row>
    <row r="49" spans="2:22" ht="13.5"/>
    <row r="50" spans="2:22" ht="13.5">
      <c r="D50" s="52"/>
      <c r="E50" s="18"/>
      <c r="H50" s="97"/>
      <c r="I50" s="97"/>
      <c r="J50" s="97"/>
      <c r="K50" s="97"/>
      <c r="L50" s="97"/>
      <c r="M50" s="97"/>
      <c r="N50" s="97"/>
      <c r="O50" s="97"/>
      <c r="P50" s="97"/>
      <c r="Q50" s="97"/>
      <c r="R50" s="97"/>
      <c r="S50" s="97"/>
      <c r="T50" s="97"/>
    </row>
    <row r="51" spans="2:22" ht="13.5">
      <c r="B51" s="123" t="s">
        <v>570</v>
      </c>
      <c r="C51" s="122"/>
      <c r="V51" s="16"/>
    </row>
    <row r="52" spans="2:22" ht="13.5">
      <c r="H52" s="97"/>
      <c r="I52" s="97"/>
      <c r="J52" s="97"/>
      <c r="K52" s="97"/>
      <c r="L52" s="97"/>
      <c r="M52" s="97"/>
      <c r="N52" s="97"/>
      <c r="O52" s="97"/>
      <c r="P52" s="97"/>
      <c r="Q52" s="97"/>
      <c r="R52" s="97"/>
      <c r="S52" s="97"/>
      <c r="T52" s="97"/>
    </row>
    <row r="53" spans="2:22" ht="13.5">
      <c r="C53" s="16" t="s">
        <v>499</v>
      </c>
      <c r="H53" s="97"/>
      <c r="I53" s="97"/>
      <c r="J53" s="97"/>
      <c r="K53" s="97"/>
      <c r="L53" s="97"/>
      <c r="M53" s="97"/>
      <c r="N53" s="97"/>
      <c r="O53" s="97"/>
      <c r="P53" s="97"/>
      <c r="Q53" s="97"/>
      <c r="R53" s="97"/>
      <c r="S53" s="97"/>
      <c r="T53" s="97"/>
    </row>
    <row r="54" spans="2:22" ht="13.5">
      <c r="C54" s="18" t="s">
        <v>567</v>
      </c>
      <c r="H54" s="97"/>
      <c r="I54" s="97"/>
      <c r="J54" s="97"/>
      <c r="K54" s="97"/>
      <c r="L54" s="97"/>
      <c r="M54" s="97"/>
      <c r="N54" s="97"/>
      <c r="O54" s="97"/>
      <c r="P54" s="97"/>
      <c r="Q54" s="97"/>
      <c r="R54" s="97"/>
      <c r="S54" s="97"/>
      <c r="T54" s="97"/>
    </row>
    <row r="55" spans="2:22" ht="13.5">
      <c r="C55" s="18">
        <f>C22</f>
        <v>2014</v>
      </c>
      <c r="E55" s="18" t="s">
        <v>650</v>
      </c>
      <c r="H55" s="253">
        <f>H69/$H$16</f>
        <v>0</v>
      </c>
      <c r="I55" s="253">
        <f t="shared" ref="I55:T55" si="16">I69/$H$16</f>
        <v>0</v>
      </c>
      <c r="J55" s="253">
        <f t="shared" si="16"/>
        <v>0</v>
      </c>
      <c r="K55" s="253">
        <f t="shared" si="16"/>
        <v>0</v>
      </c>
      <c r="L55" s="253">
        <f t="shared" si="16"/>
        <v>0</v>
      </c>
      <c r="M55" s="253">
        <f t="shared" si="16"/>
        <v>0</v>
      </c>
      <c r="N55" s="253">
        <f t="shared" si="16"/>
        <v>0</v>
      </c>
      <c r="O55" s="253">
        <f t="shared" si="16"/>
        <v>0</v>
      </c>
      <c r="P55" s="253">
        <f t="shared" si="16"/>
        <v>0</v>
      </c>
      <c r="Q55" s="253">
        <f t="shared" si="16"/>
        <v>0</v>
      </c>
      <c r="R55" s="253">
        <f t="shared" si="16"/>
        <v>0</v>
      </c>
      <c r="S55" s="253">
        <f t="shared" si="16"/>
        <v>0</v>
      </c>
      <c r="T55" s="253">
        <f t="shared" si="16"/>
        <v>0</v>
      </c>
    </row>
    <row r="56" spans="2:22" ht="13.5">
      <c r="C56" s="18">
        <f t="shared" ref="C56:C67" si="17">C23</f>
        <v>2015</v>
      </c>
      <c r="E56" s="18" t="s">
        <v>650</v>
      </c>
      <c r="H56" s="253">
        <f>H70/$I$16</f>
        <v>0</v>
      </c>
      <c r="I56" s="253">
        <f t="shared" ref="I56:T56" si="18">I70/$I$16</f>
        <v>0</v>
      </c>
      <c r="J56" s="253">
        <f t="shared" si="18"/>
        <v>0</v>
      </c>
      <c r="K56" s="253">
        <f t="shared" si="18"/>
        <v>0</v>
      </c>
      <c r="L56" s="253">
        <f t="shared" si="18"/>
        <v>0</v>
      </c>
      <c r="M56" s="253">
        <f t="shared" si="18"/>
        <v>0</v>
      </c>
      <c r="N56" s="253">
        <f t="shared" si="18"/>
        <v>0</v>
      </c>
      <c r="O56" s="253">
        <f t="shared" si="18"/>
        <v>0</v>
      </c>
      <c r="P56" s="253">
        <f t="shared" si="18"/>
        <v>0</v>
      </c>
      <c r="Q56" s="253">
        <f t="shared" si="18"/>
        <v>0</v>
      </c>
      <c r="R56" s="253">
        <f t="shared" si="18"/>
        <v>0</v>
      </c>
      <c r="S56" s="253">
        <f t="shared" si="18"/>
        <v>0</v>
      </c>
      <c r="T56" s="253">
        <f t="shared" si="18"/>
        <v>0</v>
      </c>
    </row>
    <row r="57" spans="2:22" ht="13.5">
      <c r="C57" s="18">
        <f t="shared" si="17"/>
        <v>2016</v>
      </c>
      <c r="E57" s="18" t="s">
        <v>650</v>
      </c>
      <c r="H57" s="253">
        <f>H71/$J$16</f>
        <v>0</v>
      </c>
      <c r="I57" s="253">
        <f t="shared" ref="I57:T57" si="19">I71/$J$16</f>
        <v>0</v>
      </c>
      <c r="J57" s="253">
        <f t="shared" si="19"/>
        <v>0</v>
      </c>
      <c r="K57" s="253">
        <f t="shared" si="19"/>
        <v>0</v>
      </c>
      <c r="L57" s="253">
        <f t="shared" si="19"/>
        <v>0</v>
      </c>
      <c r="M57" s="253">
        <f t="shared" si="19"/>
        <v>0</v>
      </c>
      <c r="N57" s="253">
        <f t="shared" si="19"/>
        <v>0</v>
      </c>
      <c r="O57" s="253">
        <f t="shared" si="19"/>
        <v>0</v>
      </c>
      <c r="P57" s="253">
        <f t="shared" si="19"/>
        <v>0</v>
      </c>
      <c r="Q57" s="253">
        <f t="shared" si="19"/>
        <v>0</v>
      </c>
      <c r="R57" s="253">
        <f t="shared" si="19"/>
        <v>0</v>
      </c>
      <c r="S57" s="253">
        <f t="shared" si="19"/>
        <v>0</v>
      </c>
      <c r="T57" s="253">
        <f t="shared" si="19"/>
        <v>0</v>
      </c>
    </row>
    <row r="58" spans="2:22" ht="13.5">
      <c r="C58" s="18">
        <f t="shared" si="17"/>
        <v>2017</v>
      </c>
      <c r="E58" s="18" t="s">
        <v>650</v>
      </c>
      <c r="H58" s="253">
        <f>H72/$K$16</f>
        <v>0</v>
      </c>
      <c r="I58" s="253">
        <f t="shared" ref="I58:T58" si="20">I72/$K$16</f>
        <v>0</v>
      </c>
      <c r="J58" s="253">
        <f t="shared" si="20"/>
        <v>0</v>
      </c>
      <c r="K58" s="253">
        <f t="shared" si="20"/>
        <v>0</v>
      </c>
      <c r="L58" s="253">
        <f t="shared" si="20"/>
        <v>0</v>
      </c>
      <c r="M58" s="253">
        <f t="shared" si="20"/>
        <v>0</v>
      </c>
      <c r="N58" s="253">
        <f t="shared" si="20"/>
        <v>0</v>
      </c>
      <c r="O58" s="253">
        <f t="shared" si="20"/>
        <v>0</v>
      </c>
      <c r="P58" s="253">
        <f t="shared" si="20"/>
        <v>0</v>
      </c>
      <c r="Q58" s="253">
        <f t="shared" si="20"/>
        <v>0</v>
      </c>
      <c r="R58" s="253">
        <f t="shared" si="20"/>
        <v>0</v>
      </c>
      <c r="S58" s="253">
        <f t="shared" si="20"/>
        <v>0</v>
      </c>
      <c r="T58" s="253">
        <f t="shared" si="20"/>
        <v>0</v>
      </c>
    </row>
    <row r="59" spans="2:22" ht="13.5">
      <c r="C59" s="18">
        <f t="shared" si="17"/>
        <v>2018</v>
      </c>
      <c r="E59" s="18" t="s">
        <v>650</v>
      </c>
      <c r="H59" s="253">
        <f>H73/$L$16</f>
        <v>0</v>
      </c>
      <c r="I59" s="253">
        <f t="shared" ref="I59:T59" si="21">I73/$L$16</f>
        <v>0</v>
      </c>
      <c r="J59" s="253">
        <f t="shared" si="21"/>
        <v>0</v>
      </c>
      <c r="K59" s="253">
        <f t="shared" si="21"/>
        <v>0</v>
      </c>
      <c r="L59" s="253">
        <f t="shared" si="21"/>
        <v>0</v>
      </c>
      <c r="M59" s="253">
        <f t="shared" si="21"/>
        <v>0</v>
      </c>
      <c r="N59" s="253">
        <f t="shared" si="21"/>
        <v>0</v>
      </c>
      <c r="O59" s="253">
        <f t="shared" si="21"/>
        <v>0</v>
      </c>
      <c r="P59" s="253">
        <f t="shared" si="21"/>
        <v>0</v>
      </c>
      <c r="Q59" s="253">
        <f t="shared" si="21"/>
        <v>0</v>
      </c>
      <c r="R59" s="253">
        <f t="shared" si="21"/>
        <v>0</v>
      </c>
      <c r="S59" s="253">
        <f t="shared" si="21"/>
        <v>0</v>
      </c>
      <c r="T59" s="253">
        <f t="shared" si="21"/>
        <v>0</v>
      </c>
    </row>
    <row r="60" spans="2:22" ht="13.5">
      <c r="C60" s="18">
        <f t="shared" si="17"/>
        <v>2019</v>
      </c>
      <c r="E60" s="18" t="s">
        <v>650</v>
      </c>
      <c r="H60" s="253">
        <f>H74/$M$16</f>
        <v>0</v>
      </c>
      <c r="I60" s="253">
        <f t="shared" ref="I60:T60" si="22">I74/$M$16</f>
        <v>0</v>
      </c>
      <c r="J60" s="253">
        <f t="shared" si="22"/>
        <v>0</v>
      </c>
      <c r="K60" s="253">
        <f t="shared" si="22"/>
        <v>0</v>
      </c>
      <c r="L60" s="253">
        <f t="shared" si="22"/>
        <v>0</v>
      </c>
      <c r="M60" s="253">
        <f t="shared" si="22"/>
        <v>0</v>
      </c>
      <c r="N60" s="253">
        <f t="shared" si="22"/>
        <v>0</v>
      </c>
      <c r="O60" s="253">
        <f t="shared" si="22"/>
        <v>0</v>
      </c>
      <c r="P60" s="253">
        <f t="shared" si="22"/>
        <v>0</v>
      </c>
      <c r="Q60" s="253">
        <f t="shared" si="22"/>
        <v>0</v>
      </c>
      <c r="R60" s="253">
        <f t="shared" si="22"/>
        <v>0</v>
      </c>
      <c r="S60" s="253">
        <f t="shared" si="22"/>
        <v>0</v>
      </c>
      <c r="T60" s="253">
        <f t="shared" si="22"/>
        <v>0</v>
      </c>
    </row>
    <row r="61" spans="2:22" ht="13.5">
      <c r="C61" s="18">
        <f t="shared" si="17"/>
        <v>2020</v>
      </c>
      <c r="E61" s="18" t="s">
        <v>650</v>
      </c>
      <c r="H61" s="253">
        <f>H75/$N$16</f>
        <v>0</v>
      </c>
      <c r="I61" s="253">
        <f t="shared" ref="I61:T61" si="23">I75/$N$16</f>
        <v>0</v>
      </c>
      <c r="J61" s="253">
        <f t="shared" si="23"/>
        <v>0</v>
      </c>
      <c r="K61" s="253">
        <f t="shared" si="23"/>
        <v>0</v>
      </c>
      <c r="L61" s="253">
        <f t="shared" si="23"/>
        <v>0</v>
      </c>
      <c r="M61" s="253">
        <f t="shared" si="23"/>
        <v>0</v>
      </c>
      <c r="N61" s="253">
        <f t="shared" si="23"/>
        <v>0</v>
      </c>
      <c r="O61" s="253">
        <f t="shared" si="23"/>
        <v>0</v>
      </c>
      <c r="P61" s="253">
        <f t="shared" si="23"/>
        <v>0</v>
      </c>
      <c r="Q61" s="253">
        <f t="shared" si="23"/>
        <v>0</v>
      </c>
      <c r="R61" s="253">
        <f t="shared" si="23"/>
        <v>0</v>
      </c>
      <c r="S61" s="253">
        <f t="shared" si="23"/>
        <v>0</v>
      </c>
      <c r="T61" s="253">
        <f t="shared" si="23"/>
        <v>0</v>
      </c>
    </row>
    <row r="62" spans="2:22" ht="13.5">
      <c r="C62" s="18">
        <f t="shared" si="17"/>
        <v>2021</v>
      </c>
      <c r="E62" s="18" t="s">
        <v>650</v>
      </c>
      <c r="H62" s="253">
        <f>H76/$O$16</f>
        <v>0</v>
      </c>
      <c r="I62" s="253">
        <f t="shared" ref="I62:T62" si="24">I76/$O$16</f>
        <v>0</v>
      </c>
      <c r="J62" s="253">
        <f t="shared" si="24"/>
        <v>0</v>
      </c>
      <c r="K62" s="253">
        <f t="shared" si="24"/>
        <v>0</v>
      </c>
      <c r="L62" s="253">
        <f t="shared" si="24"/>
        <v>0</v>
      </c>
      <c r="M62" s="253">
        <f t="shared" si="24"/>
        <v>0</v>
      </c>
      <c r="N62" s="253">
        <f t="shared" si="24"/>
        <v>0</v>
      </c>
      <c r="O62" s="253">
        <f t="shared" si="24"/>
        <v>0</v>
      </c>
      <c r="P62" s="253">
        <f t="shared" si="24"/>
        <v>0</v>
      </c>
      <c r="Q62" s="253">
        <f t="shared" si="24"/>
        <v>0</v>
      </c>
      <c r="R62" s="253">
        <f t="shared" si="24"/>
        <v>0</v>
      </c>
      <c r="S62" s="253">
        <f t="shared" si="24"/>
        <v>0</v>
      </c>
      <c r="T62" s="253">
        <f t="shared" si="24"/>
        <v>0</v>
      </c>
    </row>
    <row r="63" spans="2:22" ht="13.5">
      <c r="C63" s="18">
        <f t="shared" si="17"/>
        <v>2022</v>
      </c>
      <c r="E63" s="18" t="s">
        <v>650</v>
      </c>
      <c r="H63" s="253">
        <f>H77/$P$16</f>
        <v>0</v>
      </c>
      <c r="I63" s="253">
        <f t="shared" ref="I63:T63" si="25">I77/$P$16</f>
        <v>0</v>
      </c>
      <c r="J63" s="253">
        <f t="shared" si="25"/>
        <v>0</v>
      </c>
      <c r="K63" s="253">
        <f t="shared" si="25"/>
        <v>0</v>
      </c>
      <c r="L63" s="253">
        <f t="shared" si="25"/>
        <v>0</v>
      </c>
      <c r="M63" s="253">
        <f t="shared" si="25"/>
        <v>0</v>
      </c>
      <c r="N63" s="253">
        <f t="shared" si="25"/>
        <v>0</v>
      </c>
      <c r="O63" s="253">
        <f t="shared" si="25"/>
        <v>0</v>
      </c>
      <c r="P63" s="253">
        <f t="shared" si="25"/>
        <v>0</v>
      </c>
      <c r="Q63" s="253">
        <f t="shared" si="25"/>
        <v>0</v>
      </c>
      <c r="R63" s="253">
        <f t="shared" si="25"/>
        <v>0</v>
      </c>
      <c r="S63" s="253">
        <f t="shared" si="25"/>
        <v>0</v>
      </c>
      <c r="T63" s="253">
        <f t="shared" si="25"/>
        <v>0</v>
      </c>
    </row>
    <row r="64" spans="2:22" ht="13.5">
      <c r="C64" s="18">
        <f t="shared" si="17"/>
        <v>2023</v>
      </c>
      <c r="E64" s="18" t="s">
        <v>650</v>
      </c>
      <c r="H64" s="253">
        <f>H78/$Q$16</f>
        <v>0</v>
      </c>
      <c r="I64" s="253">
        <f t="shared" ref="I64:T64" si="26">I78/$Q$16</f>
        <v>0</v>
      </c>
      <c r="J64" s="253">
        <f t="shared" si="26"/>
        <v>0</v>
      </c>
      <c r="K64" s="253">
        <f t="shared" si="26"/>
        <v>0</v>
      </c>
      <c r="L64" s="253">
        <f t="shared" si="26"/>
        <v>0</v>
      </c>
      <c r="M64" s="253">
        <f t="shared" si="26"/>
        <v>0</v>
      </c>
      <c r="N64" s="253">
        <f t="shared" si="26"/>
        <v>0</v>
      </c>
      <c r="O64" s="253">
        <f t="shared" si="26"/>
        <v>0</v>
      </c>
      <c r="P64" s="253">
        <f t="shared" si="26"/>
        <v>0</v>
      </c>
      <c r="Q64" s="253">
        <f t="shared" si="26"/>
        <v>0</v>
      </c>
      <c r="R64" s="253">
        <f t="shared" si="26"/>
        <v>0</v>
      </c>
      <c r="S64" s="253">
        <f t="shared" si="26"/>
        <v>0</v>
      </c>
      <c r="T64" s="253">
        <f t="shared" si="26"/>
        <v>0</v>
      </c>
    </row>
    <row r="65" spans="3:20" ht="13.5">
      <c r="C65" s="18">
        <f t="shared" si="17"/>
        <v>2024</v>
      </c>
      <c r="E65" s="18" t="s">
        <v>650</v>
      </c>
      <c r="H65" s="253">
        <f>H79/$R$16</f>
        <v>0</v>
      </c>
      <c r="I65" s="253">
        <f t="shared" ref="I65:T65" si="27">I79/$R$16</f>
        <v>0</v>
      </c>
      <c r="J65" s="253">
        <f t="shared" si="27"/>
        <v>0</v>
      </c>
      <c r="K65" s="253">
        <f t="shared" si="27"/>
        <v>0</v>
      </c>
      <c r="L65" s="253">
        <f t="shared" si="27"/>
        <v>0</v>
      </c>
      <c r="M65" s="253">
        <f t="shared" si="27"/>
        <v>0</v>
      </c>
      <c r="N65" s="253">
        <f t="shared" si="27"/>
        <v>0</v>
      </c>
      <c r="O65" s="253">
        <f t="shared" si="27"/>
        <v>0</v>
      </c>
      <c r="P65" s="253">
        <f t="shared" si="27"/>
        <v>0</v>
      </c>
      <c r="Q65" s="253">
        <f t="shared" si="27"/>
        <v>0</v>
      </c>
      <c r="R65" s="253">
        <f t="shared" si="27"/>
        <v>0</v>
      </c>
      <c r="S65" s="253">
        <f t="shared" si="27"/>
        <v>0</v>
      </c>
      <c r="T65" s="253">
        <f t="shared" si="27"/>
        <v>0</v>
      </c>
    </row>
    <row r="66" spans="3:20" ht="13.5">
      <c r="C66" s="18">
        <f t="shared" si="17"/>
        <v>2025</v>
      </c>
      <c r="E66" s="18" t="s">
        <v>650</v>
      </c>
      <c r="H66" s="253">
        <f>H80/$S$16</f>
        <v>0</v>
      </c>
      <c r="I66" s="253">
        <f t="shared" ref="I66:T66" si="28">I80/$S$16</f>
        <v>0</v>
      </c>
      <c r="J66" s="253">
        <f t="shared" si="28"/>
        <v>0</v>
      </c>
      <c r="K66" s="253">
        <f t="shared" si="28"/>
        <v>0</v>
      </c>
      <c r="L66" s="253">
        <f t="shared" si="28"/>
        <v>0</v>
      </c>
      <c r="M66" s="253">
        <f t="shared" si="28"/>
        <v>0</v>
      </c>
      <c r="N66" s="253">
        <f t="shared" si="28"/>
        <v>0</v>
      </c>
      <c r="O66" s="253">
        <f t="shared" si="28"/>
        <v>0</v>
      </c>
      <c r="P66" s="253">
        <f t="shared" si="28"/>
        <v>0</v>
      </c>
      <c r="Q66" s="253">
        <f t="shared" si="28"/>
        <v>0</v>
      </c>
      <c r="R66" s="253">
        <f t="shared" si="28"/>
        <v>0</v>
      </c>
      <c r="S66" s="253">
        <f t="shared" si="28"/>
        <v>0</v>
      </c>
      <c r="T66" s="253">
        <f t="shared" si="28"/>
        <v>0</v>
      </c>
    </row>
    <row r="67" spans="3:20" ht="13.5">
      <c r="C67" s="18">
        <f t="shared" si="17"/>
        <v>2026</v>
      </c>
      <c r="E67" s="18" t="s">
        <v>650</v>
      </c>
      <c r="H67" s="253">
        <f>H81/$T$16</f>
        <v>0</v>
      </c>
      <c r="I67" s="253">
        <f t="shared" ref="I67:T67" si="29">I81/$T$16</f>
        <v>0</v>
      </c>
      <c r="J67" s="253">
        <f t="shared" si="29"/>
        <v>0</v>
      </c>
      <c r="K67" s="253">
        <f t="shared" si="29"/>
        <v>0</v>
      </c>
      <c r="L67" s="253">
        <f t="shared" si="29"/>
        <v>0</v>
      </c>
      <c r="M67" s="253">
        <f t="shared" si="29"/>
        <v>0</v>
      </c>
      <c r="N67" s="253">
        <f t="shared" si="29"/>
        <v>0</v>
      </c>
      <c r="O67" s="253">
        <f t="shared" si="29"/>
        <v>0</v>
      </c>
      <c r="P67" s="253">
        <f t="shared" si="29"/>
        <v>0</v>
      </c>
      <c r="Q67" s="253">
        <f t="shared" si="29"/>
        <v>0</v>
      </c>
      <c r="R67" s="253">
        <f t="shared" si="29"/>
        <v>0</v>
      </c>
      <c r="S67" s="253">
        <f t="shared" si="29"/>
        <v>0</v>
      </c>
      <c r="T67" s="253">
        <f t="shared" si="29"/>
        <v>0</v>
      </c>
    </row>
    <row r="68" spans="3:20" ht="13.5">
      <c r="C68" s="18"/>
    </row>
    <row r="69" spans="3:20" ht="13.5">
      <c r="C69" s="18">
        <f t="shared" ref="C69:C81" si="30">C55</f>
        <v>2014</v>
      </c>
      <c r="E69" s="18" t="s">
        <v>649</v>
      </c>
      <c r="H69" s="99"/>
      <c r="I69" s="99"/>
      <c r="J69" s="99"/>
      <c r="K69" s="99"/>
      <c r="L69" s="99"/>
      <c r="M69" s="99"/>
      <c r="N69" s="99"/>
      <c r="O69" s="99"/>
      <c r="P69" s="99"/>
      <c r="Q69" s="99"/>
      <c r="R69" s="99"/>
      <c r="S69" s="99"/>
      <c r="T69" s="99"/>
    </row>
    <row r="70" spans="3:20" ht="13.5">
      <c r="C70" s="18">
        <f t="shared" si="30"/>
        <v>2015</v>
      </c>
      <c r="E70" s="18" t="s">
        <v>649</v>
      </c>
      <c r="H70" s="99"/>
      <c r="I70" s="99"/>
      <c r="J70" s="99"/>
      <c r="K70" s="99"/>
      <c r="L70" s="99"/>
      <c r="M70" s="99"/>
      <c r="N70" s="99"/>
      <c r="O70" s="99"/>
      <c r="P70" s="99"/>
      <c r="Q70" s="99"/>
      <c r="R70" s="99"/>
      <c r="S70" s="99"/>
      <c r="T70" s="99"/>
    </row>
    <row r="71" spans="3:20" ht="13.5">
      <c r="C71" s="18">
        <f t="shared" si="30"/>
        <v>2016</v>
      </c>
      <c r="E71" s="18" t="s">
        <v>649</v>
      </c>
      <c r="H71" s="99"/>
      <c r="I71" s="99"/>
      <c r="J71" s="99"/>
      <c r="K71" s="99"/>
      <c r="L71" s="99"/>
      <c r="M71" s="99"/>
      <c r="N71" s="99"/>
      <c r="O71" s="99"/>
      <c r="P71" s="99"/>
      <c r="Q71" s="99"/>
      <c r="R71" s="99"/>
      <c r="S71" s="99"/>
      <c r="T71" s="99"/>
    </row>
    <row r="72" spans="3:20" ht="13.5">
      <c r="C72" s="18">
        <f t="shared" si="30"/>
        <v>2017</v>
      </c>
      <c r="E72" s="18" t="s">
        <v>649</v>
      </c>
      <c r="H72" s="99"/>
      <c r="I72" s="99"/>
      <c r="J72" s="99"/>
      <c r="K72" s="99"/>
      <c r="L72" s="99"/>
      <c r="M72" s="99"/>
      <c r="N72" s="99"/>
      <c r="O72" s="99"/>
      <c r="P72" s="99"/>
      <c r="Q72" s="99"/>
      <c r="R72" s="99"/>
      <c r="S72" s="99"/>
      <c r="T72" s="99"/>
    </row>
    <row r="73" spans="3:20" ht="13.5">
      <c r="C73" s="18">
        <f t="shared" si="30"/>
        <v>2018</v>
      </c>
      <c r="E73" s="18" t="s">
        <v>649</v>
      </c>
      <c r="H73" s="99"/>
      <c r="I73" s="99"/>
      <c r="J73" s="99"/>
      <c r="K73" s="99"/>
      <c r="L73" s="99"/>
      <c r="M73" s="99"/>
      <c r="N73" s="99"/>
      <c r="O73" s="99"/>
      <c r="P73" s="99"/>
      <c r="Q73" s="99"/>
      <c r="R73" s="99"/>
      <c r="S73" s="99"/>
      <c r="T73" s="99"/>
    </row>
    <row r="74" spans="3:20" ht="13.5">
      <c r="C74" s="18">
        <f t="shared" si="30"/>
        <v>2019</v>
      </c>
      <c r="E74" s="18" t="s">
        <v>649</v>
      </c>
      <c r="H74" s="99"/>
      <c r="I74" s="99"/>
      <c r="J74" s="99"/>
      <c r="K74" s="99"/>
      <c r="L74" s="99"/>
      <c r="M74" s="99"/>
      <c r="N74" s="99"/>
      <c r="O74" s="99"/>
      <c r="P74" s="99"/>
      <c r="Q74" s="99"/>
      <c r="R74" s="99"/>
      <c r="S74" s="99"/>
      <c r="T74" s="99"/>
    </row>
    <row r="75" spans="3:20" ht="13.5">
      <c r="C75" s="18">
        <f t="shared" si="30"/>
        <v>2020</v>
      </c>
      <c r="E75" s="18" t="s">
        <v>649</v>
      </c>
      <c r="H75" s="99"/>
      <c r="I75" s="99"/>
      <c r="J75" s="99"/>
      <c r="K75" s="99"/>
      <c r="L75" s="99"/>
      <c r="M75" s="99"/>
      <c r="N75" s="99"/>
      <c r="O75" s="99"/>
      <c r="P75" s="99"/>
      <c r="Q75" s="99"/>
      <c r="R75" s="99"/>
      <c r="S75" s="99"/>
      <c r="T75" s="99"/>
    </row>
    <row r="76" spans="3:20" ht="13.5">
      <c r="C76" s="18">
        <f t="shared" si="30"/>
        <v>2021</v>
      </c>
      <c r="E76" s="18" t="s">
        <v>649</v>
      </c>
      <c r="H76" s="99"/>
      <c r="I76" s="99"/>
      <c r="J76" s="99"/>
      <c r="K76" s="99"/>
      <c r="L76" s="99"/>
      <c r="M76" s="99"/>
      <c r="N76" s="99"/>
      <c r="O76" s="99"/>
      <c r="P76" s="99"/>
      <c r="Q76" s="99"/>
      <c r="R76" s="99"/>
      <c r="S76" s="99"/>
      <c r="T76" s="99"/>
    </row>
    <row r="77" spans="3:20" ht="13.5">
      <c r="C77" s="18">
        <f t="shared" si="30"/>
        <v>2022</v>
      </c>
      <c r="E77" s="18" t="s">
        <v>649</v>
      </c>
      <c r="H77" s="99"/>
      <c r="I77" s="99"/>
      <c r="J77" s="99"/>
      <c r="K77" s="99"/>
      <c r="L77" s="99"/>
      <c r="M77" s="99"/>
      <c r="N77" s="99"/>
      <c r="O77" s="99"/>
      <c r="P77" s="99"/>
      <c r="Q77" s="99"/>
      <c r="R77" s="99"/>
      <c r="S77" s="99"/>
      <c r="T77" s="99"/>
    </row>
    <row r="78" spans="3:20" ht="13.5">
      <c r="C78" s="18">
        <f t="shared" si="30"/>
        <v>2023</v>
      </c>
      <c r="E78" s="18" t="s">
        <v>649</v>
      </c>
      <c r="H78" s="99"/>
      <c r="I78" s="99"/>
      <c r="J78" s="99"/>
      <c r="K78" s="99"/>
      <c r="L78" s="99"/>
      <c r="M78" s="99"/>
      <c r="N78" s="99"/>
      <c r="O78" s="99"/>
      <c r="P78" s="99"/>
      <c r="Q78" s="99"/>
      <c r="R78" s="99"/>
      <c r="S78" s="99"/>
      <c r="T78" s="99"/>
    </row>
    <row r="79" spans="3:20" ht="13.5">
      <c r="C79" s="18">
        <f t="shared" si="30"/>
        <v>2024</v>
      </c>
      <c r="E79" s="18" t="s">
        <v>649</v>
      </c>
      <c r="H79" s="99"/>
      <c r="I79" s="99"/>
      <c r="J79" s="99"/>
      <c r="K79" s="99"/>
      <c r="L79" s="99"/>
      <c r="M79" s="99"/>
      <c r="N79" s="99"/>
      <c r="O79" s="99"/>
      <c r="P79" s="99"/>
      <c r="Q79" s="99"/>
      <c r="R79" s="99"/>
      <c r="S79" s="99"/>
      <c r="T79" s="99"/>
    </row>
    <row r="80" spans="3:20" ht="13.5">
      <c r="C80" s="18">
        <f t="shared" si="30"/>
        <v>2025</v>
      </c>
      <c r="E80" s="18" t="s">
        <v>649</v>
      </c>
      <c r="H80" s="99"/>
      <c r="I80" s="99"/>
      <c r="J80" s="99"/>
      <c r="K80" s="99"/>
      <c r="L80" s="99"/>
      <c r="M80" s="99"/>
      <c r="N80" s="99"/>
      <c r="O80" s="99"/>
      <c r="P80" s="99"/>
      <c r="Q80" s="99"/>
      <c r="R80" s="99"/>
      <c r="S80" s="99"/>
      <c r="T80" s="99"/>
    </row>
    <row r="81" spans="3:20" ht="13.5">
      <c r="C81" s="18">
        <f t="shared" si="30"/>
        <v>2026</v>
      </c>
      <c r="E81" s="18" t="s">
        <v>649</v>
      </c>
      <c r="H81" s="99"/>
      <c r="I81" s="99"/>
      <c r="J81" s="99"/>
      <c r="K81" s="99"/>
      <c r="L81" s="99"/>
      <c r="M81" s="99"/>
      <c r="N81" s="99"/>
      <c r="O81" s="99"/>
      <c r="P81" s="99"/>
      <c r="Q81" s="99"/>
      <c r="R81" s="99"/>
      <c r="S81" s="99"/>
      <c r="T81" s="99"/>
    </row>
    <row r="82" spans="3:20" ht="13.5">
      <c r="E82" s="18"/>
    </row>
    <row r="83" spans="3:20" ht="13.5">
      <c r="C83" s="16" t="s">
        <v>500</v>
      </c>
      <c r="H83" s="97"/>
      <c r="I83" s="97"/>
      <c r="J83" s="97"/>
      <c r="K83" s="97"/>
      <c r="L83" s="97"/>
      <c r="M83" s="97"/>
      <c r="N83" s="97"/>
      <c r="O83" s="97"/>
      <c r="P83" s="97"/>
      <c r="Q83" s="97"/>
      <c r="R83" s="97"/>
      <c r="S83" s="97"/>
      <c r="T83" s="97"/>
    </row>
    <row r="84" spans="3:20" ht="13.5">
      <c r="C84" s="18" t="s">
        <v>567</v>
      </c>
      <c r="H84" s="97"/>
      <c r="I84" s="97"/>
      <c r="J84" s="97"/>
      <c r="K84" s="97"/>
      <c r="L84" s="97"/>
      <c r="M84" s="97"/>
      <c r="N84" s="97"/>
      <c r="O84" s="97"/>
      <c r="P84" s="97"/>
      <c r="Q84" s="97"/>
      <c r="R84" s="97"/>
      <c r="S84" s="97"/>
      <c r="T84" s="97"/>
    </row>
    <row r="85" spans="3:20" ht="13.5">
      <c r="C85" s="18">
        <f>C22</f>
        <v>2014</v>
      </c>
      <c r="E85" s="18" t="s">
        <v>650</v>
      </c>
      <c r="H85" s="253">
        <f>H99/$H$16</f>
        <v>0</v>
      </c>
      <c r="I85" s="253">
        <f t="shared" ref="I85:T85" si="31">I99/$H$16</f>
        <v>0</v>
      </c>
      <c r="J85" s="253">
        <f t="shared" si="31"/>
        <v>0</v>
      </c>
      <c r="K85" s="253">
        <f t="shared" si="31"/>
        <v>0</v>
      </c>
      <c r="L85" s="253">
        <f t="shared" si="31"/>
        <v>0</v>
      </c>
      <c r="M85" s="253">
        <f t="shared" si="31"/>
        <v>0</v>
      </c>
      <c r="N85" s="253">
        <f t="shared" si="31"/>
        <v>0</v>
      </c>
      <c r="O85" s="253">
        <f t="shared" si="31"/>
        <v>0</v>
      </c>
      <c r="P85" s="253">
        <f t="shared" si="31"/>
        <v>0</v>
      </c>
      <c r="Q85" s="253">
        <f t="shared" si="31"/>
        <v>0</v>
      </c>
      <c r="R85" s="253">
        <f t="shared" si="31"/>
        <v>0</v>
      </c>
      <c r="S85" s="253">
        <f t="shared" si="31"/>
        <v>0</v>
      </c>
      <c r="T85" s="253">
        <f t="shared" si="31"/>
        <v>0</v>
      </c>
    </row>
    <row r="86" spans="3:20" ht="13.5">
      <c r="C86" s="18">
        <f t="shared" ref="C86:C97" si="32">C23</f>
        <v>2015</v>
      </c>
      <c r="E86" s="18" t="s">
        <v>650</v>
      </c>
      <c r="H86" s="253">
        <f>H100/$I$16</f>
        <v>0</v>
      </c>
      <c r="I86" s="253">
        <f t="shared" ref="I86:T86" si="33">I100/$I$16</f>
        <v>0</v>
      </c>
      <c r="J86" s="253">
        <f t="shared" si="33"/>
        <v>0</v>
      </c>
      <c r="K86" s="253">
        <f t="shared" si="33"/>
        <v>0</v>
      </c>
      <c r="L86" s="253">
        <f t="shared" si="33"/>
        <v>0</v>
      </c>
      <c r="M86" s="253">
        <f t="shared" si="33"/>
        <v>0</v>
      </c>
      <c r="N86" s="253">
        <f t="shared" si="33"/>
        <v>0</v>
      </c>
      <c r="O86" s="253">
        <f t="shared" si="33"/>
        <v>0</v>
      </c>
      <c r="P86" s="253">
        <f t="shared" si="33"/>
        <v>0</v>
      </c>
      <c r="Q86" s="253">
        <f t="shared" si="33"/>
        <v>0</v>
      </c>
      <c r="R86" s="253">
        <f t="shared" si="33"/>
        <v>0</v>
      </c>
      <c r="S86" s="253">
        <f t="shared" si="33"/>
        <v>0</v>
      </c>
      <c r="T86" s="253">
        <f t="shared" si="33"/>
        <v>0</v>
      </c>
    </row>
    <row r="87" spans="3:20" ht="13.5">
      <c r="C87" s="18">
        <f t="shared" si="32"/>
        <v>2016</v>
      </c>
      <c r="E87" s="18" t="s">
        <v>650</v>
      </c>
      <c r="H87" s="253">
        <f>H101/$J$16</f>
        <v>0</v>
      </c>
      <c r="I87" s="253">
        <f t="shared" ref="I87:T87" si="34">I101/$J$16</f>
        <v>0</v>
      </c>
      <c r="J87" s="253">
        <f t="shared" si="34"/>
        <v>0</v>
      </c>
      <c r="K87" s="253">
        <f t="shared" si="34"/>
        <v>0</v>
      </c>
      <c r="L87" s="253">
        <f t="shared" si="34"/>
        <v>0</v>
      </c>
      <c r="M87" s="253">
        <f t="shared" si="34"/>
        <v>0</v>
      </c>
      <c r="N87" s="253">
        <f t="shared" si="34"/>
        <v>0</v>
      </c>
      <c r="O87" s="253">
        <f t="shared" si="34"/>
        <v>0</v>
      </c>
      <c r="P87" s="253">
        <f t="shared" si="34"/>
        <v>0</v>
      </c>
      <c r="Q87" s="253">
        <f t="shared" si="34"/>
        <v>0</v>
      </c>
      <c r="R87" s="253">
        <f t="shared" si="34"/>
        <v>0</v>
      </c>
      <c r="S87" s="253">
        <f t="shared" si="34"/>
        <v>0</v>
      </c>
      <c r="T87" s="253">
        <f t="shared" si="34"/>
        <v>0</v>
      </c>
    </row>
    <row r="88" spans="3:20" ht="13.5">
      <c r="C88" s="18">
        <f t="shared" si="32"/>
        <v>2017</v>
      </c>
      <c r="E88" s="18" t="s">
        <v>650</v>
      </c>
      <c r="H88" s="253">
        <f>H102/$K$16</f>
        <v>0</v>
      </c>
      <c r="I88" s="253">
        <f t="shared" ref="I88:T88" si="35">I102/$K$16</f>
        <v>0</v>
      </c>
      <c r="J88" s="253">
        <f t="shared" si="35"/>
        <v>0</v>
      </c>
      <c r="K88" s="253">
        <f t="shared" si="35"/>
        <v>0</v>
      </c>
      <c r="L88" s="253">
        <f t="shared" si="35"/>
        <v>0</v>
      </c>
      <c r="M88" s="253">
        <f t="shared" si="35"/>
        <v>0</v>
      </c>
      <c r="N88" s="253">
        <f t="shared" si="35"/>
        <v>0</v>
      </c>
      <c r="O88" s="253">
        <f t="shared" si="35"/>
        <v>0</v>
      </c>
      <c r="P88" s="253">
        <f t="shared" si="35"/>
        <v>0</v>
      </c>
      <c r="Q88" s="253">
        <f t="shared" si="35"/>
        <v>0</v>
      </c>
      <c r="R88" s="253">
        <f t="shared" si="35"/>
        <v>0</v>
      </c>
      <c r="S88" s="253">
        <f t="shared" si="35"/>
        <v>0</v>
      </c>
      <c r="T88" s="253">
        <f t="shared" si="35"/>
        <v>0</v>
      </c>
    </row>
    <row r="89" spans="3:20" ht="13.5">
      <c r="C89" s="18">
        <f t="shared" si="32"/>
        <v>2018</v>
      </c>
      <c r="E89" s="18" t="s">
        <v>650</v>
      </c>
      <c r="H89" s="253">
        <f>H103/$L$16</f>
        <v>0</v>
      </c>
      <c r="I89" s="253">
        <f t="shared" ref="I89:T89" si="36">I103/$L$16</f>
        <v>0</v>
      </c>
      <c r="J89" s="253">
        <f t="shared" si="36"/>
        <v>0</v>
      </c>
      <c r="K89" s="253">
        <f t="shared" si="36"/>
        <v>0</v>
      </c>
      <c r="L89" s="253">
        <f t="shared" si="36"/>
        <v>0</v>
      </c>
      <c r="M89" s="253">
        <f t="shared" si="36"/>
        <v>0</v>
      </c>
      <c r="N89" s="253">
        <f t="shared" si="36"/>
        <v>0</v>
      </c>
      <c r="O89" s="253">
        <f t="shared" si="36"/>
        <v>0</v>
      </c>
      <c r="P89" s="253">
        <f t="shared" si="36"/>
        <v>0</v>
      </c>
      <c r="Q89" s="253">
        <f t="shared" si="36"/>
        <v>0</v>
      </c>
      <c r="R89" s="253">
        <f t="shared" si="36"/>
        <v>0</v>
      </c>
      <c r="S89" s="253">
        <f t="shared" si="36"/>
        <v>0</v>
      </c>
      <c r="T89" s="253">
        <f t="shared" si="36"/>
        <v>0</v>
      </c>
    </row>
    <row r="90" spans="3:20" ht="13.5">
      <c r="C90" s="18">
        <f t="shared" si="32"/>
        <v>2019</v>
      </c>
      <c r="E90" s="18" t="s">
        <v>650</v>
      </c>
      <c r="H90" s="253">
        <f>H104/$M$16</f>
        <v>0</v>
      </c>
      <c r="I90" s="253">
        <f t="shared" ref="I90:T90" si="37">I104/$M$16</f>
        <v>0</v>
      </c>
      <c r="J90" s="253">
        <f t="shared" si="37"/>
        <v>0</v>
      </c>
      <c r="K90" s="253">
        <f t="shared" si="37"/>
        <v>0</v>
      </c>
      <c r="L90" s="253">
        <f t="shared" si="37"/>
        <v>0</v>
      </c>
      <c r="M90" s="253">
        <f t="shared" si="37"/>
        <v>0</v>
      </c>
      <c r="N90" s="253">
        <f t="shared" si="37"/>
        <v>0</v>
      </c>
      <c r="O90" s="253">
        <f t="shared" si="37"/>
        <v>0</v>
      </c>
      <c r="P90" s="253">
        <f t="shared" si="37"/>
        <v>0</v>
      </c>
      <c r="Q90" s="253">
        <f t="shared" si="37"/>
        <v>0</v>
      </c>
      <c r="R90" s="253">
        <f t="shared" si="37"/>
        <v>0</v>
      </c>
      <c r="S90" s="253">
        <f t="shared" si="37"/>
        <v>0</v>
      </c>
      <c r="T90" s="253">
        <f t="shared" si="37"/>
        <v>0</v>
      </c>
    </row>
    <row r="91" spans="3:20" ht="13.5">
      <c r="C91" s="18">
        <f t="shared" si="32"/>
        <v>2020</v>
      </c>
      <c r="E91" s="18" t="s">
        <v>650</v>
      </c>
      <c r="H91" s="253">
        <f>H105/$N$16</f>
        <v>0</v>
      </c>
      <c r="I91" s="253">
        <f t="shared" ref="I91:T91" si="38">I105/$N$16</f>
        <v>0</v>
      </c>
      <c r="J91" s="253">
        <f t="shared" si="38"/>
        <v>0</v>
      </c>
      <c r="K91" s="253">
        <f t="shared" si="38"/>
        <v>0</v>
      </c>
      <c r="L91" s="253">
        <f t="shared" si="38"/>
        <v>0</v>
      </c>
      <c r="M91" s="253">
        <f t="shared" si="38"/>
        <v>0</v>
      </c>
      <c r="N91" s="253">
        <f t="shared" si="38"/>
        <v>0</v>
      </c>
      <c r="O91" s="253">
        <f t="shared" si="38"/>
        <v>0</v>
      </c>
      <c r="P91" s="253">
        <f t="shared" si="38"/>
        <v>0</v>
      </c>
      <c r="Q91" s="253">
        <f t="shared" si="38"/>
        <v>0</v>
      </c>
      <c r="R91" s="253">
        <f t="shared" si="38"/>
        <v>0</v>
      </c>
      <c r="S91" s="253">
        <f t="shared" si="38"/>
        <v>0</v>
      </c>
      <c r="T91" s="253">
        <f t="shared" si="38"/>
        <v>0</v>
      </c>
    </row>
    <row r="92" spans="3:20" ht="13.5">
      <c r="C92" s="18">
        <f t="shared" si="32"/>
        <v>2021</v>
      </c>
      <c r="E92" s="18" t="s">
        <v>650</v>
      </c>
      <c r="H92" s="253">
        <f>H106/$O$16</f>
        <v>0</v>
      </c>
      <c r="I92" s="253">
        <f t="shared" ref="I92:T92" si="39">I106/$O$16</f>
        <v>0</v>
      </c>
      <c r="J92" s="253">
        <f t="shared" si="39"/>
        <v>0</v>
      </c>
      <c r="K92" s="253">
        <f t="shared" si="39"/>
        <v>0</v>
      </c>
      <c r="L92" s="253">
        <f t="shared" si="39"/>
        <v>0</v>
      </c>
      <c r="M92" s="253">
        <f t="shared" si="39"/>
        <v>0</v>
      </c>
      <c r="N92" s="253">
        <f t="shared" si="39"/>
        <v>0</v>
      </c>
      <c r="O92" s="253">
        <f t="shared" si="39"/>
        <v>0</v>
      </c>
      <c r="P92" s="253">
        <f t="shared" si="39"/>
        <v>0</v>
      </c>
      <c r="Q92" s="253">
        <f t="shared" si="39"/>
        <v>0</v>
      </c>
      <c r="R92" s="253">
        <f t="shared" si="39"/>
        <v>0</v>
      </c>
      <c r="S92" s="253">
        <f t="shared" si="39"/>
        <v>0</v>
      </c>
      <c r="T92" s="253">
        <f t="shared" si="39"/>
        <v>0</v>
      </c>
    </row>
    <row r="93" spans="3:20" ht="13.5">
      <c r="C93" s="18">
        <f t="shared" si="32"/>
        <v>2022</v>
      </c>
      <c r="E93" s="18" t="s">
        <v>650</v>
      </c>
      <c r="H93" s="253">
        <f>H107/$P$16</f>
        <v>0</v>
      </c>
      <c r="I93" s="253">
        <f t="shared" ref="I93:T93" si="40">I107/$P$16</f>
        <v>0</v>
      </c>
      <c r="J93" s="253">
        <f t="shared" si="40"/>
        <v>0</v>
      </c>
      <c r="K93" s="253">
        <f t="shared" si="40"/>
        <v>0</v>
      </c>
      <c r="L93" s="253">
        <f t="shared" si="40"/>
        <v>0</v>
      </c>
      <c r="M93" s="253">
        <f t="shared" si="40"/>
        <v>0</v>
      </c>
      <c r="N93" s="253">
        <f t="shared" si="40"/>
        <v>0</v>
      </c>
      <c r="O93" s="253">
        <f t="shared" si="40"/>
        <v>0</v>
      </c>
      <c r="P93" s="253">
        <f t="shared" si="40"/>
        <v>0</v>
      </c>
      <c r="Q93" s="253">
        <f t="shared" si="40"/>
        <v>0</v>
      </c>
      <c r="R93" s="253">
        <f t="shared" si="40"/>
        <v>0</v>
      </c>
      <c r="S93" s="253">
        <f t="shared" si="40"/>
        <v>0</v>
      </c>
      <c r="T93" s="253">
        <f t="shared" si="40"/>
        <v>0</v>
      </c>
    </row>
    <row r="94" spans="3:20" ht="13.5">
      <c r="C94" s="18">
        <f t="shared" si="32"/>
        <v>2023</v>
      </c>
      <c r="E94" s="18" t="s">
        <v>650</v>
      </c>
      <c r="H94" s="253">
        <f>H108/$Q$16</f>
        <v>0</v>
      </c>
      <c r="I94" s="253">
        <f t="shared" ref="I94:T94" si="41">I108/$Q$16</f>
        <v>0</v>
      </c>
      <c r="J94" s="253">
        <f t="shared" si="41"/>
        <v>0</v>
      </c>
      <c r="K94" s="253">
        <f t="shared" si="41"/>
        <v>0</v>
      </c>
      <c r="L94" s="253">
        <f t="shared" si="41"/>
        <v>0</v>
      </c>
      <c r="M94" s="253">
        <f t="shared" si="41"/>
        <v>0</v>
      </c>
      <c r="N94" s="253">
        <f t="shared" si="41"/>
        <v>0</v>
      </c>
      <c r="O94" s="253">
        <f t="shared" si="41"/>
        <v>0</v>
      </c>
      <c r="P94" s="253">
        <f t="shared" si="41"/>
        <v>0</v>
      </c>
      <c r="Q94" s="253">
        <f t="shared" si="41"/>
        <v>0</v>
      </c>
      <c r="R94" s="253">
        <f t="shared" si="41"/>
        <v>0</v>
      </c>
      <c r="S94" s="253">
        <f t="shared" si="41"/>
        <v>0</v>
      </c>
      <c r="T94" s="253">
        <f t="shared" si="41"/>
        <v>0</v>
      </c>
    </row>
    <row r="95" spans="3:20" ht="13.5">
      <c r="C95" s="18">
        <f t="shared" si="32"/>
        <v>2024</v>
      </c>
      <c r="E95" s="18" t="s">
        <v>650</v>
      </c>
      <c r="H95" s="253">
        <f>H109/$R$16</f>
        <v>0</v>
      </c>
      <c r="I95" s="253">
        <f t="shared" ref="I95:T95" si="42">I109/$R$16</f>
        <v>0</v>
      </c>
      <c r="J95" s="253">
        <f t="shared" si="42"/>
        <v>0</v>
      </c>
      <c r="K95" s="253">
        <f t="shared" si="42"/>
        <v>0</v>
      </c>
      <c r="L95" s="253">
        <f t="shared" si="42"/>
        <v>0</v>
      </c>
      <c r="M95" s="253">
        <f t="shared" si="42"/>
        <v>0</v>
      </c>
      <c r="N95" s="253">
        <f t="shared" si="42"/>
        <v>0</v>
      </c>
      <c r="O95" s="253">
        <f t="shared" si="42"/>
        <v>0</v>
      </c>
      <c r="P95" s="253">
        <f t="shared" si="42"/>
        <v>0</v>
      </c>
      <c r="Q95" s="253">
        <f t="shared" si="42"/>
        <v>0</v>
      </c>
      <c r="R95" s="253">
        <f t="shared" si="42"/>
        <v>0</v>
      </c>
      <c r="S95" s="253">
        <f t="shared" si="42"/>
        <v>0</v>
      </c>
      <c r="T95" s="253">
        <f t="shared" si="42"/>
        <v>0</v>
      </c>
    </row>
    <row r="96" spans="3:20" ht="13.5">
      <c r="C96" s="18">
        <f t="shared" si="32"/>
        <v>2025</v>
      </c>
      <c r="E96" s="18" t="s">
        <v>650</v>
      </c>
      <c r="H96" s="253">
        <f>H110/$S$16</f>
        <v>0</v>
      </c>
      <c r="I96" s="253">
        <f t="shared" ref="I96:T96" si="43">I110/$S$16</f>
        <v>0</v>
      </c>
      <c r="J96" s="253">
        <f t="shared" si="43"/>
        <v>0</v>
      </c>
      <c r="K96" s="253">
        <f t="shared" si="43"/>
        <v>0</v>
      </c>
      <c r="L96" s="253">
        <f t="shared" si="43"/>
        <v>0</v>
      </c>
      <c r="M96" s="253">
        <f t="shared" si="43"/>
        <v>0</v>
      </c>
      <c r="N96" s="253">
        <f t="shared" si="43"/>
        <v>0</v>
      </c>
      <c r="O96" s="253">
        <f t="shared" si="43"/>
        <v>0</v>
      </c>
      <c r="P96" s="253">
        <f t="shared" si="43"/>
        <v>0</v>
      </c>
      <c r="Q96" s="253">
        <f t="shared" si="43"/>
        <v>0</v>
      </c>
      <c r="R96" s="253">
        <f t="shared" si="43"/>
        <v>0</v>
      </c>
      <c r="S96" s="253">
        <f t="shared" si="43"/>
        <v>0</v>
      </c>
      <c r="T96" s="253">
        <f t="shared" si="43"/>
        <v>0</v>
      </c>
    </row>
    <row r="97" spans="3:20" ht="13.5">
      <c r="C97" s="18">
        <f t="shared" si="32"/>
        <v>2026</v>
      </c>
      <c r="E97" s="18" t="s">
        <v>650</v>
      </c>
      <c r="H97" s="253">
        <f>H111/$T$16</f>
        <v>0</v>
      </c>
      <c r="I97" s="253">
        <f t="shared" ref="I97:T97" si="44">I111/$T$16</f>
        <v>0</v>
      </c>
      <c r="J97" s="253">
        <f t="shared" si="44"/>
        <v>0</v>
      </c>
      <c r="K97" s="253">
        <f t="shared" si="44"/>
        <v>0</v>
      </c>
      <c r="L97" s="253">
        <f t="shared" si="44"/>
        <v>0</v>
      </c>
      <c r="M97" s="253">
        <f t="shared" si="44"/>
        <v>0</v>
      </c>
      <c r="N97" s="253">
        <f t="shared" si="44"/>
        <v>0</v>
      </c>
      <c r="O97" s="253">
        <f t="shared" si="44"/>
        <v>0</v>
      </c>
      <c r="P97" s="253">
        <f t="shared" si="44"/>
        <v>0</v>
      </c>
      <c r="Q97" s="253">
        <f t="shared" si="44"/>
        <v>0</v>
      </c>
      <c r="R97" s="253">
        <f t="shared" si="44"/>
        <v>0</v>
      </c>
      <c r="S97" s="253">
        <f t="shared" si="44"/>
        <v>0</v>
      </c>
      <c r="T97" s="253">
        <f t="shared" si="44"/>
        <v>0</v>
      </c>
    </row>
    <row r="98" spans="3:20" ht="13.5">
      <c r="C98" s="18"/>
    </row>
    <row r="99" spans="3:20" ht="13.5">
      <c r="C99" s="18">
        <f t="shared" ref="C99:C111" si="45">C85</f>
        <v>2014</v>
      </c>
      <c r="E99" s="18" t="s">
        <v>649</v>
      </c>
      <c r="H99" s="99"/>
      <c r="I99" s="99"/>
      <c r="J99" s="99"/>
      <c r="K99" s="99"/>
      <c r="L99" s="99"/>
      <c r="M99" s="99"/>
      <c r="N99" s="99"/>
      <c r="O99" s="99"/>
      <c r="P99" s="99"/>
      <c r="Q99" s="99"/>
      <c r="R99" s="99"/>
      <c r="S99" s="99"/>
      <c r="T99" s="99"/>
    </row>
    <row r="100" spans="3:20" ht="13.5">
      <c r="C100" s="18">
        <f t="shared" si="45"/>
        <v>2015</v>
      </c>
      <c r="E100" s="18" t="s">
        <v>649</v>
      </c>
      <c r="H100" s="99"/>
      <c r="I100" s="99"/>
      <c r="J100" s="99"/>
      <c r="K100" s="99"/>
      <c r="L100" s="99"/>
      <c r="M100" s="99"/>
      <c r="N100" s="99"/>
      <c r="O100" s="99"/>
      <c r="P100" s="99"/>
      <c r="Q100" s="99"/>
      <c r="R100" s="99"/>
      <c r="S100" s="99"/>
      <c r="T100" s="99"/>
    </row>
    <row r="101" spans="3:20" ht="13.5">
      <c r="C101" s="18">
        <f t="shared" si="45"/>
        <v>2016</v>
      </c>
      <c r="E101" s="18" t="s">
        <v>649</v>
      </c>
      <c r="H101" s="99"/>
      <c r="I101" s="99"/>
      <c r="J101" s="99"/>
      <c r="K101" s="99"/>
      <c r="L101" s="99"/>
      <c r="M101" s="99"/>
      <c r="N101" s="99"/>
      <c r="O101" s="99"/>
      <c r="P101" s="99"/>
      <c r="Q101" s="99"/>
      <c r="R101" s="99"/>
      <c r="S101" s="99"/>
      <c r="T101" s="99"/>
    </row>
    <row r="102" spans="3:20" ht="13.5">
      <c r="C102" s="18">
        <f t="shared" si="45"/>
        <v>2017</v>
      </c>
      <c r="E102" s="18" t="s">
        <v>649</v>
      </c>
      <c r="H102" s="99"/>
      <c r="I102" s="99"/>
      <c r="J102" s="99"/>
      <c r="K102" s="99"/>
      <c r="L102" s="99"/>
      <c r="M102" s="99"/>
      <c r="N102" s="99"/>
      <c r="O102" s="99"/>
      <c r="P102" s="99"/>
      <c r="Q102" s="99"/>
      <c r="R102" s="99"/>
      <c r="S102" s="99"/>
      <c r="T102" s="99"/>
    </row>
    <row r="103" spans="3:20" ht="13.5">
      <c r="C103" s="18">
        <f t="shared" si="45"/>
        <v>2018</v>
      </c>
      <c r="E103" s="18" t="s">
        <v>649</v>
      </c>
      <c r="H103" s="99"/>
      <c r="I103" s="99"/>
      <c r="J103" s="99"/>
      <c r="K103" s="99"/>
      <c r="L103" s="99"/>
      <c r="M103" s="99"/>
      <c r="N103" s="99"/>
      <c r="O103" s="99"/>
      <c r="P103" s="99"/>
      <c r="Q103" s="99"/>
      <c r="R103" s="99"/>
      <c r="S103" s="99"/>
      <c r="T103" s="99"/>
    </row>
    <row r="104" spans="3:20" ht="13.5">
      <c r="C104" s="18">
        <f t="shared" si="45"/>
        <v>2019</v>
      </c>
      <c r="E104" s="18" t="s">
        <v>649</v>
      </c>
      <c r="H104" s="99"/>
      <c r="I104" s="99"/>
      <c r="J104" s="99"/>
      <c r="K104" s="99"/>
      <c r="L104" s="99"/>
      <c r="M104" s="99"/>
      <c r="N104" s="99"/>
      <c r="O104" s="99"/>
      <c r="P104" s="99"/>
      <c r="Q104" s="99"/>
      <c r="R104" s="99"/>
      <c r="S104" s="99"/>
      <c r="T104" s="99"/>
    </row>
    <row r="105" spans="3:20" ht="13.5">
      <c r="C105" s="18">
        <f t="shared" si="45"/>
        <v>2020</v>
      </c>
      <c r="E105" s="18" t="s">
        <v>649</v>
      </c>
      <c r="H105" s="99"/>
      <c r="I105" s="99"/>
      <c r="J105" s="99"/>
      <c r="K105" s="99"/>
      <c r="L105" s="99"/>
      <c r="M105" s="99"/>
      <c r="N105" s="99"/>
      <c r="O105" s="99"/>
      <c r="P105" s="99"/>
      <c r="Q105" s="99"/>
      <c r="R105" s="99"/>
      <c r="S105" s="99"/>
      <c r="T105" s="99"/>
    </row>
    <row r="106" spans="3:20" ht="13.5">
      <c r="C106" s="18">
        <f t="shared" si="45"/>
        <v>2021</v>
      </c>
      <c r="E106" s="18" t="s">
        <v>649</v>
      </c>
      <c r="H106" s="99"/>
      <c r="I106" s="99"/>
      <c r="J106" s="99"/>
      <c r="K106" s="99"/>
      <c r="L106" s="99"/>
      <c r="M106" s="99"/>
      <c r="N106" s="99"/>
      <c r="O106" s="99"/>
      <c r="P106" s="99"/>
      <c r="Q106" s="99"/>
      <c r="R106" s="99"/>
      <c r="S106" s="99"/>
      <c r="T106" s="99"/>
    </row>
    <row r="107" spans="3:20" ht="13.5">
      <c r="C107" s="18">
        <f t="shared" si="45"/>
        <v>2022</v>
      </c>
      <c r="E107" s="18" t="s">
        <v>649</v>
      </c>
      <c r="H107" s="99"/>
      <c r="I107" s="99"/>
      <c r="J107" s="99"/>
      <c r="K107" s="99"/>
      <c r="L107" s="99"/>
      <c r="M107" s="99"/>
      <c r="N107" s="99"/>
      <c r="O107" s="99"/>
      <c r="P107" s="99"/>
      <c r="Q107" s="99"/>
      <c r="R107" s="99"/>
      <c r="S107" s="99"/>
      <c r="T107" s="99"/>
    </row>
    <row r="108" spans="3:20" ht="13.5">
      <c r="C108" s="18">
        <f t="shared" si="45"/>
        <v>2023</v>
      </c>
      <c r="E108" s="18" t="s">
        <v>649</v>
      </c>
      <c r="H108" s="99"/>
      <c r="I108" s="99"/>
      <c r="J108" s="99"/>
      <c r="K108" s="99"/>
      <c r="L108" s="99"/>
      <c r="M108" s="99"/>
      <c r="N108" s="99"/>
      <c r="O108" s="99"/>
      <c r="P108" s="99"/>
      <c r="Q108" s="99"/>
      <c r="R108" s="99"/>
      <c r="S108" s="99"/>
      <c r="T108" s="99"/>
    </row>
    <row r="109" spans="3:20" ht="13.5">
      <c r="C109" s="18">
        <f t="shared" si="45"/>
        <v>2024</v>
      </c>
      <c r="E109" s="18" t="s">
        <v>649</v>
      </c>
      <c r="H109" s="99"/>
      <c r="I109" s="99"/>
      <c r="J109" s="99"/>
      <c r="K109" s="99"/>
      <c r="L109" s="99"/>
      <c r="M109" s="99"/>
      <c r="N109" s="99"/>
      <c r="O109" s="99"/>
      <c r="P109" s="99"/>
      <c r="Q109" s="99"/>
      <c r="R109" s="99"/>
      <c r="S109" s="99"/>
      <c r="T109" s="99"/>
    </row>
    <row r="110" spans="3:20" ht="13.5">
      <c r="C110" s="18">
        <f t="shared" si="45"/>
        <v>2025</v>
      </c>
      <c r="E110" s="18" t="s">
        <v>649</v>
      </c>
      <c r="H110" s="99"/>
      <c r="I110" s="99"/>
      <c r="J110" s="99"/>
      <c r="K110" s="99"/>
      <c r="L110" s="99"/>
      <c r="M110" s="99"/>
      <c r="N110" s="99"/>
      <c r="O110" s="99"/>
      <c r="P110" s="99"/>
      <c r="Q110" s="99"/>
      <c r="R110" s="99"/>
      <c r="S110" s="99"/>
      <c r="T110" s="99"/>
    </row>
    <row r="111" spans="3:20" ht="13.5">
      <c r="C111" s="18">
        <f t="shared" si="45"/>
        <v>2026</v>
      </c>
      <c r="E111" s="18" t="s">
        <v>649</v>
      </c>
      <c r="H111" s="99"/>
      <c r="I111" s="99"/>
      <c r="J111" s="99"/>
      <c r="K111" s="99"/>
      <c r="L111" s="99"/>
      <c r="M111" s="99"/>
      <c r="N111" s="99"/>
      <c r="O111" s="99"/>
      <c r="P111" s="99"/>
      <c r="Q111" s="99"/>
      <c r="R111" s="99"/>
      <c r="S111" s="99"/>
      <c r="T111" s="99"/>
    </row>
    <row r="112" spans="3:20" ht="13.5">
      <c r="C112" s="18"/>
      <c r="E112" s="18"/>
    </row>
    <row r="113" spans="3:20" ht="13.5">
      <c r="C113" s="16" t="s">
        <v>501</v>
      </c>
      <c r="H113" s="97"/>
      <c r="I113" s="97"/>
      <c r="J113" s="97"/>
      <c r="K113" s="97"/>
      <c r="L113" s="97"/>
      <c r="M113" s="97"/>
      <c r="N113" s="97"/>
      <c r="O113" s="97"/>
      <c r="P113" s="97"/>
      <c r="Q113" s="97"/>
      <c r="R113" s="97"/>
      <c r="S113" s="97"/>
      <c r="T113" s="97"/>
    </row>
    <row r="114" spans="3:20" ht="13.5">
      <c r="C114" s="18" t="s">
        <v>567</v>
      </c>
      <c r="H114" s="97"/>
      <c r="I114" s="97"/>
      <c r="J114" s="97"/>
      <c r="K114" s="97"/>
      <c r="L114" s="97"/>
      <c r="M114" s="97"/>
      <c r="N114" s="97"/>
      <c r="O114" s="97"/>
      <c r="P114" s="97"/>
      <c r="Q114" s="97"/>
      <c r="R114" s="97"/>
      <c r="S114" s="97"/>
      <c r="T114" s="97"/>
    </row>
    <row r="115" spans="3:20" ht="13.5">
      <c r="C115" s="18">
        <f>C22</f>
        <v>2014</v>
      </c>
      <c r="E115" s="18" t="s">
        <v>650</v>
      </c>
      <c r="H115" s="253">
        <f>H129/$H$16</f>
        <v>0</v>
      </c>
      <c r="I115" s="253">
        <f t="shared" ref="I115:T115" si="46">I129/$H$16</f>
        <v>0</v>
      </c>
      <c r="J115" s="253">
        <f t="shared" si="46"/>
        <v>0</v>
      </c>
      <c r="K115" s="253">
        <f t="shared" si="46"/>
        <v>0</v>
      </c>
      <c r="L115" s="253">
        <f t="shared" si="46"/>
        <v>0</v>
      </c>
      <c r="M115" s="253">
        <f t="shared" si="46"/>
        <v>0</v>
      </c>
      <c r="N115" s="253">
        <f t="shared" si="46"/>
        <v>0</v>
      </c>
      <c r="O115" s="253">
        <f t="shared" si="46"/>
        <v>0</v>
      </c>
      <c r="P115" s="253">
        <f t="shared" si="46"/>
        <v>0</v>
      </c>
      <c r="Q115" s="253">
        <f t="shared" si="46"/>
        <v>0</v>
      </c>
      <c r="R115" s="253">
        <f t="shared" si="46"/>
        <v>0</v>
      </c>
      <c r="S115" s="253">
        <f t="shared" si="46"/>
        <v>0</v>
      </c>
      <c r="T115" s="253">
        <f t="shared" si="46"/>
        <v>0</v>
      </c>
    </row>
    <row r="116" spans="3:20" ht="13.5">
      <c r="C116" s="18">
        <f t="shared" ref="C116:C127" si="47">C23</f>
        <v>2015</v>
      </c>
      <c r="E116" s="18" t="s">
        <v>650</v>
      </c>
      <c r="H116" s="253">
        <f>H130/$I$16</f>
        <v>0</v>
      </c>
      <c r="I116" s="253">
        <f t="shared" ref="I116:T116" si="48">I130/$I$16</f>
        <v>0</v>
      </c>
      <c r="J116" s="253">
        <f t="shared" si="48"/>
        <v>0</v>
      </c>
      <c r="K116" s="253">
        <f t="shared" si="48"/>
        <v>0</v>
      </c>
      <c r="L116" s="253">
        <f t="shared" si="48"/>
        <v>0</v>
      </c>
      <c r="M116" s="253">
        <f t="shared" si="48"/>
        <v>0</v>
      </c>
      <c r="N116" s="253">
        <f t="shared" si="48"/>
        <v>0</v>
      </c>
      <c r="O116" s="253">
        <f t="shared" si="48"/>
        <v>0</v>
      </c>
      <c r="P116" s="253">
        <f t="shared" si="48"/>
        <v>0</v>
      </c>
      <c r="Q116" s="253">
        <f t="shared" si="48"/>
        <v>0</v>
      </c>
      <c r="R116" s="253">
        <f t="shared" si="48"/>
        <v>0</v>
      </c>
      <c r="S116" s="253">
        <f t="shared" si="48"/>
        <v>0</v>
      </c>
      <c r="T116" s="253">
        <f t="shared" si="48"/>
        <v>0</v>
      </c>
    </row>
    <row r="117" spans="3:20" ht="13.5">
      <c r="C117" s="18">
        <f t="shared" si="47"/>
        <v>2016</v>
      </c>
      <c r="E117" s="18" t="s">
        <v>650</v>
      </c>
      <c r="H117" s="253">
        <f>H131/$J$16</f>
        <v>0</v>
      </c>
      <c r="I117" s="253">
        <f t="shared" ref="I117:T117" si="49">I131/$J$16</f>
        <v>0</v>
      </c>
      <c r="J117" s="253">
        <f t="shared" si="49"/>
        <v>0</v>
      </c>
      <c r="K117" s="253">
        <f t="shared" si="49"/>
        <v>0</v>
      </c>
      <c r="L117" s="253">
        <f t="shared" si="49"/>
        <v>0</v>
      </c>
      <c r="M117" s="253">
        <f t="shared" si="49"/>
        <v>0</v>
      </c>
      <c r="N117" s="253">
        <f t="shared" si="49"/>
        <v>0</v>
      </c>
      <c r="O117" s="253">
        <f t="shared" si="49"/>
        <v>0</v>
      </c>
      <c r="P117" s="253">
        <f t="shared" si="49"/>
        <v>0</v>
      </c>
      <c r="Q117" s="253">
        <f t="shared" si="49"/>
        <v>0</v>
      </c>
      <c r="R117" s="253">
        <f t="shared" si="49"/>
        <v>0</v>
      </c>
      <c r="S117" s="253">
        <f t="shared" si="49"/>
        <v>0</v>
      </c>
      <c r="T117" s="253">
        <f t="shared" si="49"/>
        <v>0</v>
      </c>
    </row>
    <row r="118" spans="3:20" ht="13.5">
      <c r="C118" s="18">
        <f t="shared" si="47"/>
        <v>2017</v>
      </c>
      <c r="E118" s="18" t="s">
        <v>650</v>
      </c>
      <c r="H118" s="253">
        <f>H132/$K$16</f>
        <v>0</v>
      </c>
      <c r="I118" s="253">
        <f t="shared" ref="I118:T118" si="50">I132/$K$16</f>
        <v>0</v>
      </c>
      <c r="J118" s="253">
        <f t="shared" si="50"/>
        <v>0</v>
      </c>
      <c r="K118" s="253">
        <f t="shared" si="50"/>
        <v>0</v>
      </c>
      <c r="L118" s="253">
        <f t="shared" si="50"/>
        <v>0</v>
      </c>
      <c r="M118" s="253">
        <f t="shared" si="50"/>
        <v>0</v>
      </c>
      <c r="N118" s="253">
        <f t="shared" si="50"/>
        <v>0</v>
      </c>
      <c r="O118" s="253">
        <f t="shared" si="50"/>
        <v>0</v>
      </c>
      <c r="P118" s="253">
        <f t="shared" si="50"/>
        <v>0</v>
      </c>
      <c r="Q118" s="253">
        <f t="shared" si="50"/>
        <v>0</v>
      </c>
      <c r="R118" s="253">
        <f t="shared" si="50"/>
        <v>0</v>
      </c>
      <c r="S118" s="253">
        <f t="shared" si="50"/>
        <v>0</v>
      </c>
      <c r="T118" s="253">
        <f t="shared" si="50"/>
        <v>0</v>
      </c>
    </row>
    <row r="119" spans="3:20" ht="13.5">
      <c r="C119" s="18">
        <f t="shared" si="47"/>
        <v>2018</v>
      </c>
      <c r="E119" s="18" t="s">
        <v>650</v>
      </c>
      <c r="H119" s="253">
        <f>H133/$L$16</f>
        <v>0</v>
      </c>
      <c r="I119" s="253">
        <f t="shared" ref="I119:T119" si="51">I133/$L$16</f>
        <v>0</v>
      </c>
      <c r="J119" s="253">
        <f t="shared" si="51"/>
        <v>0</v>
      </c>
      <c r="K119" s="253">
        <f t="shared" si="51"/>
        <v>0</v>
      </c>
      <c r="L119" s="253">
        <f t="shared" si="51"/>
        <v>0</v>
      </c>
      <c r="M119" s="253">
        <f t="shared" si="51"/>
        <v>0</v>
      </c>
      <c r="N119" s="253">
        <f t="shared" si="51"/>
        <v>0</v>
      </c>
      <c r="O119" s="253">
        <f t="shared" si="51"/>
        <v>0</v>
      </c>
      <c r="P119" s="253">
        <f t="shared" si="51"/>
        <v>0</v>
      </c>
      <c r="Q119" s="253">
        <f t="shared" si="51"/>
        <v>0</v>
      </c>
      <c r="R119" s="253">
        <f t="shared" si="51"/>
        <v>0</v>
      </c>
      <c r="S119" s="253">
        <f t="shared" si="51"/>
        <v>0</v>
      </c>
      <c r="T119" s="253">
        <f t="shared" si="51"/>
        <v>0</v>
      </c>
    </row>
    <row r="120" spans="3:20" ht="13.5">
      <c r="C120" s="18">
        <f t="shared" si="47"/>
        <v>2019</v>
      </c>
      <c r="E120" s="18" t="s">
        <v>650</v>
      </c>
      <c r="H120" s="253">
        <f>H134/$M$16</f>
        <v>0</v>
      </c>
      <c r="I120" s="253">
        <f t="shared" ref="I120:T120" si="52">I134/$M$16</f>
        <v>0</v>
      </c>
      <c r="J120" s="253">
        <f t="shared" si="52"/>
        <v>0</v>
      </c>
      <c r="K120" s="253">
        <f t="shared" si="52"/>
        <v>0</v>
      </c>
      <c r="L120" s="253">
        <f t="shared" si="52"/>
        <v>0</v>
      </c>
      <c r="M120" s="253">
        <f t="shared" si="52"/>
        <v>0</v>
      </c>
      <c r="N120" s="253">
        <f t="shared" si="52"/>
        <v>0</v>
      </c>
      <c r="O120" s="253">
        <f t="shared" si="52"/>
        <v>0</v>
      </c>
      <c r="P120" s="253">
        <f t="shared" si="52"/>
        <v>0</v>
      </c>
      <c r="Q120" s="253">
        <f t="shared" si="52"/>
        <v>0</v>
      </c>
      <c r="R120" s="253">
        <f t="shared" si="52"/>
        <v>0</v>
      </c>
      <c r="S120" s="253">
        <f t="shared" si="52"/>
        <v>0</v>
      </c>
      <c r="T120" s="253">
        <f t="shared" si="52"/>
        <v>0</v>
      </c>
    </row>
    <row r="121" spans="3:20" ht="13.5">
      <c r="C121" s="18">
        <f t="shared" si="47"/>
        <v>2020</v>
      </c>
      <c r="E121" s="18" t="s">
        <v>650</v>
      </c>
      <c r="H121" s="253">
        <f>H135/$N$16</f>
        <v>0</v>
      </c>
      <c r="I121" s="253">
        <f t="shared" ref="I121:T121" si="53">I135/$N$16</f>
        <v>0</v>
      </c>
      <c r="J121" s="253">
        <f t="shared" si="53"/>
        <v>0</v>
      </c>
      <c r="K121" s="253">
        <f t="shared" si="53"/>
        <v>0</v>
      </c>
      <c r="L121" s="253">
        <f t="shared" si="53"/>
        <v>0</v>
      </c>
      <c r="M121" s="253">
        <f t="shared" si="53"/>
        <v>0</v>
      </c>
      <c r="N121" s="253">
        <f t="shared" si="53"/>
        <v>0</v>
      </c>
      <c r="O121" s="253">
        <f t="shared" si="53"/>
        <v>0</v>
      </c>
      <c r="P121" s="253">
        <f t="shared" si="53"/>
        <v>0</v>
      </c>
      <c r="Q121" s="253">
        <f t="shared" si="53"/>
        <v>0</v>
      </c>
      <c r="R121" s="253">
        <f t="shared" si="53"/>
        <v>0</v>
      </c>
      <c r="S121" s="253">
        <f t="shared" si="53"/>
        <v>0</v>
      </c>
      <c r="T121" s="253">
        <f t="shared" si="53"/>
        <v>0</v>
      </c>
    </row>
    <row r="122" spans="3:20" ht="13.5">
      <c r="C122" s="18">
        <f t="shared" si="47"/>
        <v>2021</v>
      </c>
      <c r="E122" s="18" t="s">
        <v>650</v>
      </c>
      <c r="H122" s="253">
        <f>H136/$O$16</f>
        <v>0</v>
      </c>
      <c r="I122" s="253">
        <f t="shared" ref="I122:T122" si="54">I136/$O$16</f>
        <v>0</v>
      </c>
      <c r="J122" s="253">
        <f t="shared" si="54"/>
        <v>0</v>
      </c>
      <c r="K122" s="253">
        <f t="shared" si="54"/>
        <v>0</v>
      </c>
      <c r="L122" s="253">
        <f t="shared" si="54"/>
        <v>0</v>
      </c>
      <c r="M122" s="253">
        <f t="shared" si="54"/>
        <v>0</v>
      </c>
      <c r="N122" s="253">
        <f t="shared" si="54"/>
        <v>0</v>
      </c>
      <c r="O122" s="253">
        <f t="shared" si="54"/>
        <v>0</v>
      </c>
      <c r="P122" s="253">
        <f t="shared" si="54"/>
        <v>0</v>
      </c>
      <c r="Q122" s="253">
        <f t="shared" si="54"/>
        <v>0</v>
      </c>
      <c r="R122" s="253">
        <f t="shared" si="54"/>
        <v>0</v>
      </c>
      <c r="S122" s="253">
        <f t="shared" si="54"/>
        <v>0</v>
      </c>
      <c r="T122" s="253">
        <f t="shared" si="54"/>
        <v>0</v>
      </c>
    </row>
    <row r="123" spans="3:20" ht="13.5">
      <c r="C123" s="18">
        <f t="shared" si="47"/>
        <v>2022</v>
      </c>
      <c r="E123" s="18" t="s">
        <v>650</v>
      </c>
      <c r="H123" s="253">
        <f>H137/$P$16</f>
        <v>0</v>
      </c>
      <c r="I123" s="253">
        <f t="shared" ref="I123:T123" si="55">I137/$P$16</f>
        <v>0</v>
      </c>
      <c r="J123" s="253">
        <f t="shared" si="55"/>
        <v>0</v>
      </c>
      <c r="K123" s="253">
        <f t="shared" si="55"/>
        <v>0</v>
      </c>
      <c r="L123" s="253">
        <f t="shared" si="55"/>
        <v>0</v>
      </c>
      <c r="M123" s="253">
        <f t="shared" si="55"/>
        <v>0</v>
      </c>
      <c r="N123" s="253">
        <f t="shared" si="55"/>
        <v>0</v>
      </c>
      <c r="O123" s="253">
        <f t="shared" si="55"/>
        <v>0</v>
      </c>
      <c r="P123" s="253">
        <f t="shared" si="55"/>
        <v>0</v>
      </c>
      <c r="Q123" s="253">
        <f t="shared" si="55"/>
        <v>0</v>
      </c>
      <c r="R123" s="253">
        <f t="shared" si="55"/>
        <v>0</v>
      </c>
      <c r="S123" s="253">
        <f t="shared" si="55"/>
        <v>0</v>
      </c>
      <c r="T123" s="253">
        <f t="shared" si="55"/>
        <v>0</v>
      </c>
    </row>
    <row r="124" spans="3:20" ht="13.5">
      <c r="C124" s="18">
        <f t="shared" si="47"/>
        <v>2023</v>
      </c>
      <c r="E124" s="18" t="s">
        <v>650</v>
      </c>
      <c r="H124" s="253">
        <f>H138/$Q$16</f>
        <v>0</v>
      </c>
      <c r="I124" s="253">
        <f t="shared" ref="I124:T124" si="56">I138/$Q$16</f>
        <v>0</v>
      </c>
      <c r="J124" s="253">
        <f t="shared" si="56"/>
        <v>0</v>
      </c>
      <c r="K124" s="253">
        <f t="shared" si="56"/>
        <v>0</v>
      </c>
      <c r="L124" s="253">
        <f t="shared" si="56"/>
        <v>0</v>
      </c>
      <c r="M124" s="253">
        <f t="shared" si="56"/>
        <v>0</v>
      </c>
      <c r="N124" s="253">
        <f t="shared" si="56"/>
        <v>0</v>
      </c>
      <c r="O124" s="253">
        <f t="shared" si="56"/>
        <v>0</v>
      </c>
      <c r="P124" s="253">
        <f t="shared" si="56"/>
        <v>0</v>
      </c>
      <c r="Q124" s="253">
        <f t="shared" si="56"/>
        <v>0</v>
      </c>
      <c r="R124" s="253">
        <f t="shared" si="56"/>
        <v>0</v>
      </c>
      <c r="S124" s="253">
        <f t="shared" si="56"/>
        <v>0</v>
      </c>
      <c r="T124" s="253">
        <f t="shared" si="56"/>
        <v>0</v>
      </c>
    </row>
    <row r="125" spans="3:20" ht="13.5">
      <c r="C125" s="18">
        <f t="shared" si="47"/>
        <v>2024</v>
      </c>
      <c r="E125" s="18" t="s">
        <v>650</v>
      </c>
      <c r="H125" s="253">
        <f>H139/$R$16</f>
        <v>0</v>
      </c>
      <c r="I125" s="253">
        <f t="shared" ref="I125:T125" si="57">I139/$R$16</f>
        <v>0</v>
      </c>
      <c r="J125" s="253">
        <f t="shared" si="57"/>
        <v>0</v>
      </c>
      <c r="K125" s="253">
        <f t="shared" si="57"/>
        <v>0</v>
      </c>
      <c r="L125" s="253">
        <f t="shared" si="57"/>
        <v>0</v>
      </c>
      <c r="M125" s="253">
        <f t="shared" si="57"/>
        <v>0</v>
      </c>
      <c r="N125" s="253">
        <f t="shared" si="57"/>
        <v>0</v>
      </c>
      <c r="O125" s="253">
        <f t="shared" si="57"/>
        <v>0</v>
      </c>
      <c r="P125" s="253">
        <f t="shared" si="57"/>
        <v>0</v>
      </c>
      <c r="Q125" s="253">
        <f t="shared" si="57"/>
        <v>0</v>
      </c>
      <c r="R125" s="253">
        <f t="shared" si="57"/>
        <v>0</v>
      </c>
      <c r="S125" s="253">
        <f t="shared" si="57"/>
        <v>0</v>
      </c>
      <c r="T125" s="253">
        <f t="shared" si="57"/>
        <v>0</v>
      </c>
    </row>
    <row r="126" spans="3:20" ht="13.5">
      <c r="C126" s="18">
        <f t="shared" si="47"/>
        <v>2025</v>
      </c>
      <c r="E126" s="18" t="s">
        <v>650</v>
      </c>
      <c r="H126" s="253">
        <f>H140/$S$16</f>
        <v>0</v>
      </c>
      <c r="I126" s="253">
        <f t="shared" ref="I126:T126" si="58">I140/$S$16</f>
        <v>0</v>
      </c>
      <c r="J126" s="253">
        <f t="shared" si="58"/>
        <v>0</v>
      </c>
      <c r="K126" s="253">
        <f t="shared" si="58"/>
        <v>0</v>
      </c>
      <c r="L126" s="253">
        <f t="shared" si="58"/>
        <v>0</v>
      </c>
      <c r="M126" s="253">
        <f t="shared" si="58"/>
        <v>0</v>
      </c>
      <c r="N126" s="253">
        <f t="shared" si="58"/>
        <v>0</v>
      </c>
      <c r="O126" s="253">
        <f t="shared" si="58"/>
        <v>0</v>
      </c>
      <c r="P126" s="253">
        <f t="shared" si="58"/>
        <v>0</v>
      </c>
      <c r="Q126" s="253">
        <f t="shared" si="58"/>
        <v>0</v>
      </c>
      <c r="R126" s="253">
        <f t="shared" si="58"/>
        <v>0</v>
      </c>
      <c r="S126" s="253">
        <f t="shared" si="58"/>
        <v>0</v>
      </c>
      <c r="T126" s="253">
        <f t="shared" si="58"/>
        <v>0</v>
      </c>
    </row>
    <row r="127" spans="3:20" ht="13.5">
      <c r="C127" s="18">
        <f t="shared" si="47"/>
        <v>2026</v>
      </c>
      <c r="E127" s="18" t="s">
        <v>650</v>
      </c>
      <c r="H127" s="253">
        <f>H141/$T$16</f>
        <v>0</v>
      </c>
      <c r="I127" s="253">
        <f t="shared" ref="I127:T127" si="59">I141/$T$16</f>
        <v>0</v>
      </c>
      <c r="J127" s="253">
        <f t="shared" si="59"/>
        <v>0</v>
      </c>
      <c r="K127" s="253">
        <f t="shared" si="59"/>
        <v>0</v>
      </c>
      <c r="L127" s="253">
        <f t="shared" si="59"/>
        <v>0</v>
      </c>
      <c r="M127" s="253">
        <f t="shared" si="59"/>
        <v>0</v>
      </c>
      <c r="N127" s="253">
        <f t="shared" si="59"/>
        <v>0</v>
      </c>
      <c r="O127" s="253">
        <f t="shared" si="59"/>
        <v>0</v>
      </c>
      <c r="P127" s="253">
        <f t="shared" si="59"/>
        <v>0</v>
      </c>
      <c r="Q127" s="253">
        <f t="shared" si="59"/>
        <v>0</v>
      </c>
      <c r="R127" s="253">
        <f t="shared" si="59"/>
        <v>0</v>
      </c>
      <c r="S127" s="253">
        <f t="shared" si="59"/>
        <v>0</v>
      </c>
      <c r="T127" s="253">
        <f t="shared" si="59"/>
        <v>0</v>
      </c>
    </row>
    <row r="128" spans="3:20" ht="13.5">
      <c r="C128" s="18"/>
    </row>
    <row r="129" spans="3:20" ht="13.5">
      <c r="C129" s="18">
        <f t="shared" ref="C129:C141" si="60">C115</f>
        <v>2014</v>
      </c>
      <c r="E129" s="18" t="s">
        <v>649</v>
      </c>
      <c r="H129" s="99"/>
      <c r="I129" s="99"/>
      <c r="J129" s="99"/>
      <c r="K129" s="99"/>
      <c r="L129" s="99"/>
      <c r="M129" s="99"/>
      <c r="N129" s="99"/>
      <c r="O129" s="99"/>
      <c r="P129" s="99"/>
      <c r="Q129" s="99"/>
      <c r="R129" s="99"/>
      <c r="S129" s="99"/>
      <c r="T129" s="99"/>
    </row>
    <row r="130" spans="3:20" ht="13.5">
      <c r="C130" s="18">
        <f t="shared" si="60"/>
        <v>2015</v>
      </c>
      <c r="E130" s="18" t="s">
        <v>649</v>
      </c>
      <c r="H130" s="99"/>
      <c r="I130" s="99"/>
      <c r="J130" s="99"/>
      <c r="K130" s="99"/>
      <c r="L130" s="99"/>
      <c r="M130" s="99"/>
      <c r="N130" s="99"/>
      <c r="O130" s="99"/>
      <c r="P130" s="99"/>
      <c r="Q130" s="99"/>
      <c r="R130" s="99"/>
      <c r="S130" s="99"/>
      <c r="T130" s="99"/>
    </row>
    <row r="131" spans="3:20" ht="13.5">
      <c r="C131" s="18">
        <f t="shared" si="60"/>
        <v>2016</v>
      </c>
      <c r="E131" s="18" t="s">
        <v>649</v>
      </c>
      <c r="H131" s="99"/>
      <c r="I131" s="99"/>
      <c r="J131" s="99"/>
      <c r="K131" s="99"/>
      <c r="L131" s="99"/>
      <c r="M131" s="99"/>
      <c r="N131" s="99"/>
      <c r="O131" s="99"/>
      <c r="P131" s="99"/>
      <c r="Q131" s="99"/>
      <c r="R131" s="99"/>
      <c r="S131" s="99"/>
      <c r="T131" s="99"/>
    </row>
    <row r="132" spans="3:20" ht="13.5">
      <c r="C132" s="18">
        <f t="shared" si="60"/>
        <v>2017</v>
      </c>
      <c r="E132" s="18" t="s">
        <v>649</v>
      </c>
      <c r="H132" s="99"/>
      <c r="I132" s="99"/>
      <c r="J132" s="99"/>
      <c r="K132" s="99"/>
      <c r="L132" s="99"/>
      <c r="M132" s="99"/>
      <c r="N132" s="99"/>
      <c r="O132" s="99"/>
      <c r="P132" s="99"/>
      <c r="Q132" s="99"/>
      <c r="R132" s="99"/>
      <c r="S132" s="99"/>
      <c r="T132" s="99"/>
    </row>
    <row r="133" spans="3:20" ht="13.5">
      <c r="C133" s="18">
        <f t="shared" si="60"/>
        <v>2018</v>
      </c>
      <c r="E133" s="18" t="s">
        <v>649</v>
      </c>
      <c r="H133" s="99"/>
      <c r="I133" s="99"/>
      <c r="J133" s="99"/>
      <c r="K133" s="99"/>
      <c r="L133" s="99"/>
      <c r="M133" s="99"/>
      <c r="N133" s="99"/>
      <c r="O133" s="99"/>
      <c r="P133" s="99"/>
      <c r="Q133" s="99"/>
      <c r="R133" s="99"/>
      <c r="S133" s="99"/>
      <c r="T133" s="99"/>
    </row>
    <row r="134" spans="3:20" ht="13.5">
      <c r="C134" s="18">
        <f t="shared" si="60"/>
        <v>2019</v>
      </c>
      <c r="E134" s="18" t="s">
        <v>649</v>
      </c>
      <c r="H134" s="99"/>
      <c r="I134" s="99"/>
      <c r="J134" s="99"/>
      <c r="K134" s="99"/>
      <c r="L134" s="99"/>
      <c r="M134" s="99"/>
      <c r="N134" s="99"/>
      <c r="O134" s="99"/>
      <c r="P134" s="99"/>
      <c r="Q134" s="99"/>
      <c r="R134" s="99"/>
      <c r="S134" s="99"/>
      <c r="T134" s="99"/>
    </row>
    <row r="135" spans="3:20" ht="13.5">
      <c r="C135" s="18">
        <f t="shared" si="60"/>
        <v>2020</v>
      </c>
      <c r="E135" s="18" t="s">
        <v>649</v>
      </c>
      <c r="H135" s="99"/>
      <c r="I135" s="99"/>
      <c r="J135" s="99"/>
      <c r="K135" s="99"/>
      <c r="L135" s="99"/>
      <c r="M135" s="99"/>
      <c r="N135" s="99"/>
      <c r="O135" s="99"/>
      <c r="P135" s="99"/>
      <c r="Q135" s="99"/>
      <c r="R135" s="99"/>
      <c r="S135" s="99"/>
      <c r="T135" s="99"/>
    </row>
    <row r="136" spans="3:20" ht="13.5">
      <c r="C136" s="18">
        <f t="shared" si="60"/>
        <v>2021</v>
      </c>
      <c r="E136" s="18" t="s">
        <v>649</v>
      </c>
      <c r="H136" s="99"/>
      <c r="I136" s="99"/>
      <c r="J136" s="99"/>
      <c r="K136" s="99"/>
      <c r="L136" s="99"/>
      <c r="M136" s="99"/>
      <c r="N136" s="99"/>
      <c r="O136" s="99"/>
      <c r="P136" s="99"/>
      <c r="Q136" s="99"/>
      <c r="R136" s="99"/>
      <c r="S136" s="99"/>
      <c r="T136" s="99"/>
    </row>
    <row r="137" spans="3:20" ht="13.5">
      <c r="C137" s="18">
        <f t="shared" si="60"/>
        <v>2022</v>
      </c>
      <c r="E137" s="18" t="s">
        <v>649</v>
      </c>
      <c r="H137" s="99"/>
      <c r="I137" s="99"/>
      <c r="J137" s="99"/>
      <c r="K137" s="99"/>
      <c r="L137" s="99"/>
      <c r="M137" s="99"/>
      <c r="N137" s="99"/>
      <c r="O137" s="99"/>
      <c r="P137" s="99"/>
      <c r="Q137" s="99"/>
      <c r="R137" s="99"/>
      <c r="S137" s="99"/>
      <c r="T137" s="99"/>
    </row>
    <row r="138" spans="3:20" ht="13.5">
      <c r="C138" s="18">
        <f t="shared" si="60"/>
        <v>2023</v>
      </c>
      <c r="E138" s="18" t="s">
        <v>649</v>
      </c>
      <c r="H138" s="99"/>
      <c r="I138" s="99"/>
      <c r="J138" s="99"/>
      <c r="K138" s="99"/>
      <c r="L138" s="99"/>
      <c r="M138" s="99"/>
      <c r="N138" s="99"/>
      <c r="O138" s="99"/>
      <c r="P138" s="99"/>
      <c r="Q138" s="99"/>
      <c r="R138" s="99"/>
      <c r="S138" s="99"/>
      <c r="T138" s="99"/>
    </row>
    <row r="139" spans="3:20" ht="13.5">
      <c r="C139" s="18">
        <f t="shared" si="60"/>
        <v>2024</v>
      </c>
      <c r="E139" s="18" t="s">
        <v>649</v>
      </c>
      <c r="H139" s="99"/>
      <c r="I139" s="99"/>
      <c r="J139" s="99"/>
      <c r="K139" s="99"/>
      <c r="L139" s="99"/>
      <c r="M139" s="99"/>
      <c r="N139" s="99"/>
      <c r="O139" s="99"/>
      <c r="P139" s="99"/>
      <c r="Q139" s="99"/>
      <c r="R139" s="99"/>
      <c r="S139" s="99"/>
      <c r="T139" s="99"/>
    </row>
    <row r="140" spans="3:20" ht="13.5">
      <c r="C140" s="18">
        <f t="shared" si="60"/>
        <v>2025</v>
      </c>
      <c r="E140" s="18" t="s">
        <v>649</v>
      </c>
      <c r="H140" s="99"/>
      <c r="I140" s="99"/>
      <c r="J140" s="99"/>
      <c r="K140" s="99"/>
      <c r="L140" s="99"/>
      <c r="M140" s="99"/>
      <c r="N140" s="99"/>
      <c r="O140" s="99"/>
      <c r="P140" s="99"/>
      <c r="Q140" s="99"/>
      <c r="R140" s="99"/>
      <c r="S140" s="99"/>
      <c r="T140" s="99"/>
    </row>
    <row r="141" spans="3:20" ht="13.5">
      <c r="C141" s="18">
        <f t="shared" si="60"/>
        <v>2026</v>
      </c>
      <c r="E141" s="18" t="s">
        <v>649</v>
      </c>
      <c r="H141" s="99"/>
      <c r="I141" s="99"/>
      <c r="J141" s="99"/>
      <c r="K141" s="99"/>
      <c r="L141" s="99"/>
      <c r="M141" s="99"/>
      <c r="N141" s="99"/>
      <c r="O141" s="99"/>
      <c r="P141" s="99"/>
      <c r="Q141" s="99"/>
      <c r="R141" s="99"/>
      <c r="S141" s="99"/>
      <c r="T141" s="99"/>
    </row>
    <row r="142" spans="3:20" ht="13.5">
      <c r="E142" s="18"/>
    </row>
    <row r="143" spans="3:20" ht="13.5">
      <c r="C143" s="16" t="s">
        <v>502</v>
      </c>
      <c r="H143" s="97"/>
      <c r="I143" s="97"/>
      <c r="J143" s="97"/>
      <c r="K143" s="97"/>
      <c r="L143" s="97"/>
      <c r="M143" s="97"/>
      <c r="N143" s="97"/>
      <c r="O143" s="97"/>
      <c r="P143" s="97"/>
      <c r="Q143" s="97"/>
      <c r="R143" s="97"/>
      <c r="S143" s="97"/>
      <c r="T143" s="97"/>
    </row>
    <row r="144" spans="3:20" ht="13.5">
      <c r="C144" s="18" t="s">
        <v>567</v>
      </c>
      <c r="H144" s="97"/>
      <c r="I144" s="97"/>
      <c r="J144" s="97"/>
      <c r="K144" s="97"/>
      <c r="L144" s="97"/>
      <c r="M144" s="97"/>
      <c r="N144" s="97"/>
      <c r="O144" s="97"/>
      <c r="P144" s="97"/>
      <c r="Q144" s="97"/>
      <c r="R144" s="97"/>
      <c r="S144" s="97"/>
      <c r="T144" s="97"/>
    </row>
    <row r="145" spans="3:20" ht="13.5">
      <c r="C145" s="18">
        <f>C22</f>
        <v>2014</v>
      </c>
      <c r="E145" s="18" t="s">
        <v>650</v>
      </c>
      <c r="H145" s="253">
        <f>H159/$H$16</f>
        <v>0</v>
      </c>
      <c r="I145" s="253">
        <f t="shared" ref="I145:T145" si="61">I159/$H$16</f>
        <v>0</v>
      </c>
      <c r="J145" s="253">
        <f t="shared" si="61"/>
        <v>0</v>
      </c>
      <c r="K145" s="253">
        <f t="shared" si="61"/>
        <v>0</v>
      </c>
      <c r="L145" s="253">
        <f t="shared" si="61"/>
        <v>0</v>
      </c>
      <c r="M145" s="253">
        <f t="shared" si="61"/>
        <v>0</v>
      </c>
      <c r="N145" s="253">
        <f t="shared" si="61"/>
        <v>0</v>
      </c>
      <c r="O145" s="253">
        <f t="shared" si="61"/>
        <v>0</v>
      </c>
      <c r="P145" s="253">
        <f t="shared" si="61"/>
        <v>0</v>
      </c>
      <c r="Q145" s="253">
        <f t="shared" si="61"/>
        <v>0</v>
      </c>
      <c r="R145" s="253">
        <f t="shared" si="61"/>
        <v>0</v>
      </c>
      <c r="S145" s="253">
        <f t="shared" si="61"/>
        <v>0</v>
      </c>
      <c r="T145" s="253">
        <f t="shared" si="61"/>
        <v>0</v>
      </c>
    </row>
    <row r="146" spans="3:20" ht="13.5">
      <c r="C146" s="18">
        <f t="shared" ref="C146:C157" si="62">C23</f>
        <v>2015</v>
      </c>
      <c r="E146" s="18" t="s">
        <v>650</v>
      </c>
      <c r="H146" s="253">
        <f>H160/$I$16</f>
        <v>0</v>
      </c>
      <c r="I146" s="253">
        <f t="shared" ref="I146:T146" si="63">I160/$I$16</f>
        <v>0</v>
      </c>
      <c r="J146" s="253">
        <f t="shared" si="63"/>
        <v>0</v>
      </c>
      <c r="K146" s="253">
        <f t="shared" si="63"/>
        <v>0</v>
      </c>
      <c r="L146" s="253">
        <f t="shared" si="63"/>
        <v>0</v>
      </c>
      <c r="M146" s="253">
        <f t="shared" si="63"/>
        <v>0</v>
      </c>
      <c r="N146" s="253">
        <f t="shared" si="63"/>
        <v>0</v>
      </c>
      <c r="O146" s="253">
        <f t="shared" si="63"/>
        <v>0</v>
      </c>
      <c r="P146" s="253">
        <f t="shared" si="63"/>
        <v>0</v>
      </c>
      <c r="Q146" s="253">
        <f t="shared" si="63"/>
        <v>0</v>
      </c>
      <c r="R146" s="253">
        <f t="shared" si="63"/>
        <v>0</v>
      </c>
      <c r="S146" s="253">
        <f t="shared" si="63"/>
        <v>0</v>
      </c>
      <c r="T146" s="253">
        <f t="shared" si="63"/>
        <v>0</v>
      </c>
    </row>
    <row r="147" spans="3:20" ht="13.5">
      <c r="C147" s="18">
        <f t="shared" si="62"/>
        <v>2016</v>
      </c>
      <c r="E147" s="18" t="s">
        <v>650</v>
      </c>
      <c r="H147" s="253">
        <f>H161/$J$16</f>
        <v>0</v>
      </c>
      <c r="I147" s="253">
        <f t="shared" ref="I147:T147" si="64">I161/$J$16</f>
        <v>0</v>
      </c>
      <c r="J147" s="253">
        <f t="shared" si="64"/>
        <v>0</v>
      </c>
      <c r="K147" s="253">
        <f t="shared" si="64"/>
        <v>0</v>
      </c>
      <c r="L147" s="253">
        <f t="shared" si="64"/>
        <v>0</v>
      </c>
      <c r="M147" s="253">
        <f t="shared" si="64"/>
        <v>0</v>
      </c>
      <c r="N147" s="253">
        <f t="shared" si="64"/>
        <v>0</v>
      </c>
      <c r="O147" s="253">
        <f t="shared" si="64"/>
        <v>0</v>
      </c>
      <c r="P147" s="253">
        <f t="shared" si="64"/>
        <v>0</v>
      </c>
      <c r="Q147" s="253">
        <f t="shared" si="64"/>
        <v>0</v>
      </c>
      <c r="R147" s="253">
        <f t="shared" si="64"/>
        <v>0</v>
      </c>
      <c r="S147" s="253">
        <f t="shared" si="64"/>
        <v>0</v>
      </c>
      <c r="T147" s="253">
        <f t="shared" si="64"/>
        <v>0</v>
      </c>
    </row>
    <row r="148" spans="3:20" ht="13.5">
      <c r="C148" s="18">
        <f t="shared" si="62"/>
        <v>2017</v>
      </c>
      <c r="E148" s="18" t="s">
        <v>650</v>
      </c>
      <c r="H148" s="253">
        <f>H162/$K$16</f>
        <v>0</v>
      </c>
      <c r="I148" s="253">
        <f t="shared" ref="I148:T148" si="65">I162/$K$16</f>
        <v>0</v>
      </c>
      <c r="J148" s="253">
        <f t="shared" si="65"/>
        <v>0</v>
      </c>
      <c r="K148" s="253">
        <f t="shared" si="65"/>
        <v>0</v>
      </c>
      <c r="L148" s="253">
        <f t="shared" si="65"/>
        <v>0</v>
      </c>
      <c r="M148" s="253">
        <f t="shared" si="65"/>
        <v>0</v>
      </c>
      <c r="N148" s="253">
        <f t="shared" si="65"/>
        <v>0</v>
      </c>
      <c r="O148" s="253">
        <f t="shared" si="65"/>
        <v>0</v>
      </c>
      <c r="P148" s="253">
        <f t="shared" si="65"/>
        <v>0</v>
      </c>
      <c r="Q148" s="253">
        <f t="shared" si="65"/>
        <v>0</v>
      </c>
      <c r="R148" s="253">
        <f t="shared" si="65"/>
        <v>0</v>
      </c>
      <c r="S148" s="253">
        <f t="shared" si="65"/>
        <v>0</v>
      </c>
      <c r="T148" s="253">
        <f t="shared" si="65"/>
        <v>0</v>
      </c>
    </row>
    <row r="149" spans="3:20" ht="13.5">
      <c r="C149" s="18">
        <f t="shared" si="62"/>
        <v>2018</v>
      </c>
      <c r="E149" s="18" t="s">
        <v>650</v>
      </c>
      <c r="H149" s="253">
        <f>H163/$L$16</f>
        <v>0</v>
      </c>
      <c r="I149" s="253">
        <f t="shared" ref="I149:T149" si="66">I163/$L$16</f>
        <v>0</v>
      </c>
      <c r="J149" s="253">
        <f t="shared" si="66"/>
        <v>0</v>
      </c>
      <c r="K149" s="253">
        <f t="shared" si="66"/>
        <v>0</v>
      </c>
      <c r="L149" s="253">
        <f t="shared" si="66"/>
        <v>0</v>
      </c>
      <c r="M149" s="253">
        <f t="shared" si="66"/>
        <v>0</v>
      </c>
      <c r="N149" s="253">
        <f t="shared" si="66"/>
        <v>0</v>
      </c>
      <c r="O149" s="253">
        <f t="shared" si="66"/>
        <v>0</v>
      </c>
      <c r="P149" s="253">
        <f t="shared" si="66"/>
        <v>0</v>
      </c>
      <c r="Q149" s="253">
        <f t="shared" si="66"/>
        <v>0</v>
      </c>
      <c r="R149" s="253">
        <f t="shared" si="66"/>
        <v>0</v>
      </c>
      <c r="S149" s="253">
        <f t="shared" si="66"/>
        <v>0</v>
      </c>
      <c r="T149" s="253">
        <f t="shared" si="66"/>
        <v>0</v>
      </c>
    </row>
    <row r="150" spans="3:20" ht="13.5">
      <c r="C150" s="18">
        <f t="shared" si="62"/>
        <v>2019</v>
      </c>
      <c r="E150" s="18" t="s">
        <v>650</v>
      </c>
      <c r="H150" s="253">
        <f>H164/$M$16</f>
        <v>0</v>
      </c>
      <c r="I150" s="253">
        <f t="shared" ref="I150:T150" si="67">I164/$M$16</f>
        <v>0</v>
      </c>
      <c r="J150" s="253">
        <f t="shared" si="67"/>
        <v>0</v>
      </c>
      <c r="K150" s="253">
        <f t="shared" si="67"/>
        <v>0</v>
      </c>
      <c r="L150" s="253">
        <f t="shared" si="67"/>
        <v>0</v>
      </c>
      <c r="M150" s="253">
        <f t="shared" si="67"/>
        <v>0</v>
      </c>
      <c r="N150" s="253">
        <f t="shared" si="67"/>
        <v>0</v>
      </c>
      <c r="O150" s="253">
        <f t="shared" si="67"/>
        <v>0</v>
      </c>
      <c r="P150" s="253">
        <f t="shared" si="67"/>
        <v>0</v>
      </c>
      <c r="Q150" s="253">
        <f t="shared" si="67"/>
        <v>0</v>
      </c>
      <c r="R150" s="253">
        <f t="shared" si="67"/>
        <v>0</v>
      </c>
      <c r="S150" s="253">
        <f t="shared" si="67"/>
        <v>0</v>
      </c>
      <c r="T150" s="253">
        <f t="shared" si="67"/>
        <v>0</v>
      </c>
    </row>
    <row r="151" spans="3:20" ht="13.5">
      <c r="C151" s="18">
        <f t="shared" si="62"/>
        <v>2020</v>
      </c>
      <c r="E151" s="18" t="s">
        <v>650</v>
      </c>
      <c r="H151" s="253">
        <f>H165/$N$16</f>
        <v>0</v>
      </c>
      <c r="I151" s="253">
        <f t="shared" ref="I151:T151" si="68">I165/$N$16</f>
        <v>0</v>
      </c>
      <c r="J151" s="253">
        <f t="shared" si="68"/>
        <v>0</v>
      </c>
      <c r="K151" s="253">
        <f t="shared" si="68"/>
        <v>0</v>
      </c>
      <c r="L151" s="253">
        <f t="shared" si="68"/>
        <v>0</v>
      </c>
      <c r="M151" s="253">
        <f t="shared" si="68"/>
        <v>0</v>
      </c>
      <c r="N151" s="253">
        <f t="shared" si="68"/>
        <v>0</v>
      </c>
      <c r="O151" s="253">
        <f t="shared" si="68"/>
        <v>0</v>
      </c>
      <c r="P151" s="253">
        <f t="shared" si="68"/>
        <v>0</v>
      </c>
      <c r="Q151" s="253">
        <f t="shared" si="68"/>
        <v>0</v>
      </c>
      <c r="R151" s="253">
        <f t="shared" si="68"/>
        <v>0</v>
      </c>
      <c r="S151" s="253">
        <f t="shared" si="68"/>
        <v>0</v>
      </c>
      <c r="T151" s="253">
        <f t="shared" si="68"/>
        <v>0</v>
      </c>
    </row>
    <row r="152" spans="3:20" ht="13.5">
      <c r="C152" s="18">
        <f t="shared" si="62"/>
        <v>2021</v>
      </c>
      <c r="E152" s="18" t="s">
        <v>650</v>
      </c>
      <c r="H152" s="253">
        <f>H166/$O$16</f>
        <v>0</v>
      </c>
      <c r="I152" s="253">
        <f t="shared" ref="I152:T152" si="69">I166/$O$16</f>
        <v>0</v>
      </c>
      <c r="J152" s="253">
        <f t="shared" si="69"/>
        <v>0</v>
      </c>
      <c r="K152" s="253">
        <f t="shared" si="69"/>
        <v>0</v>
      </c>
      <c r="L152" s="253">
        <f t="shared" si="69"/>
        <v>0</v>
      </c>
      <c r="M152" s="253">
        <f t="shared" si="69"/>
        <v>0</v>
      </c>
      <c r="N152" s="253">
        <f t="shared" si="69"/>
        <v>0</v>
      </c>
      <c r="O152" s="253">
        <f t="shared" si="69"/>
        <v>0</v>
      </c>
      <c r="P152" s="253">
        <f t="shared" si="69"/>
        <v>0</v>
      </c>
      <c r="Q152" s="253">
        <f t="shared" si="69"/>
        <v>0</v>
      </c>
      <c r="R152" s="253">
        <f t="shared" si="69"/>
        <v>0</v>
      </c>
      <c r="S152" s="253">
        <f t="shared" si="69"/>
        <v>0</v>
      </c>
      <c r="T152" s="253">
        <f t="shared" si="69"/>
        <v>0</v>
      </c>
    </row>
    <row r="153" spans="3:20" ht="13.5">
      <c r="C153" s="18">
        <f t="shared" si="62"/>
        <v>2022</v>
      </c>
      <c r="E153" s="18" t="s">
        <v>650</v>
      </c>
      <c r="H153" s="253">
        <f>H167/$P$16</f>
        <v>0</v>
      </c>
      <c r="I153" s="253">
        <f t="shared" ref="I153:T153" si="70">I167/$P$16</f>
        <v>0</v>
      </c>
      <c r="J153" s="253">
        <f t="shared" si="70"/>
        <v>0</v>
      </c>
      <c r="K153" s="253">
        <f t="shared" si="70"/>
        <v>0</v>
      </c>
      <c r="L153" s="253">
        <f t="shared" si="70"/>
        <v>0</v>
      </c>
      <c r="M153" s="253">
        <f t="shared" si="70"/>
        <v>0</v>
      </c>
      <c r="N153" s="253">
        <f t="shared" si="70"/>
        <v>0</v>
      </c>
      <c r="O153" s="253">
        <f t="shared" si="70"/>
        <v>0</v>
      </c>
      <c r="P153" s="253">
        <f t="shared" si="70"/>
        <v>0</v>
      </c>
      <c r="Q153" s="253">
        <f t="shared" si="70"/>
        <v>0</v>
      </c>
      <c r="R153" s="253">
        <f t="shared" si="70"/>
        <v>0</v>
      </c>
      <c r="S153" s="253">
        <f t="shared" si="70"/>
        <v>0</v>
      </c>
      <c r="T153" s="253">
        <f t="shared" si="70"/>
        <v>0</v>
      </c>
    </row>
    <row r="154" spans="3:20" ht="13.5">
      <c r="C154" s="18">
        <f t="shared" si="62"/>
        <v>2023</v>
      </c>
      <c r="E154" s="18" t="s">
        <v>650</v>
      </c>
      <c r="H154" s="253">
        <f>H168/$Q$16</f>
        <v>0</v>
      </c>
      <c r="I154" s="253">
        <f t="shared" ref="I154:T154" si="71">I168/$Q$16</f>
        <v>0</v>
      </c>
      <c r="J154" s="253">
        <f t="shared" si="71"/>
        <v>0</v>
      </c>
      <c r="K154" s="253">
        <f t="shared" si="71"/>
        <v>0</v>
      </c>
      <c r="L154" s="253">
        <f t="shared" si="71"/>
        <v>0</v>
      </c>
      <c r="M154" s="253">
        <f t="shared" si="71"/>
        <v>0</v>
      </c>
      <c r="N154" s="253">
        <f t="shared" si="71"/>
        <v>0</v>
      </c>
      <c r="O154" s="253">
        <f t="shared" si="71"/>
        <v>0</v>
      </c>
      <c r="P154" s="253">
        <f t="shared" si="71"/>
        <v>0</v>
      </c>
      <c r="Q154" s="253">
        <f t="shared" si="71"/>
        <v>0</v>
      </c>
      <c r="R154" s="253">
        <f t="shared" si="71"/>
        <v>0</v>
      </c>
      <c r="S154" s="253">
        <f t="shared" si="71"/>
        <v>0</v>
      </c>
      <c r="T154" s="253">
        <f t="shared" si="71"/>
        <v>0</v>
      </c>
    </row>
    <row r="155" spans="3:20" ht="13.5">
      <c r="C155" s="18">
        <f t="shared" si="62"/>
        <v>2024</v>
      </c>
      <c r="E155" s="18" t="s">
        <v>650</v>
      </c>
      <c r="H155" s="253">
        <f>H169/$R$16</f>
        <v>0</v>
      </c>
      <c r="I155" s="253">
        <f t="shared" ref="I155:T155" si="72">I169/$R$16</f>
        <v>0</v>
      </c>
      <c r="J155" s="253">
        <f t="shared" si="72"/>
        <v>0</v>
      </c>
      <c r="K155" s="253">
        <f t="shared" si="72"/>
        <v>0</v>
      </c>
      <c r="L155" s="253">
        <f t="shared" si="72"/>
        <v>0</v>
      </c>
      <c r="M155" s="253">
        <f t="shared" si="72"/>
        <v>0</v>
      </c>
      <c r="N155" s="253">
        <f t="shared" si="72"/>
        <v>0</v>
      </c>
      <c r="O155" s="253">
        <f t="shared" si="72"/>
        <v>0</v>
      </c>
      <c r="P155" s="253">
        <f t="shared" si="72"/>
        <v>0</v>
      </c>
      <c r="Q155" s="253">
        <f t="shared" si="72"/>
        <v>0</v>
      </c>
      <c r="R155" s="253">
        <f t="shared" si="72"/>
        <v>0</v>
      </c>
      <c r="S155" s="253">
        <f t="shared" si="72"/>
        <v>0</v>
      </c>
      <c r="T155" s="253">
        <f t="shared" si="72"/>
        <v>0</v>
      </c>
    </row>
    <row r="156" spans="3:20" ht="13.5">
      <c r="C156" s="18">
        <f t="shared" si="62"/>
        <v>2025</v>
      </c>
      <c r="E156" s="18" t="s">
        <v>650</v>
      </c>
      <c r="H156" s="253">
        <f>H170/$S$16</f>
        <v>0</v>
      </c>
      <c r="I156" s="253">
        <f t="shared" ref="I156:T156" si="73">I170/$S$16</f>
        <v>0</v>
      </c>
      <c r="J156" s="253">
        <f t="shared" si="73"/>
        <v>0</v>
      </c>
      <c r="K156" s="253">
        <f t="shared" si="73"/>
        <v>0</v>
      </c>
      <c r="L156" s="253">
        <f t="shared" si="73"/>
        <v>0</v>
      </c>
      <c r="M156" s="253">
        <f t="shared" si="73"/>
        <v>0</v>
      </c>
      <c r="N156" s="253">
        <f t="shared" si="73"/>
        <v>0</v>
      </c>
      <c r="O156" s="253">
        <f t="shared" si="73"/>
        <v>0</v>
      </c>
      <c r="P156" s="253">
        <f t="shared" si="73"/>
        <v>0</v>
      </c>
      <c r="Q156" s="253">
        <f t="shared" si="73"/>
        <v>0</v>
      </c>
      <c r="R156" s="253">
        <f t="shared" si="73"/>
        <v>0</v>
      </c>
      <c r="S156" s="253">
        <f t="shared" si="73"/>
        <v>0</v>
      </c>
      <c r="T156" s="253">
        <f t="shared" si="73"/>
        <v>0</v>
      </c>
    </row>
    <row r="157" spans="3:20" ht="13.5">
      <c r="C157" s="18">
        <f t="shared" si="62"/>
        <v>2026</v>
      </c>
      <c r="E157" s="18" t="s">
        <v>650</v>
      </c>
      <c r="H157" s="253">
        <f>H171/$T$16</f>
        <v>0</v>
      </c>
      <c r="I157" s="253">
        <f t="shared" ref="I157:T157" si="74">I171/$T$16</f>
        <v>0</v>
      </c>
      <c r="J157" s="253">
        <f t="shared" si="74"/>
        <v>0</v>
      </c>
      <c r="K157" s="253">
        <f t="shared" si="74"/>
        <v>0</v>
      </c>
      <c r="L157" s="253">
        <f t="shared" si="74"/>
        <v>0</v>
      </c>
      <c r="M157" s="253">
        <f t="shared" si="74"/>
        <v>0</v>
      </c>
      <c r="N157" s="253">
        <f t="shared" si="74"/>
        <v>0</v>
      </c>
      <c r="O157" s="253">
        <f t="shared" si="74"/>
        <v>0</v>
      </c>
      <c r="P157" s="253">
        <f t="shared" si="74"/>
        <v>0</v>
      </c>
      <c r="Q157" s="253">
        <f t="shared" si="74"/>
        <v>0</v>
      </c>
      <c r="R157" s="253">
        <f t="shared" si="74"/>
        <v>0</v>
      </c>
      <c r="S157" s="253">
        <f t="shared" si="74"/>
        <v>0</v>
      </c>
      <c r="T157" s="253">
        <f t="shared" si="74"/>
        <v>0</v>
      </c>
    </row>
    <row r="158" spans="3:20" ht="13.5">
      <c r="C158" s="18"/>
    </row>
    <row r="159" spans="3:20" ht="13.5">
      <c r="C159" s="18">
        <f t="shared" ref="C159:C171" si="75">C145</f>
        <v>2014</v>
      </c>
      <c r="E159" s="18" t="s">
        <v>649</v>
      </c>
      <c r="H159" s="99"/>
      <c r="I159" s="99"/>
      <c r="J159" s="99"/>
      <c r="K159" s="99"/>
      <c r="L159" s="99"/>
      <c r="M159" s="99"/>
      <c r="N159" s="99"/>
      <c r="O159" s="99"/>
      <c r="P159" s="99"/>
      <c r="Q159" s="99"/>
      <c r="R159" s="99"/>
      <c r="S159" s="99"/>
      <c r="T159" s="99"/>
    </row>
    <row r="160" spans="3:20" ht="13.5">
      <c r="C160" s="18">
        <f t="shared" si="75"/>
        <v>2015</v>
      </c>
      <c r="E160" s="18" t="s">
        <v>649</v>
      </c>
      <c r="H160" s="99"/>
      <c r="I160" s="99"/>
      <c r="J160" s="99"/>
      <c r="K160" s="99"/>
      <c r="L160" s="99"/>
      <c r="M160" s="99"/>
      <c r="N160" s="99"/>
      <c r="O160" s="99"/>
      <c r="P160" s="99"/>
      <c r="Q160" s="99"/>
      <c r="R160" s="99"/>
      <c r="S160" s="99"/>
      <c r="T160" s="99"/>
    </row>
    <row r="161" spans="3:20" ht="13.5">
      <c r="C161" s="18">
        <f t="shared" si="75"/>
        <v>2016</v>
      </c>
      <c r="E161" s="18" t="s">
        <v>649</v>
      </c>
      <c r="H161" s="99"/>
      <c r="I161" s="99"/>
      <c r="J161" s="99"/>
      <c r="K161" s="99"/>
      <c r="L161" s="99"/>
      <c r="M161" s="99"/>
      <c r="N161" s="99"/>
      <c r="O161" s="99"/>
      <c r="P161" s="99"/>
      <c r="Q161" s="99"/>
      <c r="R161" s="99"/>
      <c r="S161" s="99"/>
      <c r="T161" s="99"/>
    </row>
    <row r="162" spans="3:20" ht="13.5">
      <c r="C162" s="18">
        <f t="shared" si="75"/>
        <v>2017</v>
      </c>
      <c r="E162" s="18" t="s">
        <v>649</v>
      </c>
      <c r="H162" s="99"/>
      <c r="I162" s="99"/>
      <c r="J162" s="99"/>
      <c r="K162" s="99"/>
      <c r="L162" s="99"/>
      <c r="M162" s="99"/>
      <c r="N162" s="99"/>
      <c r="O162" s="99"/>
      <c r="P162" s="99"/>
      <c r="Q162" s="99"/>
      <c r="R162" s="99"/>
      <c r="S162" s="99"/>
      <c r="T162" s="99"/>
    </row>
    <row r="163" spans="3:20" ht="13.5">
      <c r="C163" s="18">
        <f t="shared" si="75"/>
        <v>2018</v>
      </c>
      <c r="E163" s="18" t="s">
        <v>649</v>
      </c>
      <c r="H163" s="99"/>
      <c r="I163" s="99"/>
      <c r="J163" s="99"/>
      <c r="K163" s="99"/>
      <c r="L163" s="99"/>
      <c r="M163" s="99"/>
      <c r="N163" s="99"/>
      <c r="O163" s="99"/>
      <c r="P163" s="99"/>
      <c r="Q163" s="99"/>
      <c r="R163" s="99"/>
      <c r="S163" s="99"/>
      <c r="T163" s="99"/>
    </row>
    <row r="164" spans="3:20" ht="13.5">
      <c r="C164" s="18">
        <f t="shared" si="75"/>
        <v>2019</v>
      </c>
      <c r="E164" s="18" t="s">
        <v>649</v>
      </c>
      <c r="H164" s="99"/>
      <c r="I164" s="99"/>
      <c r="J164" s="99"/>
      <c r="K164" s="99"/>
      <c r="L164" s="99"/>
      <c r="M164" s="99"/>
      <c r="N164" s="99"/>
      <c r="O164" s="99"/>
      <c r="P164" s="99"/>
      <c r="Q164" s="99"/>
      <c r="R164" s="99"/>
      <c r="S164" s="99"/>
      <c r="T164" s="99"/>
    </row>
    <row r="165" spans="3:20" ht="13.5">
      <c r="C165" s="18">
        <f t="shared" si="75"/>
        <v>2020</v>
      </c>
      <c r="E165" s="18" t="s">
        <v>649</v>
      </c>
      <c r="H165" s="99"/>
      <c r="I165" s="99"/>
      <c r="J165" s="99"/>
      <c r="K165" s="99"/>
      <c r="L165" s="99"/>
      <c r="M165" s="99"/>
      <c r="N165" s="99"/>
      <c r="O165" s="99"/>
      <c r="P165" s="99"/>
      <c r="Q165" s="99"/>
      <c r="R165" s="99"/>
      <c r="S165" s="99"/>
      <c r="T165" s="99"/>
    </row>
    <row r="166" spans="3:20" ht="13.5">
      <c r="C166" s="18">
        <f t="shared" si="75"/>
        <v>2021</v>
      </c>
      <c r="E166" s="18" t="s">
        <v>649</v>
      </c>
      <c r="H166" s="99"/>
      <c r="I166" s="99"/>
      <c r="J166" s="99"/>
      <c r="K166" s="99"/>
      <c r="L166" s="99"/>
      <c r="M166" s="99"/>
      <c r="N166" s="99"/>
      <c r="O166" s="99"/>
      <c r="P166" s="99"/>
      <c r="Q166" s="99"/>
      <c r="R166" s="99"/>
      <c r="S166" s="99"/>
      <c r="T166" s="99"/>
    </row>
    <row r="167" spans="3:20" ht="13.5">
      <c r="C167" s="18">
        <f t="shared" si="75"/>
        <v>2022</v>
      </c>
      <c r="E167" s="18" t="s">
        <v>649</v>
      </c>
      <c r="H167" s="99"/>
      <c r="I167" s="99"/>
      <c r="J167" s="99"/>
      <c r="K167" s="99"/>
      <c r="L167" s="99"/>
      <c r="M167" s="99"/>
      <c r="N167" s="99"/>
      <c r="O167" s="99"/>
      <c r="P167" s="99"/>
      <c r="Q167" s="99"/>
      <c r="R167" s="99"/>
      <c r="S167" s="99"/>
      <c r="T167" s="99"/>
    </row>
    <row r="168" spans="3:20" ht="13.5">
      <c r="C168" s="18">
        <f t="shared" si="75"/>
        <v>2023</v>
      </c>
      <c r="E168" s="18" t="s">
        <v>649</v>
      </c>
      <c r="H168" s="99"/>
      <c r="I168" s="99"/>
      <c r="J168" s="99"/>
      <c r="K168" s="99"/>
      <c r="L168" s="99"/>
      <c r="M168" s="99"/>
      <c r="N168" s="99"/>
      <c r="O168" s="99"/>
      <c r="P168" s="99"/>
      <c r="Q168" s="99"/>
      <c r="R168" s="99"/>
      <c r="S168" s="99"/>
      <c r="T168" s="99"/>
    </row>
    <row r="169" spans="3:20" ht="13.5">
      <c r="C169" s="18">
        <f t="shared" si="75"/>
        <v>2024</v>
      </c>
      <c r="E169" s="18" t="s">
        <v>649</v>
      </c>
      <c r="H169" s="99"/>
      <c r="I169" s="99"/>
      <c r="J169" s="99"/>
      <c r="K169" s="99"/>
      <c r="L169" s="99"/>
      <c r="M169" s="99"/>
      <c r="N169" s="99"/>
      <c r="O169" s="99"/>
      <c r="P169" s="99"/>
      <c r="Q169" s="99"/>
      <c r="R169" s="99"/>
      <c r="S169" s="99"/>
      <c r="T169" s="99"/>
    </row>
    <row r="170" spans="3:20" ht="13.5">
      <c r="C170" s="18">
        <f t="shared" si="75"/>
        <v>2025</v>
      </c>
      <c r="E170" s="18" t="s">
        <v>649</v>
      </c>
      <c r="H170" s="99"/>
      <c r="I170" s="99"/>
      <c r="J170" s="99"/>
      <c r="K170" s="99"/>
      <c r="L170" s="99"/>
      <c r="M170" s="99"/>
      <c r="N170" s="99"/>
      <c r="O170" s="99"/>
      <c r="P170" s="99"/>
      <c r="Q170" s="99"/>
      <c r="R170" s="99"/>
      <c r="S170" s="99"/>
      <c r="T170" s="99"/>
    </row>
    <row r="171" spans="3:20" ht="13.5">
      <c r="C171" s="18">
        <f t="shared" si="75"/>
        <v>2026</v>
      </c>
      <c r="E171" s="18" t="s">
        <v>649</v>
      </c>
      <c r="H171" s="99"/>
      <c r="I171" s="99"/>
      <c r="J171" s="99"/>
      <c r="K171" s="99"/>
      <c r="L171" s="99"/>
      <c r="M171" s="99"/>
      <c r="N171" s="99"/>
      <c r="O171" s="99"/>
      <c r="P171" s="99"/>
      <c r="Q171" s="99"/>
      <c r="R171" s="99"/>
      <c r="S171" s="99"/>
      <c r="T171" s="99"/>
    </row>
    <row r="172" spans="3:20" ht="13.5">
      <c r="E172" s="18"/>
    </row>
    <row r="173" spans="3:20" ht="13.5">
      <c r="C173" s="16" t="s">
        <v>503</v>
      </c>
      <c r="H173" s="97"/>
      <c r="I173" s="97"/>
      <c r="J173" s="97"/>
      <c r="K173" s="97"/>
      <c r="L173" s="97"/>
      <c r="M173" s="97"/>
      <c r="N173" s="97"/>
      <c r="O173" s="97"/>
      <c r="P173" s="97"/>
      <c r="Q173" s="97"/>
      <c r="R173" s="97"/>
      <c r="S173" s="97"/>
      <c r="T173" s="97"/>
    </row>
    <row r="174" spans="3:20" ht="13.5">
      <c r="C174" s="18" t="s">
        <v>567</v>
      </c>
      <c r="H174" s="97"/>
      <c r="I174" s="97"/>
      <c r="J174" s="97"/>
      <c r="K174" s="97"/>
      <c r="L174" s="97"/>
      <c r="M174" s="97"/>
      <c r="N174" s="97"/>
      <c r="O174" s="97"/>
      <c r="P174" s="97"/>
      <c r="Q174" s="97"/>
      <c r="R174" s="97"/>
      <c r="S174" s="97"/>
      <c r="T174" s="97"/>
    </row>
    <row r="175" spans="3:20" ht="13.5">
      <c r="C175" s="18">
        <f>C22</f>
        <v>2014</v>
      </c>
      <c r="E175" s="18" t="s">
        <v>650</v>
      </c>
      <c r="H175" s="253">
        <f>H189/$H$16</f>
        <v>0</v>
      </c>
      <c r="I175" s="253">
        <f t="shared" ref="I175:T175" si="76">I189/$H$16</f>
        <v>0</v>
      </c>
      <c r="J175" s="253">
        <f t="shared" si="76"/>
        <v>0</v>
      </c>
      <c r="K175" s="253">
        <f t="shared" si="76"/>
        <v>0</v>
      </c>
      <c r="L175" s="253">
        <f t="shared" si="76"/>
        <v>0</v>
      </c>
      <c r="M175" s="253">
        <f t="shared" si="76"/>
        <v>0</v>
      </c>
      <c r="N175" s="253">
        <f t="shared" si="76"/>
        <v>0</v>
      </c>
      <c r="O175" s="253">
        <f t="shared" si="76"/>
        <v>0</v>
      </c>
      <c r="P175" s="253">
        <f t="shared" si="76"/>
        <v>0</v>
      </c>
      <c r="Q175" s="253">
        <f t="shared" si="76"/>
        <v>0</v>
      </c>
      <c r="R175" s="253">
        <f t="shared" si="76"/>
        <v>0</v>
      </c>
      <c r="S175" s="253">
        <f t="shared" si="76"/>
        <v>0</v>
      </c>
      <c r="T175" s="253">
        <f t="shared" si="76"/>
        <v>0</v>
      </c>
    </row>
    <row r="176" spans="3:20" ht="13.5">
      <c r="C176" s="18">
        <f t="shared" ref="C176:C187" si="77">C23</f>
        <v>2015</v>
      </c>
      <c r="E176" s="18" t="s">
        <v>650</v>
      </c>
      <c r="H176" s="253">
        <f>H190/$I$16</f>
        <v>0</v>
      </c>
      <c r="I176" s="253">
        <f t="shared" ref="I176:T176" si="78">I190/$I$16</f>
        <v>0</v>
      </c>
      <c r="J176" s="253">
        <f t="shared" si="78"/>
        <v>0</v>
      </c>
      <c r="K176" s="253">
        <f t="shared" si="78"/>
        <v>0</v>
      </c>
      <c r="L176" s="253">
        <f t="shared" si="78"/>
        <v>0</v>
      </c>
      <c r="M176" s="253">
        <f t="shared" si="78"/>
        <v>0</v>
      </c>
      <c r="N176" s="253">
        <f t="shared" si="78"/>
        <v>0</v>
      </c>
      <c r="O176" s="253">
        <f t="shared" si="78"/>
        <v>0</v>
      </c>
      <c r="P176" s="253">
        <f t="shared" si="78"/>
        <v>0</v>
      </c>
      <c r="Q176" s="253">
        <f t="shared" si="78"/>
        <v>0</v>
      </c>
      <c r="R176" s="253">
        <f t="shared" si="78"/>
        <v>0</v>
      </c>
      <c r="S176" s="253">
        <f t="shared" si="78"/>
        <v>0</v>
      </c>
      <c r="T176" s="253">
        <f t="shared" si="78"/>
        <v>0</v>
      </c>
    </row>
    <row r="177" spans="3:20" ht="13.5">
      <c r="C177" s="18">
        <f t="shared" si="77"/>
        <v>2016</v>
      </c>
      <c r="E177" s="18" t="s">
        <v>650</v>
      </c>
      <c r="H177" s="253">
        <f>H191/$J$16</f>
        <v>0</v>
      </c>
      <c r="I177" s="253">
        <f t="shared" ref="I177:T177" si="79">I191/$J$16</f>
        <v>0</v>
      </c>
      <c r="J177" s="253">
        <f t="shared" si="79"/>
        <v>0</v>
      </c>
      <c r="K177" s="253">
        <f t="shared" si="79"/>
        <v>0</v>
      </c>
      <c r="L177" s="253">
        <f t="shared" si="79"/>
        <v>0</v>
      </c>
      <c r="M177" s="253">
        <f t="shared" si="79"/>
        <v>0</v>
      </c>
      <c r="N177" s="253">
        <f t="shared" si="79"/>
        <v>0</v>
      </c>
      <c r="O177" s="253">
        <f t="shared" si="79"/>
        <v>0</v>
      </c>
      <c r="P177" s="253">
        <f t="shared" si="79"/>
        <v>0</v>
      </c>
      <c r="Q177" s="253">
        <f t="shared" si="79"/>
        <v>0</v>
      </c>
      <c r="R177" s="253">
        <f t="shared" si="79"/>
        <v>0</v>
      </c>
      <c r="S177" s="253">
        <f t="shared" si="79"/>
        <v>0</v>
      </c>
      <c r="T177" s="253">
        <f t="shared" si="79"/>
        <v>0</v>
      </c>
    </row>
    <row r="178" spans="3:20" ht="13.5">
      <c r="C178" s="18">
        <f t="shared" si="77"/>
        <v>2017</v>
      </c>
      <c r="E178" s="18" t="s">
        <v>650</v>
      </c>
      <c r="H178" s="253">
        <f>H192/$K$16</f>
        <v>0</v>
      </c>
      <c r="I178" s="253">
        <f t="shared" ref="I178:T178" si="80">I192/$K$16</f>
        <v>0</v>
      </c>
      <c r="J178" s="253">
        <f t="shared" si="80"/>
        <v>0</v>
      </c>
      <c r="K178" s="253">
        <f t="shared" si="80"/>
        <v>0</v>
      </c>
      <c r="L178" s="253">
        <f t="shared" si="80"/>
        <v>0</v>
      </c>
      <c r="M178" s="253">
        <f t="shared" si="80"/>
        <v>0</v>
      </c>
      <c r="N178" s="253">
        <f t="shared" si="80"/>
        <v>0</v>
      </c>
      <c r="O178" s="253">
        <f t="shared" si="80"/>
        <v>0</v>
      </c>
      <c r="P178" s="253">
        <f t="shared" si="80"/>
        <v>0</v>
      </c>
      <c r="Q178" s="253">
        <f t="shared" si="80"/>
        <v>0</v>
      </c>
      <c r="R178" s="253">
        <f t="shared" si="80"/>
        <v>0</v>
      </c>
      <c r="S178" s="253">
        <f t="shared" si="80"/>
        <v>0</v>
      </c>
      <c r="T178" s="253">
        <f t="shared" si="80"/>
        <v>0</v>
      </c>
    </row>
    <row r="179" spans="3:20" ht="13.5">
      <c r="C179" s="18">
        <f t="shared" si="77"/>
        <v>2018</v>
      </c>
      <c r="E179" s="18" t="s">
        <v>650</v>
      </c>
      <c r="H179" s="253">
        <f>H193/$L$16</f>
        <v>0</v>
      </c>
      <c r="I179" s="253">
        <f t="shared" ref="I179:T179" si="81">I193/$L$16</f>
        <v>0</v>
      </c>
      <c r="J179" s="253">
        <f t="shared" si="81"/>
        <v>0</v>
      </c>
      <c r="K179" s="253">
        <f t="shared" si="81"/>
        <v>0</v>
      </c>
      <c r="L179" s="253">
        <f t="shared" si="81"/>
        <v>0</v>
      </c>
      <c r="M179" s="253">
        <f t="shared" si="81"/>
        <v>0</v>
      </c>
      <c r="N179" s="253">
        <f t="shared" si="81"/>
        <v>0</v>
      </c>
      <c r="O179" s="253">
        <f t="shared" si="81"/>
        <v>0</v>
      </c>
      <c r="P179" s="253">
        <f t="shared" si="81"/>
        <v>0</v>
      </c>
      <c r="Q179" s="253">
        <f t="shared" si="81"/>
        <v>0</v>
      </c>
      <c r="R179" s="253">
        <f t="shared" si="81"/>
        <v>0</v>
      </c>
      <c r="S179" s="253">
        <f t="shared" si="81"/>
        <v>0</v>
      </c>
      <c r="T179" s="253">
        <f t="shared" si="81"/>
        <v>0</v>
      </c>
    </row>
    <row r="180" spans="3:20" ht="13.5">
      <c r="C180" s="18">
        <f t="shared" si="77"/>
        <v>2019</v>
      </c>
      <c r="E180" s="18" t="s">
        <v>650</v>
      </c>
      <c r="H180" s="253">
        <f>H194/$M$16</f>
        <v>0</v>
      </c>
      <c r="I180" s="253">
        <f t="shared" ref="I180:T180" si="82">I194/$M$16</f>
        <v>0</v>
      </c>
      <c r="J180" s="253">
        <f t="shared" si="82"/>
        <v>0</v>
      </c>
      <c r="K180" s="253">
        <f t="shared" si="82"/>
        <v>0</v>
      </c>
      <c r="L180" s="253">
        <f t="shared" si="82"/>
        <v>0</v>
      </c>
      <c r="M180" s="253">
        <f t="shared" si="82"/>
        <v>0</v>
      </c>
      <c r="N180" s="253">
        <f t="shared" si="82"/>
        <v>0</v>
      </c>
      <c r="O180" s="253">
        <f t="shared" si="82"/>
        <v>0</v>
      </c>
      <c r="P180" s="253">
        <f t="shared" si="82"/>
        <v>0</v>
      </c>
      <c r="Q180" s="253">
        <f t="shared" si="82"/>
        <v>0</v>
      </c>
      <c r="R180" s="253">
        <f t="shared" si="82"/>
        <v>0</v>
      </c>
      <c r="S180" s="253">
        <f t="shared" si="82"/>
        <v>0</v>
      </c>
      <c r="T180" s="253">
        <f t="shared" si="82"/>
        <v>0</v>
      </c>
    </row>
    <row r="181" spans="3:20" ht="13.5">
      <c r="C181" s="18">
        <f t="shared" si="77"/>
        <v>2020</v>
      </c>
      <c r="E181" s="18" t="s">
        <v>650</v>
      </c>
      <c r="H181" s="253">
        <f>H195/$N$16</f>
        <v>0</v>
      </c>
      <c r="I181" s="253">
        <f t="shared" ref="I181:T181" si="83">I195/$N$16</f>
        <v>0</v>
      </c>
      <c r="J181" s="253">
        <f t="shared" si="83"/>
        <v>0</v>
      </c>
      <c r="K181" s="253">
        <f t="shared" si="83"/>
        <v>0</v>
      </c>
      <c r="L181" s="253">
        <f t="shared" si="83"/>
        <v>0</v>
      </c>
      <c r="M181" s="253">
        <f t="shared" si="83"/>
        <v>0</v>
      </c>
      <c r="N181" s="253">
        <f t="shared" si="83"/>
        <v>0</v>
      </c>
      <c r="O181" s="253">
        <f t="shared" si="83"/>
        <v>0</v>
      </c>
      <c r="P181" s="253">
        <f t="shared" si="83"/>
        <v>0</v>
      </c>
      <c r="Q181" s="253">
        <f t="shared" si="83"/>
        <v>0</v>
      </c>
      <c r="R181" s="253">
        <f t="shared" si="83"/>
        <v>0</v>
      </c>
      <c r="S181" s="253">
        <f t="shared" si="83"/>
        <v>0</v>
      </c>
      <c r="T181" s="253">
        <f t="shared" si="83"/>
        <v>0</v>
      </c>
    </row>
    <row r="182" spans="3:20" ht="13.5">
      <c r="C182" s="18">
        <f t="shared" si="77"/>
        <v>2021</v>
      </c>
      <c r="E182" s="18" t="s">
        <v>650</v>
      </c>
      <c r="H182" s="253">
        <f>H196/$O$16</f>
        <v>0</v>
      </c>
      <c r="I182" s="253">
        <f t="shared" ref="I182:T182" si="84">I196/$O$16</f>
        <v>0</v>
      </c>
      <c r="J182" s="253">
        <f t="shared" si="84"/>
        <v>0</v>
      </c>
      <c r="K182" s="253">
        <f t="shared" si="84"/>
        <v>0</v>
      </c>
      <c r="L182" s="253">
        <f t="shared" si="84"/>
        <v>0</v>
      </c>
      <c r="M182" s="253">
        <f t="shared" si="84"/>
        <v>0</v>
      </c>
      <c r="N182" s="253">
        <f t="shared" si="84"/>
        <v>0</v>
      </c>
      <c r="O182" s="253">
        <f t="shared" si="84"/>
        <v>0</v>
      </c>
      <c r="P182" s="253">
        <f t="shared" si="84"/>
        <v>0</v>
      </c>
      <c r="Q182" s="253">
        <f t="shared" si="84"/>
        <v>0</v>
      </c>
      <c r="R182" s="253">
        <f t="shared" si="84"/>
        <v>0</v>
      </c>
      <c r="S182" s="253">
        <f t="shared" si="84"/>
        <v>0</v>
      </c>
      <c r="T182" s="253">
        <f t="shared" si="84"/>
        <v>0</v>
      </c>
    </row>
    <row r="183" spans="3:20" ht="13.5">
      <c r="C183" s="18">
        <f t="shared" si="77"/>
        <v>2022</v>
      </c>
      <c r="E183" s="18" t="s">
        <v>650</v>
      </c>
      <c r="H183" s="253">
        <f>H197/$P$16</f>
        <v>0</v>
      </c>
      <c r="I183" s="253">
        <f t="shared" ref="I183:T183" si="85">I197/$P$16</f>
        <v>0</v>
      </c>
      <c r="J183" s="253">
        <f t="shared" si="85"/>
        <v>0</v>
      </c>
      <c r="K183" s="253">
        <f t="shared" si="85"/>
        <v>0</v>
      </c>
      <c r="L183" s="253">
        <f t="shared" si="85"/>
        <v>0</v>
      </c>
      <c r="M183" s="253">
        <f t="shared" si="85"/>
        <v>0</v>
      </c>
      <c r="N183" s="253">
        <f t="shared" si="85"/>
        <v>0</v>
      </c>
      <c r="O183" s="253">
        <f t="shared" si="85"/>
        <v>0</v>
      </c>
      <c r="P183" s="253">
        <f t="shared" si="85"/>
        <v>0</v>
      </c>
      <c r="Q183" s="253">
        <f t="shared" si="85"/>
        <v>0</v>
      </c>
      <c r="R183" s="253">
        <f t="shared" si="85"/>
        <v>0</v>
      </c>
      <c r="S183" s="253">
        <f t="shared" si="85"/>
        <v>0</v>
      </c>
      <c r="T183" s="253">
        <f t="shared" si="85"/>
        <v>0</v>
      </c>
    </row>
    <row r="184" spans="3:20" ht="13.5">
      <c r="C184" s="18">
        <f t="shared" si="77"/>
        <v>2023</v>
      </c>
      <c r="E184" s="18" t="s">
        <v>650</v>
      </c>
      <c r="H184" s="253">
        <f>H198/$Q$16</f>
        <v>0</v>
      </c>
      <c r="I184" s="253">
        <f t="shared" ref="I184:T184" si="86">I198/$Q$16</f>
        <v>0</v>
      </c>
      <c r="J184" s="253">
        <f t="shared" si="86"/>
        <v>0</v>
      </c>
      <c r="K184" s="253">
        <f t="shared" si="86"/>
        <v>0</v>
      </c>
      <c r="L184" s="253">
        <f t="shared" si="86"/>
        <v>0</v>
      </c>
      <c r="M184" s="253">
        <f t="shared" si="86"/>
        <v>0</v>
      </c>
      <c r="N184" s="253">
        <f t="shared" si="86"/>
        <v>0</v>
      </c>
      <c r="O184" s="253">
        <f t="shared" si="86"/>
        <v>0</v>
      </c>
      <c r="P184" s="253">
        <f t="shared" si="86"/>
        <v>0</v>
      </c>
      <c r="Q184" s="253">
        <f t="shared" si="86"/>
        <v>0</v>
      </c>
      <c r="R184" s="253">
        <f t="shared" si="86"/>
        <v>0</v>
      </c>
      <c r="S184" s="253">
        <f t="shared" si="86"/>
        <v>0</v>
      </c>
      <c r="T184" s="253">
        <f t="shared" si="86"/>
        <v>0</v>
      </c>
    </row>
    <row r="185" spans="3:20" ht="13.5">
      <c r="C185" s="18">
        <f t="shared" si="77"/>
        <v>2024</v>
      </c>
      <c r="E185" s="18" t="s">
        <v>650</v>
      </c>
      <c r="H185" s="253">
        <f>H199/$R$16</f>
        <v>0</v>
      </c>
      <c r="I185" s="253">
        <f t="shared" ref="I185:T185" si="87">I199/$R$16</f>
        <v>0</v>
      </c>
      <c r="J185" s="253">
        <f t="shared" si="87"/>
        <v>0</v>
      </c>
      <c r="K185" s="253">
        <f t="shared" si="87"/>
        <v>0</v>
      </c>
      <c r="L185" s="253">
        <f t="shared" si="87"/>
        <v>0</v>
      </c>
      <c r="M185" s="253">
        <f t="shared" si="87"/>
        <v>0</v>
      </c>
      <c r="N185" s="253">
        <f t="shared" si="87"/>
        <v>0</v>
      </c>
      <c r="O185" s="253">
        <f t="shared" si="87"/>
        <v>0</v>
      </c>
      <c r="P185" s="253">
        <f t="shared" si="87"/>
        <v>0</v>
      </c>
      <c r="Q185" s="253">
        <f t="shared" si="87"/>
        <v>0</v>
      </c>
      <c r="R185" s="253">
        <f t="shared" si="87"/>
        <v>0</v>
      </c>
      <c r="S185" s="253">
        <f t="shared" si="87"/>
        <v>0</v>
      </c>
      <c r="T185" s="253">
        <f t="shared" si="87"/>
        <v>0</v>
      </c>
    </row>
    <row r="186" spans="3:20" ht="13.5">
      <c r="C186" s="18">
        <f t="shared" si="77"/>
        <v>2025</v>
      </c>
      <c r="E186" s="18" t="s">
        <v>650</v>
      </c>
      <c r="H186" s="253">
        <f>H200/$S$16</f>
        <v>0</v>
      </c>
      <c r="I186" s="253">
        <f t="shared" ref="I186:T186" si="88">I200/$S$16</f>
        <v>0</v>
      </c>
      <c r="J186" s="253">
        <f t="shared" si="88"/>
        <v>0</v>
      </c>
      <c r="K186" s="253">
        <f t="shared" si="88"/>
        <v>0</v>
      </c>
      <c r="L186" s="253">
        <f t="shared" si="88"/>
        <v>0</v>
      </c>
      <c r="M186" s="253">
        <f t="shared" si="88"/>
        <v>0</v>
      </c>
      <c r="N186" s="253">
        <f t="shared" si="88"/>
        <v>0</v>
      </c>
      <c r="O186" s="253">
        <f t="shared" si="88"/>
        <v>0</v>
      </c>
      <c r="P186" s="253">
        <f t="shared" si="88"/>
        <v>0</v>
      </c>
      <c r="Q186" s="253">
        <f t="shared" si="88"/>
        <v>0</v>
      </c>
      <c r="R186" s="253">
        <f t="shared" si="88"/>
        <v>0</v>
      </c>
      <c r="S186" s="253">
        <f t="shared" si="88"/>
        <v>0</v>
      </c>
      <c r="T186" s="253">
        <f t="shared" si="88"/>
        <v>0</v>
      </c>
    </row>
    <row r="187" spans="3:20" ht="13.5">
      <c r="C187" s="18">
        <f t="shared" si="77"/>
        <v>2026</v>
      </c>
      <c r="E187" s="18" t="s">
        <v>650</v>
      </c>
      <c r="H187" s="253">
        <f>H201/$T$16</f>
        <v>0</v>
      </c>
      <c r="I187" s="253">
        <f t="shared" ref="I187:T187" si="89">I201/$T$16</f>
        <v>0</v>
      </c>
      <c r="J187" s="253">
        <f t="shared" si="89"/>
        <v>0</v>
      </c>
      <c r="K187" s="253">
        <f t="shared" si="89"/>
        <v>0</v>
      </c>
      <c r="L187" s="253">
        <f t="shared" si="89"/>
        <v>0</v>
      </c>
      <c r="M187" s="253">
        <f t="shared" si="89"/>
        <v>0</v>
      </c>
      <c r="N187" s="253">
        <f t="shared" si="89"/>
        <v>0</v>
      </c>
      <c r="O187" s="253">
        <f t="shared" si="89"/>
        <v>0</v>
      </c>
      <c r="P187" s="253">
        <f t="shared" si="89"/>
        <v>0</v>
      </c>
      <c r="Q187" s="253">
        <f t="shared" si="89"/>
        <v>0</v>
      </c>
      <c r="R187" s="253">
        <f t="shared" si="89"/>
        <v>0</v>
      </c>
      <c r="S187" s="253">
        <f t="shared" si="89"/>
        <v>0</v>
      </c>
      <c r="T187" s="253">
        <f t="shared" si="89"/>
        <v>0</v>
      </c>
    </row>
    <row r="188" spans="3:20" ht="13.5">
      <c r="C188" s="18"/>
    </row>
    <row r="189" spans="3:20" ht="13.5">
      <c r="C189" s="18">
        <f t="shared" ref="C189:C201" si="90">C175</f>
        <v>2014</v>
      </c>
      <c r="E189" s="18" t="s">
        <v>649</v>
      </c>
      <c r="H189" s="99"/>
      <c r="I189" s="99"/>
      <c r="J189" s="99"/>
      <c r="K189" s="99"/>
      <c r="L189" s="99"/>
      <c r="M189" s="99"/>
      <c r="N189" s="99"/>
      <c r="O189" s="99"/>
      <c r="P189" s="99"/>
      <c r="Q189" s="99"/>
      <c r="R189" s="99"/>
      <c r="S189" s="99"/>
      <c r="T189" s="99"/>
    </row>
    <row r="190" spans="3:20" ht="13.5">
      <c r="C190" s="18">
        <f t="shared" si="90"/>
        <v>2015</v>
      </c>
      <c r="E190" s="18" t="s">
        <v>649</v>
      </c>
      <c r="H190" s="99"/>
      <c r="I190" s="99"/>
      <c r="J190" s="99"/>
      <c r="K190" s="99"/>
      <c r="L190" s="99"/>
      <c r="M190" s="99"/>
      <c r="N190" s="99"/>
      <c r="O190" s="99"/>
      <c r="P190" s="99"/>
      <c r="Q190" s="99"/>
      <c r="R190" s="99"/>
      <c r="S190" s="99"/>
      <c r="T190" s="99"/>
    </row>
    <row r="191" spans="3:20" ht="13.5">
      <c r="C191" s="18">
        <f t="shared" si="90"/>
        <v>2016</v>
      </c>
      <c r="E191" s="18" t="s">
        <v>649</v>
      </c>
      <c r="H191" s="99"/>
      <c r="I191" s="99"/>
      <c r="J191" s="99"/>
      <c r="K191" s="99"/>
      <c r="L191" s="99"/>
      <c r="M191" s="99"/>
      <c r="N191" s="99"/>
      <c r="O191" s="99"/>
      <c r="P191" s="99"/>
      <c r="Q191" s="99"/>
      <c r="R191" s="99"/>
      <c r="S191" s="99"/>
      <c r="T191" s="99"/>
    </row>
    <row r="192" spans="3:20" ht="13.5">
      <c r="C192" s="18">
        <f t="shared" si="90"/>
        <v>2017</v>
      </c>
      <c r="E192" s="18" t="s">
        <v>649</v>
      </c>
      <c r="H192" s="99"/>
      <c r="I192" s="99"/>
      <c r="J192" s="99"/>
      <c r="K192" s="99"/>
      <c r="L192" s="99"/>
      <c r="M192" s="99"/>
      <c r="N192" s="99"/>
      <c r="O192" s="99"/>
      <c r="P192" s="99"/>
      <c r="Q192" s="99"/>
      <c r="R192" s="99"/>
      <c r="S192" s="99"/>
      <c r="T192" s="99"/>
    </row>
    <row r="193" spans="2:20" ht="13.5">
      <c r="C193" s="18">
        <f t="shared" si="90"/>
        <v>2018</v>
      </c>
      <c r="E193" s="18" t="s">
        <v>649</v>
      </c>
      <c r="H193" s="99"/>
      <c r="I193" s="99"/>
      <c r="J193" s="99"/>
      <c r="K193" s="99"/>
      <c r="L193" s="99"/>
      <c r="M193" s="99"/>
      <c r="N193" s="99"/>
      <c r="O193" s="99"/>
      <c r="P193" s="99"/>
      <c r="Q193" s="99"/>
      <c r="R193" s="99"/>
      <c r="S193" s="99"/>
      <c r="T193" s="99"/>
    </row>
    <row r="194" spans="2:20" ht="13.5">
      <c r="C194" s="18">
        <f t="shared" si="90"/>
        <v>2019</v>
      </c>
      <c r="E194" s="18" t="s">
        <v>649</v>
      </c>
      <c r="H194" s="99"/>
      <c r="I194" s="99"/>
      <c r="J194" s="99"/>
      <c r="K194" s="99"/>
      <c r="L194" s="99"/>
      <c r="M194" s="99"/>
      <c r="N194" s="99"/>
      <c r="O194" s="99"/>
      <c r="P194" s="99"/>
      <c r="Q194" s="99"/>
      <c r="R194" s="99"/>
      <c r="S194" s="99"/>
      <c r="T194" s="99"/>
    </row>
    <row r="195" spans="2:20" ht="13.5">
      <c r="C195" s="18">
        <f t="shared" si="90"/>
        <v>2020</v>
      </c>
      <c r="E195" s="18" t="s">
        <v>649</v>
      </c>
      <c r="H195" s="99"/>
      <c r="I195" s="99"/>
      <c r="J195" s="99"/>
      <c r="K195" s="99"/>
      <c r="L195" s="99"/>
      <c r="M195" s="99"/>
      <c r="N195" s="99"/>
      <c r="O195" s="99"/>
      <c r="P195" s="99"/>
      <c r="Q195" s="99"/>
      <c r="R195" s="99"/>
      <c r="S195" s="99"/>
      <c r="T195" s="99"/>
    </row>
    <row r="196" spans="2:20" ht="13.5">
      <c r="C196" s="18">
        <f t="shared" si="90"/>
        <v>2021</v>
      </c>
      <c r="E196" s="18" t="s">
        <v>649</v>
      </c>
      <c r="H196" s="99"/>
      <c r="I196" s="99"/>
      <c r="J196" s="99"/>
      <c r="K196" s="99"/>
      <c r="L196" s="99"/>
      <c r="M196" s="99"/>
      <c r="N196" s="99"/>
      <c r="O196" s="99"/>
      <c r="P196" s="99"/>
      <c r="Q196" s="99"/>
      <c r="R196" s="99"/>
      <c r="S196" s="99"/>
      <c r="T196" s="99"/>
    </row>
    <row r="197" spans="2:20" ht="13.5">
      <c r="C197" s="18">
        <f t="shared" si="90"/>
        <v>2022</v>
      </c>
      <c r="E197" s="18" t="s">
        <v>649</v>
      </c>
      <c r="H197" s="99"/>
      <c r="I197" s="99"/>
      <c r="J197" s="99"/>
      <c r="K197" s="99"/>
      <c r="L197" s="99"/>
      <c r="M197" s="99"/>
      <c r="N197" s="99"/>
      <c r="O197" s="99"/>
      <c r="P197" s="99"/>
      <c r="Q197" s="99"/>
      <c r="R197" s="99"/>
      <c r="S197" s="99"/>
      <c r="T197" s="99"/>
    </row>
    <row r="198" spans="2:20" ht="13.5">
      <c r="C198" s="18">
        <f t="shared" si="90"/>
        <v>2023</v>
      </c>
      <c r="E198" s="18" t="s">
        <v>649</v>
      </c>
      <c r="H198" s="99"/>
      <c r="I198" s="99"/>
      <c r="J198" s="99"/>
      <c r="K198" s="99"/>
      <c r="L198" s="99"/>
      <c r="M198" s="99"/>
      <c r="N198" s="99"/>
      <c r="O198" s="99"/>
      <c r="P198" s="99"/>
      <c r="Q198" s="99"/>
      <c r="R198" s="99"/>
      <c r="S198" s="99"/>
      <c r="T198" s="99"/>
    </row>
    <row r="199" spans="2:20" ht="13.5">
      <c r="C199" s="18">
        <f t="shared" si="90"/>
        <v>2024</v>
      </c>
      <c r="E199" s="18" t="s">
        <v>649</v>
      </c>
      <c r="H199" s="99"/>
      <c r="I199" s="99"/>
      <c r="J199" s="99"/>
      <c r="K199" s="99"/>
      <c r="L199" s="99"/>
      <c r="M199" s="99"/>
      <c r="N199" s="99"/>
      <c r="O199" s="99"/>
      <c r="P199" s="99"/>
      <c r="Q199" s="99"/>
      <c r="R199" s="99"/>
      <c r="S199" s="99"/>
      <c r="T199" s="99"/>
    </row>
    <row r="200" spans="2:20" ht="13.5">
      <c r="C200" s="18">
        <f t="shared" si="90"/>
        <v>2025</v>
      </c>
      <c r="E200" s="18" t="s">
        <v>649</v>
      </c>
      <c r="H200" s="99"/>
      <c r="I200" s="99"/>
      <c r="J200" s="99"/>
      <c r="K200" s="99"/>
      <c r="L200" s="99"/>
      <c r="M200" s="99"/>
      <c r="N200" s="99"/>
      <c r="O200" s="99"/>
      <c r="P200" s="99"/>
      <c r="Q200" s="99"/>
      <c r="R200" s="99"/>
      <c r="S200" s="99"/>
      <c r="T200" s="99"/>
    </row>
    <row r="201" spans="2:20" ht="13.5">
      <c r="C201" s="18">
        <f t="shared" si="90"/>
        <v>2026</v>
      </c>
      <c r="E201" s="18" t="s">
        <v>649</v>
      </c>
      <c r="H201" s="99"/>
      <c r="I201" s="99"/>
      <c r="J201" s="99"/>
      <c r="K201" s="99"/>
      <c r="L201" s="99"/>
      <c r="M201" s="99"/>
      <c r="N201" s="99"/>
      <c r="O201" s="99"/>
      <c r="P201" s="99"/>
      <c r="Q201" s="99"/>
      <c r="R201" s="99"/>
      <c r="S201" s="99"/>
      <c r="T201" s="99"/>
    </row>
    <row r="202" spans="2:20" ht="13.5">
      <c r="C202" s="18"/>
      <c r="E202" s="18"/>
    </row>
    <row r="203" spans="2:20" ht="13.5">
      <c r="E203" s="18"/>
    </row>
    <row r="204" spans="2:20" ht="13.5">
      <c r="B204" s="16" t="s">
        <v>652</v>
      </c>
      <c r="E204" s="18"/>
    </row>
    <row r="205" spans="2:20" ht="13.5">
      <c r="E205" s="18"/>
    </row>
    <row r="206" spans="2:20" ht="13.5">
      <c r="C206" s="32" t="s">
        <v>566</v>
      </c>
      <c r="E206" s="18" t="s">
        <v>649</v>
      </c>
      <c r="H206" s="99"/>
      <c r="I206" s="99"/>
      <c r="J206" s="99"/>
      <c r="K206" s="99"/>
      <c r="L206" s="99"/>
      <c r="M206" s="99"/>
      <c r="N206" s="99"/>
      <c r="O206" s="99"/>
      <c r="P206" s="99"/>
      <c r="Q206" s="99"/>
      <c r="R206" s="99"/>
      <c r="S206" s="99"/>
      <c r="T206" s="99"/>
    </row>
    <row r="207" spans="2:20" ht="13.5">
      <c r="C207" s="32" t="s">
        <v>566</v>
      </c>
      <c r="E207" s="18" t="s">
        <v>649</v>
      </c>
      <c r="H207" s="99"/>
      <c r="I207" s="99"/>
      <c r="J207" s="99"/>
      <c r="K207" s="99"/>
      <c r="L207" s="99"/>
      <c r="M207" s="99"/>
      <c r="N207" s="99"/>
      <c r="O207" s="99"/>
      <c r="P207" s="99"/>
      <c r="Q207" s="99"/>
      <c r="R207" s="99"/>
      <c r="S207" s="99"/>
      <c r="T207" s="99"/>
    </row>
    <row r="208" spans="2:20" ht="13.5">
      <c r="C208" s="32" t="s">
        <v>566</v>
      </c>
      <c r="E208" s="18" t="s">
        <v>649</v>
      </c>
      <c r="H208" s="99"/>
      <c r="I208" s="99"/>
      <c r="J208" s="99"/>
      <c r="K208" s="99"/>
      <c r="L208" s="99"/>
      <c r="M208" s="99"/>
      <c r="N208" s="99"/>
      <c r="O208" s="99"/>
      <c r="P208" s="99"/>
      <c r="Q208" s="99"/>
      <c r="R208" s="99"/>
      <c r="S208" s="99"/>
      <c r="T208" s="99"/>
    </row>
    <row r="209" spans="3:20" ht="13.5">
      <c r="C209" s="32" t="s">
        <v>566</v>
      </c>
      <c r="E209" s="18" t="s">
        <v>649</v>
      </c>
      <c r="H209" s="124"/>
      <c r="I209" s="124"/>
      <c r="J209" s="124"/>
      <c r="K209" s="124"/>
      <c r="L209" s="124"/>
      <c r="M209" s="124"/>
      <c r="N209" s="124"/>
      <c r="O209" s="124"/>
      <c r="P209" s="124"/>
      <c r="Q209" s="124"/>
      <c r="R209" s="124"/>
      <c r="S209" s="124"/>
      <c r="T209" s="124"/>
    </row>
    <row r="210" spans="3:20" ht="13.5">
      <c r="C210" s="32" t="s">
        <v>566</v>
      </c>
      <c r="E210" s="18" t="s">
        <v>649</v>
      </c>
      <c r="H210" s="124"/>
      <c r="I210" s="124"/>
      <c r="J210" s="124"/>
      <c r="K210" s="124"/>
      <c r="L210" s="124"/>
      <c r="M210" s="124"/>
      <c r="N210" s="124"/>
      <c r="O210" s="124"/>
      <c r="P210" s="124"/>
      <c r="Q210" s="124"/>
      <c r="R210" s="124"/>
      <c r="S210" s="124"/>
      <c r="T210" s="124"/>
    </row>
    <row r="211" spans="3:20" ht="13.5">
      <c r="C211" s="32" t="s">
        <v>566</v>
      </c>
      <c r="E211" s="18" t="s">
        <v>649</v>
      </c>
      <c r="H211" s="124"/>
      <c r="I211" s="124"/>
      <c r="J211" s="124"/>
      <c r="K211" s="124"/>
      <c r="L211" s="124"/>
      <c r="M211" s="124"/>
      <c r="N211" s="124"/>
      <c r="O211" s="124"/>
      <c r="P211" s="124"/>
      <c r="Q211" s="124"/>
      <c r="R211" s="124"/>
      <c r="S211" s="124"/>
      <c r="T211" s="124"/>
    </row>
    <row r="212" spans="3:20" ht="13.5">
      <c r="C212" s="32" t="s">
        <v>566</v>
      </c>
      <c r="E212" s="18" t="s">
        <v>649</v>
      </c>
      <c r="H212" s="124"/>
      <c r="I212" s="124"/>
      <c r="J212" s="124"/>
      <c r="K212" s="124"/>
      <c r="L212" s="124"/>
      <c r="M212" s="124"/>
      <c r="N212" s="124"/>
      <c r="O212" s="124"/>
      <c r="P212" s="124"/>
      <c r="Q212" s="124"/>
      <c r="R212" s="124"/>
      <c r="S212" s="124"/>
      <c r="T212" s="124"/>
    </row>
    <row r="213" spans="3:20" ht="13.5">
      <c r="C213" s="32" t="s">
        <v>566</v>
      </c>
      <c r="E213" s="18" t="s">
        <v>649</v>
      </c>
      <c r="H213" s="124"/>
      <c r="I213" s="124"/>
      <c r="J213" s="124"/>
      <c r="K213" s="124"/>
      <c r="L213" s="124"/>
      <c r="M213" s="124"/>
      <c r="N213" s="124"/>
      <c r="O213" s="124"/>
      <c r="P213" s="124"/>
      <c r="Q213" s="124"/>
      <c r="R213" s="124"/>
      <c r="S213" s="124"/>
      <c r="T213" s="124"/>
    </row>
    <row r="214" spans="3:20" ht="13.5">
      <c r="C214" s="32" t="s">
        <v>566</v>
      </c>
      <c r="E214" s="18" t="s">
        <v>649</v>
      </c>
      <c r="H214" s="124"/>
      <c r="I214" s="124"/>
      <c r="J214" s="124"/>
      <c r="K214" s="124"/>
      <c r="L214" s="124"/>
      <c r="M214" s="124"/>
      <c r="N214" s="124"/>
      <c r="O214" s="124"/>
      <c r="P214" s="124"/>
      <c r="Q214" s="124"/>
      <c r="R214" s="124"/>
      <c r="S214" s="124"/>
      <c r="T214" s="124"/>
    </row>
    <row r="215" spans="3:20" ht="13.5">
      <c r="C215" s="32" t="s">
        <v>566</v>
      </c>
      <c r="E215" s="18" t="s">
        <v>649</v>
      </c>
      <c r="H215" s="124"/>
      <c r="I215" s="124"/>
      <c r="J215" s="124"/>
      <c r="K215" s="124"/>
      <c r="L215" s="124"/>
      <c r="M215" s="124"/>
      <c r="N215" s="124"/>
      <c r="O215" s="124"/>
      <c r="P215" s="124"/>
      <c r="Q215" s="124"/>
      <c r="R215" s="124"/>
      <c r="S215" s="124"/>
      <c r="T215" s="124"/>
    </row>
    <row r="216" spans="3:20" ht="13.5">
      <c r="C216" s="32" t="s">
        <v>566</v>
      </c>
      <c r="E216" s="18" t="s">
        <v>649</v>
      </c>
      <c r="H216" s="124"/>
      <c r="I216" s="124"/>
      <c r="J216" s="124"/>
      <c r="K216" s="124"/>
      <c r="L216" s="124"/>
      <c r="M216" s="124"/>
      <c r="N216" s="124"/>
      <c r="O216" s="124"/>
      <c r="P216" s="124"/>
      <c r="Q216" s="124"/>
      <c r="R216" s="124"/>
      <c r="S216" s="124"/>
      <c r="T216" s="124"/>
    </row>
    <row r="217" spans="3:20" ht="13.5"/>
    <row r="218" spans="3:20" ht="13.5" hidden="1"/>
    <row r="219" spans="3:20" ht="13.5" hidden="1"/>
    <row r="220" spans="3:20" ht="13.5" hidden="1"/>
    <row r="221" spans="3:20" ht="13.5" hidden="1"/>
    <row r="222" spans="3:20" ht="13.5" hidden="1"/>
    <row r="223" spans="3:20" ht="13.5" hidden="1"/>
    <row r="224" spans="3:20"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sheetData>
  <pageMargins left="0.7" right="0.7" top="0.75" bottom="0.75" header="0.3" footer="0.3"/>
  <pageSetup paperSize="8" scale="1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E514"/>
  <sheetViews>
    <sheetView showGridLines="0" zoomScale="64" zoomScaleNormal="70" workbookViewId="0">
      <selection activeCell="M105" sqref="M105"/>
    </sheetView>
  </sheetViews>
  <sheetFormatPr defaultColWidth="0" defaultRowHeight="0" customHeight="1" zeroHeight="1"/>
  <cols>
    <col min="1" max="1" width="2.3828125" style="161" customWidth="1"/>
    <col min="2" max="2" width="3.15234375" style="161" customWidth="1"/>
    <col min="3" max="3" width="39.15234375" style="161" customWidth="1"/>
    <col min="4" max="4" width="21.3828125" style="161" customWidth="1"/>
    <col min="5" max="5" width="18.3828125" style="161" customWidth="1"/>
    <col min="6" max="6" width="1.765625" style="161" customWidth="1"/>
    <col min="7" max="7" width="1.4609375" style="161" customWidth="1"/>
    <col min="8" max="20" width="10.61328125" style="161" customWidth="1"/>
    <col min="21" max="21" width="3.84375" style="161" customWidth="1"/>
    <col min="22" max="22" width="75.4609375" style="161" customWidth="1"/>
    <col min="23" max="23" width="10.61328125" style="161" customWidth="1"/>
    <col min="24" max="31" width="10.61328125" style="161" hidden="1" customWidth="1"/>
    <col min="32" max="255" width="9" style="161" hidden="1" customWidth="1"/>
    <col min="256" max="16384" width="9" style="161" hidden="1"/>
  </cols>
  <sheetData>
    <row r="1" spans="2:20" s="258" customFormat="1" ht="57" customHeight="1"/>
    <row r="2" spans="2:20" s="258" customFormat="1" ht="13.5"/>
    <row r="3" spans="2:20" s="258" customFormat="1" ht="19.5">
      <c r="D3" s="263" t="s">
        <v>0</v>
      </c>
    </row>
    <row r="4" spans="2:20" s="258" customFormat="1" ht="13.5"/>
    <row r="5" spans="2:20" s="258" customFormat="1" ht="17.5">
      <c r="D5" s="266" t="s">
        <v>590</v>
      </c>
      <c r="E5" s="266"/>
      <c r="F5" s="266"/>
      <c r="G5" s="266"/>
      <c r="H5" s="266"/>
      <c r="I5" s="266"/>
      <c r="J5" s="266"/>
    </row>
    <row r="6" spans="2:20" s="258" customFormat="1" ht="18" customHeight="1"/>
    <row r="7" spans="2:20" s="15" customFormat="1" ht="13.5"/>
    <row r="8" spans="2:20" s="15" customFormat="1" ht="13.5">
      <c r="B8" s="51" t="s">
        <v>653</v>
      </c>
    </row>
    <row r="9" spans="2:20" ht="13.5">
      <c r="B9" s="16"/>
    </row>
    <row r="10" spans="2:20" ht="13.5">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3.5"/>
    <row r="12" spans="2:20"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3.5"/>
    <row r="14" spans="2:20" ht="13.5">
      <c r="B14" s="16" t="s">
        <v>251</v>
      </c>
    </row>
    <row r="15" spans="2:20" ht="13.5">
      <c r="B15" s="16"/>
    </row>
    <row r="16" spans="2:20" ht="15.5">
      <c r="C16" s="16" t="s">
        <v>99</v>
      </c>
      <c r="D16" s="18" t="s">
        <v>124</v>
      </c>
      <c r="E16" s="18" t="s">
        <v>649</v>
      </c>
      <c r="H16" s="98">
        <f>SUM(H18:H20)</f>
        <v>0</v>
      </c>
      <c r="I16" s="98">
        <f t="shared" ref="I16:T16" si="0">SUM(I18:I20)</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row>
    <row r="17" spans="2:27" ht="13.5">
      <c r="D17" s="64"/>
    </row>
    <row r="18" spans="2:27" ht="15.5">
      <c r="C18" s="161" t="s">
        <v>554</v>
      </c>
      <c r="D18" s="250" t="s">
        <v>562</v>
      </c>
      <c r="E18" s="18" t="s">
        <v>649</v>
      </c>
      <c r="H18" s="98">
        <f>H25</f>
        <v>0</v>
      </c>
      <c r="I18" s="98">
        <f t="shared" ref="I18:T18" si="1">I25</f>
        <v>0</v>
      </c>
      <c r="J18" s="98">
        <f t="shared" si="1"/>
        <v>0</v>
      </c>
      <c r="K18" s="98">
        <f t="shared" si="1"/>
        <v>0</v>
      </c>
      <c r="L18" s="98">
        <f t="shared" si="1"/>
        <v>0</v>
      </c>
      <c r="M18" s="98">
        <f t="shared" si="1"/>
        <v>0</v>
      </c>
      <c r="N18" s="98">
        <f t="shared" si="1"/>
        <v>0</v>
      </c>
      <c r="O18" s="98">
        <f t="shared" si="1"/>
        <v>0</v>
      </c>
      <c r="P18" s="98">
        <f t="shared" si="1"/>
        <v>0</v>
      </c>
      <c r="Q18" s="98">
        <f t="shared" si="1"/>
        <v>0</v>
      </c>
      <c r="R18" s="98">
        <f t="shared" si="1"/>
        <v>0</v>
      </c>
      <c r="S18" s="98">
        <f t="shared" si="1"/>
        <v>0</v>
      </c>
      <c r="T18" s="98">
        <f t="shared" si="1"/>
        <v>0</v>
      </c>
    </row>
    <row r="19" spans="2:27" ht="15.5">
      <c r="C19" s="161" t="s">
        <v>167</v>
      </c>
      <c r="D19" s="250" t="s">
        <v>563</v>
      </c>
      <c r="E19" s="18" t="s">
        <v>649</v>
      </c>
      <c r="H19" s="98">
        <f>H75</f>
        <v>0</v>
      </c>
      <c r="I19" s="98">
        <f t="shared" ref="I19:T19" si="2">I75</f>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7" ht="15.5">
      <c r="C20" s="161" t="s">
        <v>510</v>
      </c>
      <c r="D20" s="250" t="s">
        <v>564</v>
      </c>
      <c r="E20" s="18" t="s">
        <v>649</v>
      </c>
      <c r="H20" s="98">
        <f>H102</f>
        <v>0</v>
      </c>
      <c r="I20" s="98">
        <f t="shared" ref="I20:T20" si="3">I102</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7" s="22" customFormat="1" ht="13.5">
      <c r="C21" s="161"/>
      <c r="D21" s="161"/>
      <c r="E21" s="18"/>
      <c r="F21" s="161"/>
      <c r="G21" s="161"/>
      <c r="H21" s="161"/>
      <c r="I21" s="161"/>
      <c r="J21" s="161"/>
      <c r="K21" s="161"/>
      <c r="L21" s="161"/>
      <c r="M21" s="161"/>
      <c r="N21" s="161"/>
      <c r="O21" s="161"/>
      <c r="P21" s="161"/>
      <c r="Q21" s="161"/>
      <c r="R21" s="161"/>
      <c r="S21" s="161"/>
      <c r="T21" s="161"/>
      <c r="U21" s="161"/>
      <c r="V21" s="161"/>
      <c r="W21" s="161"/>
      <c r="X21" s="161"/>
      <c r="Y21" s="161"/>
      <c r="Z21" s="161"/>
      <c r="AA21" s="161"/>
    </row>
    <row r="22" spans="2:27" ht="13.5">
      <c r="D22" s="18"/>
      <c r="E22" s="18"/>
    </row>
    <row r="23" spans="2:27" ht="13.5">
      <c r="B23" s="123" t="s">
        <v>555</v>
      </c>
      <c r="C23" s="122"/>
      <c r="H23" s="97"/>
      <c r="I23" s="97"/>
      <c r="J23" s="97"/>
      <c r="K23" s="97"/>
      <c r="L23" s="97"/>
      <c r="M23" s="97"/>
      <c r="N23" s="97"/>
      <c r="O23" s="97"/>
      <c r="P23" s="97"/>
      <c r="Q23" s="97"/>
      <c r="R23" s="97"/>
      <c r="S23" s="97"/>
      <c r="T23" s="97"/>
    </row>
    <row r="24" spans="2:27" ht="13.5">
      <c r="D24" s="18"/>
      <c r="E24" s="18"/>
    </row>
    <row r="25" spans="2:27" customFormat="1" ht="15.5">
      <c r="C25" s="65" t="s">
        <v>554</v>
      </c>
      <c r="D25" s="250" t="s">
        <v>562</v>
      </c>
      <c r="E25" s="250" t="s">
        <v>649</v>
      </c>
      <c r="F25" s="161"/>
      <c r="G25" s="161"/>
      <c r="H25" s="100"/>
      <c r="I25" s="98">
        <f t="shared" ref="I25:T25" si="4">SUM(H30,H33,H36,H39,H42,H45,H48,H51,H57,H65,H54, H61, H68)</f>
        <v>0</v>
      </c>
      <c r="J25" s="98">
        <f t="shared" si="4"/>
        <v>0</v>
      </c>
      <c r="K25" s="98">
        <f t="shared" si="4"/>
        <v>0</v>
      </c>
      <c r="L25" s="98">
        <f t="shared" si="4"/>
        <v>0</v>
      </c>
      <c r="M25" s="98">
        <f t="shared" si="4"/>
        <v>0</v>
      </c>
      <c r="N25" s="98">
        <f t="shared" si="4"/>
        <v>0</v>
      </c>
      <c r="O25" s="98">
        <f t="shared" si="4"/>
        <v>0</v>
      </c>
      <c r="P25" s="98">
        <f t="shared" si="4"/>
        <v>0</v>
      </c>
      <c r="Q25" s="98">
        <f t="shared" si="4"/>
        <v>0</v>
      </c>
      <c r="R25" s="98">
        <f t="shared" si="4"/>
        <v>0</v>
      </c>
      <c r="S25" s="98">
        <f t="shared" si="4"/>
        <v>0</v>
      </c>
      <c r="T25" s="98">
        <f t="shared" si="4"/>
        <v>0</v>
      </c>
      <c r="U25" s="161"/>
      <c r="V25" s="19" t="s">
        <v>656</v>
      </c>
      <c r="W25" s="161"/>
      <c r="X25" s="161"/>
      <c r="Y25" s="161"/>
      <c r="Z25" s="161"/>
      <c r="AA25" s="161"/>
    </row>
    <row r="26" spans="2:27" s="22" customFormat="1" ht="13.5">
      <c r="C26" s="33"/>
      <c r="D26" s="33"/>
      <c r="E26" s="33"/>
      <c r="F26" s="161"/>
      <c r="G26" s="161"/>
      <c r="H26" s="97"/>
      <c r="I26" s="97"/>
      <c r="J26" s="97"/>
      <c r="K26" s="97"/>
      <c r="L26" s="97"/>
      <c r="M26" s="97"/>
      <c r="N26" s="97"/>
      <c r="O26" s="97"/>
      <c r="P26" s="97"/>
      <c r="Q26" s="97"/>
      <c r="R26" s="97"/>
      <c r="S26" s="97"/>
      <c r="T26" s="97"/>
      <c r="U26" s="161"/>
      <c r="V26" s="35"/>
      <c r="W26" s="161"/>
      <c r="X26" s="161"/>
      <c r="Y26" s="161"/>
      <c r="Z26" s="161"/>
      <c r="AA26" s="161"/>
    </row>
    <row r="27" spans="2:27" s="22" customFormat="1" ht="13.5">
      <c r="C27" s="33"/>
      <c r="D27" s="36"/>
      <c r="E27" s="36"/>
      <c r="F27" s="161"/>
      <c r="G27" s="161"/>
      <c r="H27" s="97"/>
      <c r="I27" s="97"/>
      <c r="J27" s="97"/>
      <c r="K27" s="97"/>
      <c r="L27" s="97"/>
      <c r="M27" s="97"/>
      <c r="N27" s="97"/>
      <c r="O27" s="97"/>
      <c r="P27" s="97"/>
      <c r="Q27" s="97"/>
      <c r="R27" s="97"/>
      <c r="S27" s="97"/>
      <c r="T27" s="97"/>
      <c r="U27" s="161"/>
      <c r="V27" s="35"/>
      <c r="W27" s="161"/>
      <c r="X27" s="161"/>
      <c r="Y27" s="161"/>
      <c r="Z27" s="161"/>
      <c r="AA27" s="161"/>
    </row>
    <row r="28" spans="2:27" s="22" customFormat="1" ht="13.5">
      <c r="C28" s="17" t="s">
        <v>125</v>
      </c>
      <c r="D28" s="36" t="s">
        <v>126</v>
      </c>
      <c r="E28" s="36" t="s">
        <v>649</v>
      </c>
      <c r="F28" s="161"/>
      <c r="G28" s="161"/>
      <c r="H28" s="101"/>
      <c r="I28" s="101"/>
      <c r="J28" s="101"/>
      <c r="K28" s="101"/>
      <c r="L28" s="102"/>
      <c r="M28" s="102"/>
      <c r="N28" s="102"/>
      <c r="O28" s="102"/>
      <c r="P28" s="102"/>
      <c r="Q28" s="102"/>
      <c r="R28" s="102"/>
      <c r="S28" s="102"/>
      <c r="T28" s="102"/>
      <c r="U28" s="29"/>
      <c r="V28" s="161"/>
      <c r="W28" s="161"/>
      <c r="X28" s="161"/>
      <c r="Y28" s="161"/>
      <c r="Z28" s="161"/>
      <c r="AA28" s="161"/>
    </row>
    <row r="29" spans="2:27" s="22" customFormat="1" ht="13.5">
      <c r="C29" s="17"/>
      <c r="D29" s="36"/>
      <c r="E29" s="36"/>
      <c r="F29" s="161"/>
      <c r="G29" s="161"/>
      <c r="H29" s="161"/>
      <c r="I29" s="161"/>
      <c r="J29" s="161"/>
      <c r="K29" s="161"/>
      <c r="L29" s="161"/>
      <c r="M29" s="161"/>
      <c r="N29" s="161"/>
      <c r="O29" s="161"/>
      <c r="P29" s="161"/>
      <c r="Q29" s="161"/>
      <c r="R29" s="161"/>
      <c r="S29" s="161"/>
      <c r="T29" s="161"/>
      <c r="U29" s="161"/>
      <c r="V29" s="161"/>
      <c r="W29" s="161"/>
      <c r="X29" s="161"/>
      <c r="Y29" s="161"/>
      <c r="Z29" s="161"/>
      <c r="AA29" s="161"/>
    </row>
    <row r="30" spans="2:27" customFormat="1" ht="13.5">
      <c r="C30" s="17" t="s">
        <v>127</v>
      </c>
      <c r="D30" s="36" t="s">
        <v>128</v>
      </c>
      <c r="E30" s="36" t="s">
        <v>649</v>
      </c>
      <c r="F30" s="161"/>
      <c r="G30" s="161"/>
      <c r="H30" s="98">
        <f>-H$28*(H31*H32)</f>
        <v>0</v>
      </c>
      <c r="I30" s="31"/>
      <c r="J30" s="31"/>
      <c r="K30" s="31"/>
      <c r="L30" s="31"/>
      <c r="M30" s="31"/>
      <c r="N30" s="31"/>
      <c r="O30" s="31"/>
      <c r="P30" s="31"/>
      <c r="Q30" s="31"/>
      <c r="R30" s="31"/>
      <c r="S30" s="31"/>
      <c r="T30" s="31"/>
      <c r="U30" s="161"/>
      <c r="V30" s="19" t="s">
        <v>129</v>
      </c>
      <c r="W30" s="161"/>
      <c r="X30" s="161"/>
      <c r="Y30" s="161"/>
      <c r="Z30" s="161"/>
      <c r="AA30" s="161"/>
    </row>
    <row r="31" spans="2:27" s="22" customFormat="1" ht="13.5">
      <c r="C31" s="34" t="s">
        <v>130</v>
      </c>
      <c r="D31" s="36"/>
      <c r="E31" s="36"/>
      <c r="F31" s="161"/>
      <c r="G31" s="161"/>
      <c r="H31" s="129">
        <v>0.02</v>
      </c>
      <c r="I31" s="91"/>
      <c r="J31" s="91"/>
      <c r="K31" s="91"/>
      <c r="L31" s="91"/>
      <c r="M31" s="91"/>
      <c r="N31" s="91"/>
      <c r="O31" s="91"/>
      <c r="P31" s="91"/>
      <c r="Q31" s="91"/>
      <c r="R31" s="91"/>
      <c r="S31" s="91"/>
      <c r="T31" s="91"/>
      <c r="U31" s="161"/>
      <c r="V31" s="161"/>
      <c r="W31" s="161"/>
      <c r="X31" s="161"/>
      <c r="Y31" s="161"/>
      <c r="Z31" s="161"/>
      <c r="AA31" s="161"/>
    </row>
    <row r="32" spans="2:27" s="22" customFormat="1" ht="13.5">
      <c r="C32" s="34" t="s">
        <v>131</v>
      </c>
      <c r="D32" s="36" t="s">
        <v>132</v>
      </c>
      <c r="E32" s="36"/>
      <c r="F32" s="161"/>
      <c r="G32" s="161"/>
      <c r="H32" s="48">
        <v>0</v>
      </c>
      <c r="I32" s="28"/>
      <c r="J32" s="28"/>
      <c r="K32" s="28"/>
      <c r="L32" s="28"/>
      <c r="M32" s="28"/>
      <c r="N32" s="28"/>
      <c r="O32" s="28"/>
      <c r="P32" s="28"/>
      <c r="Q32" s="28"/>
      <c r="R32" s="28"/>
      <c r="S32" s="28"/>
      <c r="T32" s="28"/>
      <c r="U32" s="161"/>
      <c r="V32" s="161"/>
      <c r="W32" s="161"/>
      <c r="X32" s="161"/>
      <c r="Y32" s="161"/>
      <c r="Z32" s="161"/>
      <c r="AA32" s="161"/>
    </row>
    <row r="33" spans="3:27" customFormat="1" ht="13.5">
      <c r="C33" s="17" t="s">
        <v>133</v>
      </c>
      <c r="D33" s="36" t="s">
        <v>134</v>
      </c>
      <c r="E33" s="36" t="s">
        <v>649</v>
      </c>
      <c r="F33" s="161"/>
      <c r="G33" s="161"/>
      <c r="H33" s="98">
        <f>-H$28*(H34*H35)</f>
        <v>0</v>
      </c>
      <c r="I33" s="28"/>
      <c r="J33" s="28"/>
      <c r="K33" s="28"/>
      <c r="L33" s="28"/>
      <c r="M33" s="28"/>
      <c r="N33" s="28"/>
      <c r="O33" s="28"/>
      <c r="P33" s="28"/>
      <c r="Q33" s="28"/>
      <c r="R33" s="28"/>
      <c r="S33" s="28"/>
      <c r="T33" s="28"/>
      <c r="U33" s="161"/>
      <c r="V33" s="19" t="s">
        <v>135</v>
      </c>
      <c r="W33" s="161"/>
      <c r="X33" s="161"/>
      <c r="Y33" s="161"/>
      <c r="Z33" s="161"/>
      <c r="AA33" s="161"/>
    </row>
    <row r="34" spans="3:27" s="22" customFormat="1" ht="13.5">
      <c r="C34" s="34" t="s">
        <v>130</v>
      </c>
      <c r="D34" s="36"/>
      <c r="E34" s="36"/>
      <c r="F34" s="161"/>
      <c r="G34" s="161"/>
      <c r="H34" s="129">
        <v>0.03</v>
      </c>
      <c r="I34" s="28"/>
      <c r="J34" s="28"/>
      <c r="K34" s="28"/>
      <c r="L34" s="28"/>
      <c r="M34" s="28"/>
      <c r="N34" s="28"/>
      <c r="O34" s="28"/>
      <c r="P34" s="28"/>
      <c r="Q34" s="28"/>
      <c r="R34" s="28"/>
      <c r="S34" s="28"/>
      <c r="T34" s="28"/>
      <c r="U34" s="161"/>
      <c r="V34" s="161"/>
      <c r="W34" s="161"/>
      <c r="X34" s="161"/>
      <c r="Y34" s="161"/>
      <c r="Z34" s="161"/>
      <c r="AA34" s="161"/>
    </row>
    <row r="35" spans="3:27" s="22" customFormat="1" ht="13.5">
      <c r="C35" s="34" t="s">
        <v>131</v>
      </c>
      <c r="D35" s="36" t="s">
        <v>132</v>
      </c>
      <c r="E35" s="36"/>
      <c r="F35" s="161"/>
      <c r="G35" s="161"/>
      <c r="H35" s="48">
        <v>0</v>
      </c>
      <c r="I35" s="28"/>
      <c r="J35" s="28"/>
      <c r="K35" s="28"/>
      <c r="L35" s="28"/>
      <c r="M35" s="28"/>
      <c r="N35" s="28"/>
      <c r="O35" s="28"/>
      <c r="P35" s="28"/>
      <c r="Q35" s="28"/>
      <c r="R35" s="28"/>
      <c r="S35" s="28"/>
      <c r="T35" s="28"/>
      <c r="U35" s="161"/>
      <c r="V35" s="161"/>
      <c r="W35" s="161"/>
      <c r="X35" s="161"/>
      <c r="Y35" s="161"/>
      <c r="Z35" s="161"/>
      <c r="AA35" s="161"/>
    </row>
    <row r="36" spans="3:27" s="22" customFormat="1" ht="13.5">
      <c r="C36" s="17" t="s">
        <v>136</v>
      </c>
      <c r="D36" s="36" t="s">
        <v>137</v>
      </c>
      <c r="E36" s="36" t="s">
        <v>649</v>
      </c>
      <c r="F36" s="161"/>
      <c r="G36" s="161"/>
      <c r="H36" s="98">
        <f>-H$28*(H37*H38)</f>
        <v>0</v>
      </c>
      <c r="I36" s="28"/>
      <c r="J36" s="28"/>
      <c r="K36" s="28"/>
      <c r="L36" s="28"/>
      <c r="M36" s="28"/>
      <c r="N36" s="28"/>
      <c r="O36" s="28"/>
      <c r="P36" s="28"/>
      <c r="Q36" s="28"/>
      <c r="R36" s="28"/>
      <c r="S36" s="28"/>
      <c r="T36" s="28"/>
      <c r="U36" s="161"/>
      <c r="V36" s="19" t="s">
        <v>138</v>
      </c>
      <c r="W36" s="161"/>
      <c r="X36" s="161"/>
      <c r="Y36" s="161"/>
      <c r="Z36" s="161"/>
      <c r="AA36" s="161"/>
    </row>
    <row r="37" spans="3:27" s="22" customFormat="1" ht="13.5">
      <c r="C37" s="34" t="s">
        <v>130</v>
      </c>
      <c r="D37" s="36"/>
      <c r="E37" s="36"/>
      <c r="F37" s="161"/>
      <c r="G37" s="161"/>
      <c r="H37" s="129">
        <v>0.04</v>
      </c>
      <c r="I37" s="28"/>
      <c r="J37" s="28"/>
      <c r="K37" s="28"/>
      <c r="L37" s="28"/>
      <c r="M37" s="28"/>
      <c r="N37" s="28"/>
      <c r="O37" s="28"/>
      <c r="P37" s="28"/>
      <c r="Q37" s="28"/>
      <c r="R37" s="28"/>
      <c r="S37" s="28"/>
      <c r="T37" s="28"/>
      <c r="U37" s="161"/>
      <c r="V37" s="161"/>
      <c r="W37" s="161"/>
      <c r="X37" s="161"/>
      <c r="Y37" s="161"/>
      <c r="Z37" s="161"/>
      <c r="AA37" s="161"/>
    </row>
    <row r="38" spans="3:27" s="22" customFormat="1" ht="13.5">
      <c r="C38" s="34" t="s">
        <v>131</v>
      </c>
      <c r="D38" s="36" t="s">
        <v>132</v>
      </c>
      <c r="E38" s="36"/>
      <c r="F38" s="161"/>
      <c r="G38" s="161"/>
      <c r="H38" s="48">
        <v>0</v>
      </c>
      <c r="I38" s="28"/>
      <c r="J38" s="28"/>
      <c r="K38" s="28"/>
      <c r="L38" s="28"/>
      <c r="M38" s="28"/>
      <c r="N38" s="28"/>
      <c r="O38" s="28"/>
      <c r="P38" s="28"/>
      <c r="Q38" s="28"/>
      <c r="R38" s="28"/>
      <c r="S38" s="28"/>
      <c r="T38" s="28"/>
      <c r="U38" s="161"/>
      <c r="V38" s="161"/>
      <c r="W38" s="161"/>
      <c r="X38" s="161"/>
      <c r="Y38" s="161"/>
      <c r="Z38" s="161"/>
      <c r="AA38" s="161"/>
    </row>
    <row r="39" spans="3:27" s="22" customFormat="1" ht="13.5">
      <c r="C39" s="17" t="s">
        <v>139</v>
      </c>
      <c r="D39" s="36" t="s">
        <v>140</v>
      </c>
      <c r="E39" s="36" t="s">
        <v>649</v>
      </c>
      <c r="F39" s="161"/>
      <c r="G39" s="161"/>
      <c r="H39" s="98">
        <f>-H$28*(H40*H41)</f>
        <v>0</v>
      </c>
      <c r="I39" s="28"/>
      <c r="J39" s="28"/>
      <c r="K39" s="28"/>
      <c r="L39" s="28"/>
      <c r="M39" s="28"/>
      <c r="N39" s="28"/>
      <c r="O39" s="28"/>
      <c r="P39" s="28"/>
      <c r="Q39" s="28"/>
      <c r="R39" s="28"/>
      <c r="S39" s="28"/>
      <c r="T39" s="28"/>
      <c r="U39" s="161"/>
      <c r="V39" s="19" t="s">
        <v>141</v>
      </c>
      <c r="W39" s="161"/>
      <c r="X39" s="161"/>
      <c r="Y39" s="161"/>
      <c r="Z39" s="161"/>
      <c r="AA39" s="161"/>
    </row>
    <row r="40" spans="3:27" s="22" customFormat="1" ht="13.5">
      <c r="C40" s="34" t="s">
        <v>130</v>
      </c>
      <c r="D40" s="36"/>
      <c r="E40" s="36"/>
      <c r="F40" s="161"/>
      <c r="G40" s="161"/>
      <c r="H40" s="129">
        <v>0.04</v>
      </c>
      <c r="I40" s="28"/>
      <c r="J40" s="28"/>
      <c r="K40" s="28"/>
      <c r="L40" s="28"/>
      <c r="M40" s="28"/>
      <c r="N40" s="28"/>
      <c r="O40" s="28"/>
      <c r="P40" s="28"/>
      <c r="Q40" s="28"/>
      <c r="R40" s="28"/>
      <c r="S40" s="28"/>
      <c r="T40" s="28"/>
      <c r="U40" s="161"/>
      <c r="V40" s="161"/>
      <c r="W40" s="161"/>
      <c r="X40" s="161"/>
      <c r="Y40" s="161"/>
      <c r="Z40" s="161"/>
      <c r="AA40" s="161"/>
    </row>
    <row r="41" spans="3:27" s="22" customFormat="1" ht="13.5">
      <c r="C41" s="34" t="s">
        <v>131</v>
      </c>
      <c r="D41" s="36" t="s">
        <v>132</v>
      </c>
      <c r="E41" s="36"/>
      <c r="F41" s="161"/>
      <c r="G41" s="161"/>
      <c r="H41" s="48">
        <v>0</v>
      </c>
      <c r="I41" s="28"/>
      <c r="J41" s="28"/>
      <c r="K41" s="28"/>
      <c r="L41" s="28"/>
      <c r="M41" s="28"/>
      <c r="N41" s="28"/>
      <c r="O41" s="28"/>
      <c r="P41" s="28"/>
      <c r="Q41" s="28"/>
      <c r="R41" s="28"/>
      <c r="S41" s="28"/>
      <c r="T41" s="28"/>
      <c r="U41" s="161"/>
      <c r="V41" s="161"/>
      <c r="W41" s="161"/>
      <c r="X41" s="161"/>
      <c r="Y41" s="161"/>
      <c r="Z41" s="161"/>
      <c r="AA41" s="161"/>
    </row>
    <row r="42" spans="3:27" s="22" customFormat="1" ht="13.5">
      <c r="C42" s="17" t="s">
        <v>142</v>
      </c>
      <c r="D42" s="36" t="s">
        <v>143</v>
      </c>
      <c r="E42" s="36" t="s">
        <v>649</v>
      </c>
      <c r="F42" s="161"/>
      <c r="G42" s="161"/>
      <c r="H42" s="98">
        <f>-H$28*(H43*H44)</f>
        <v>0</v>
      </c>
      <c r="I42" s="28"/>
      <c r="J42" s="28"/>
      <c r="K42" s="28"/>
      <c r="L42" s="28"/>
      <c r="M42" s="28"/>
      <c r="N42" s="28"/>
      <c r="O42" s="28"/>
      <c r="P42" s="28"/>
      <c r="Q42" s="28"/>
      <c r="R42" s="28"/>
      <c r="S42" s="28"/>
      <c r="T42" s="28"/>
      <c r="U42" s="161"/>
      <c r="V42" s="19" t="s">
        <v>144</v>
      </c>
      <c r="W42" s="161"/>
      <c r="X42" s="161"/>
      <c r="Y42" s="161"/>
      <c r="Z42" s="161"/>
      <c r="AA42" s="161"/>
    </row>
    <row r="43" spans="3:27" s="22" customFormat="1" ht="13.5">
      <c r="C43" s="34" t="s">
        <v>130</v>
      </c>
      <c r="D43" s="36"/>
      <c r="E43" s="36"/>
      <c r="F43" s="161"/>
      <c r="G43" s="161"/>
      <c r="H43" s="129">
        <v>0.04</v>
      </c>
      <c r="I43" s="28"/>
      <c r="J43" s="28"/>
      <c r="K43" s="28"/>
      <c r="L43" s="28"/>
      <c r="M43" s="28"/>
      <c r="N43" s="28"/>
      <c r="O43" s="28"/>
      <c r="P43" s="28"/>
      <c r="Q43" s="28"/>
      <c r="R43" s="28"/>
      <c r="S43" s="28"/>
      <c r="T43" s="28"/>
      <c r="U43" s="161"/>
      <c r="V43" s="161"/>
      <c r="W43" s="161"/>
      <c r="X43" s="161"/>
      <c r="Y43" s="161"/>
      <c r="Z43" s="161"/>
      <c r="AA43" s="161"/>
    </row>
    <row r="44" spans="3:27" s="22" customFormat="1" ht="13.5">
      <c r="C44" s="34" t="s">
        <v>131</v>
      </c>
      <c r="D44" s="36" t="s">
        <v>132</v>
      </c>
      <c r="E44" s="36"/>
      <c r="F44" s="161"/>
      <c r="G44" s="161"/>
      <c r="H44" s="48">
        <v>0</v>
      </c>
      <c r="I44" s="28"/>
      <c r="J44" s="28"/>
      <c r="K44" s="28"/>
      <c r="L44" s="28"/>
      <c r="M44" s="28"/>
      <c r="N44" s="28"/>
      <c r="O44" s="28"/>
      <c r="P44" s="28"/>
      <c r="Q44" s="28"/>
      <c r="R44" s="28"/>
      <c r="S44" s="28"/>
      <c r="T44" s="28"/>
      <c r="U44" s="161"/>
      <c r="V44" s="161"/>
      <c r="W44" s="161"/>
      <c r="X44" s="161"/>
      <c r="Y44" s="161"/>
      <c r="Z44" s="161"/>
      <c r="AA44" s="161"/>
    </row>
    <row r="45" spans="3:27" s="22" customFormat="1" ht="13.5">
      <c r="C45" s="17" t="s">
        <v>145</v>
      </c>
      <c r="D45" s="36" t="s">
        <v>146</v>
      </c>
      <c r="E45" s="36" t="s">
        <v>649</v>
      </c>
      <c r="F45" s="161"/>
      <c r="G45" s="161"/>
      <c r="H45" s="98">
        <f>-H$28*(H46*H47)</f>
        <v>0</v>
      </c>
      <c r="I45" s="28"/>
      <c r="J45" s="28"/>
      <c r="K45" s="28"/>
      <c r="L45" s="28"/>
      <c r="M45" s="28"/>
      <c r="N45" s="28"/>
      <c r="O45" s="28"/>
      <c r="P45" s="28"/>
      <c r="Q45" s="28"/>
      <c r="R45" s="28"/>
      <c r="S45" s="28"/>
      <c r="T45" s="28"/>
      <c r="U45" s="161"/>
      <c r="V45" s="19" t="s">
        <v>147</v>
      </c>
      <c r="W45" s="161"/>
      <c r="X45" s="161"/>
      <c r="Y45" s="161"/>
      <c r="Z45" s="161"/>
      <c r="AA45" s="161"/>
    </row>
    <row r="46" spans="3:27" s="22" customFormat="1" ht="13.5">
      <c r="C46" s="34" t="s">
        <v>130</v>
      </c>
      <c r="D46" s="36"/>
      <c r="E46" s="36"/>
      <c r="F46" s="161"/>
      <c r="G46" s="161"/>
      <c r="H46" s="129">
        <v>0.04</v>
      </c>
      <c r="I46" s="28"/>
      <c r="J46" s="28"/>
      <c r="K46" s="28"/>
      <c r="L46" s="28"/>
      <c r="M46" s="28"/>
      <c r="N46" s="28"/>
      <c r="O46" s="28"/>
      <c r="P46" s="28"/>
      <c r="Q46" s="28"/>
      <c r="R46" s="28"/>
      <c r="S46" s="28"/>
      <c r="T46" s="28"/>
      <c r="U46" s="161"/>
      <c r="V46" s="161"/>
      <c r="W46" s="161"/>
      <c r="X46" s="161"/>
      <c r="Y46" s="161"/>
      <c r="Z46" s="161"/>
      <c r="AA46" s="161"/>
    </row>
    <row r="47" spans="3:27" s="22" customFormat="1" ht="13.5">
      <c r="C47" s="34" t="s">
        <v>131</v>
      </c>
      <c r="D47" s="36" t="s">
        <v>132</v>
      </c>
      <c r="E47" s="36"/>
      <c r="F47" s="161"/>
      <c r="G47" s="161"/>
      <c r="H47" s="48">
        <v>0</v>
      </c>
      <c r="I47" s="28"/>
      <c r="J47" s="28"/>
      <c r="K47" s="28"/>
      <c r="L47" s="28"/>
      <c r="M47" s="28"/>
      <c r="N47" s="28"/>
      <c r="O47" s="28"/>
      <c r="P47" s="28"/>
      <c r="Q47" s="28"/>
      <c r="R47" s="28"/>
      <c r="S47" s="28"/>
      <c r="T47" s="28"/>
      <c r="U47" s="161"/>
      <c r="V47" s="161"/>
      <c r="W47" s="161"/>
      <c r="X47" s="161"/>
      <c r="Y47" s="161"/>
      <c r="Z47" s="161"/>
      <c r="AA47" s="161"/>
    </row>
    <row r="48" spans="3:27" s="22" customFormat="1" ht="13.5">
      <c r="C48" s="17" t="s">
        <v>148</v>
      </c>
      <c r="D48" s="36" t="s">
        <v>149</v>
      </c>
      <c r="E48" s="36" t="s">
        <v>649</v>
      </c>
      <c r="F48" s="161"/>
      <c r="G48" s="161"/>
      <c r="H48" s="31"/>
      <c r="I48" s="98">
        <f>-I$28*(I49*I50)</f>
        <v>0</v>
      </c>
      <c r="J48" s="31"/>
      <c r="K48" s="31"/>
      <c r="L48" s="31"/>
      <c r="M48" s="31"/>
      <c r="N48" s="31"/>
      <c r="O48" s="31"/>
      <c r="P48" s="31"/>
      <c r="Q48" s="31"/>
      <c r="R48" s="31"/>
      <c r="S48" s="31"/>
      <c r="T48" s="31"/>
      <c r="U48" s="161"/>
      <c r="V48" s="19" t="s">
        <v>150</v>
      </c>
      <c r="W48" s="161"/>
      <c r="X48" s="161"/>
      <c r="Y48" s="161"/>
      <c r="Z48" s="161"/>
      <c r="AA48" s="161"/>
    </row>
    <row r="49" spans="3:27" s="22" customFormat="1" ht="13.5">
      <c r="C49" s="34" t="s">
        <v>130</v>
      </c>
      <c r="D49" s="36"/>
      <c r="E49" s="36"/>
      <c r="F49" s="161"/>
      <c r="G49" s="161"/>
      <c r="H49" s="91"/>
      <c r="I49" s="129">
        <v>0.04</v>
      </c>
      <c r="J49" s="91"/>
      <c r="K49" s="91"/>
      <c r="L49" s="91"/>
      <c r="M49" s="91"/>
      <c r="N49" s="91"/>
      <c r="O49" s="91"/>
      <c r="P49" s="91"/>
      <c r="Q49" s="91"/>
      <c r="R49" s="91"/>
      <c r="S49" s="91"/>
      <c r="T49" s="91"/>
      <c r="U49" s="161"/>
      <c r="V49" s="161"/>
      <c r="W49" s="161"/>
      <c r="X49" s="161"/>
      <c r="Y49" s="161"/>
      <c r="Z49" s="161"/>
      <c r="AA49" s="161"/>
    </row>
    <row r="50" spans="3:27" s="22" customFormat="1" ht="13.5">
      <c r="C50" s="34" t="s">
        <v>131</v>
      </c>
      <c r="D50" s="36" t="s">
        <v>132</v>
      </c>
      <c r="E50" s="36"/>
      <c r="F50" s="161"/>
      <c r="G50" s="161"/>
      <c r="H50" s="28"/>
      <c r="I50" s="48">
        <v>0</v>
      </c>
      <c r="J50" s="28"/>
      <c r="K50" s="28"/>
      <c r="L50" s="28"/>
      <c r="M50" s="28"/>
      <c r="N50" s="28"/>
      <c r="O50" s="28"/>
      <c r="P50" s="28"/>
      <c r="Q50" s="28"/>
      <c r="R50" s="28"/>
      <c r="S50" s="28"/>
      <c r="T50" s="28"/>
      <c r="U50" s="161"/>
      <c r="V50" s="161"/>
      <c r="W50" s="161"/>
      <c r="X50" s="161"/>
      <c r="Y50" s="161"/>
      <c r="Z50" s="161"/>
      <c r="AA50" s="161"/>
    </row>
    <row r="51" spans="3:27" s="22" customFormat="1" ht="13.5">
      <c r="C51" s="17" t="s">
        <v>151</v>
      </c>
      <c r="D51" s="36" t="s">
        <v>152</v>
      </c>
      <c r="E51" s="36" t="s">
        <v>649</v>
      </c>
      <c r="F51" s="161"/>
      <c r="G51" s="161"/>
      <c r="H51" s="31"/>
      <c r="I51" s="31"/>
      <c r="J51" s="98">
        <f>-J$28*(J52*J53)</f>
        <v>0</v>
      </c>
      <c r="K51" s="28"/>
      <c r="L51" s="31"/>
      <c r="M51" s="31"/>
      <c r="N51" s="31"/>
      <c r="O51" s="31"/>
      <c r="P51" s="31"/>
      <c r="Q51" s="31"/>
      <c r="R51" s="31"/>
      <c r="S51" s="31"/>
      <c r="T51" s="31"/>
      <c r="U51" s="161"/>
      <c r="V51" s="19" t="s">
        <v>465</v>
      </c>
      <c r="W51" s="161"/>
      <c r="X51" s="161"/>
      <c r="Y51" s="161"/>
      <c r="Z51" s="161"/>
      <c r="AA51" s="161"/>
    </row>
    <row r="52" spans="3:27" s="22" customFormat="1" ht="13.5">
      <c r="C52" s="34" t="s">
        <v>130</v>
      </c>
      <c r="D52" s="36"/>
      <c r="E52" s="36"/>
      <c r="F52" s="161"/>
      <c r="G52" s="161"/>
      <c r="H52" s="91"/>
      <c r="I52" s="91"/>
      <c r="J52" s="129">
        <v>7.4999999999999997E-2</v>
      </c>
      <c r="K52" s="28"/>
      <c r="L52" s="91"/>
      <c r="M52" s="91"/>
      <c r="N52" s="91"/>
      <c r="O52" s="91"/>
      <c r="P52" s="91"/>
      <c r="Q52" s="91"/>
      <c r="R52" s="91"/>
      <c r="S52" s="91"/>
      <c r="T52" s="91"/>
      <c r="U52" s="161"/>
      <c r="V52" s="161"/>
      <c r="W52" s="161"/>
      <c r="X52" s="161"/>
      <c r="Y52" s="161"/>
      <c r="Z52" s="161"/>
      <c r="AA52" s="161"/>
    </row>
    <row r="53" spans="3:27" s="22" customFormat="1" ht="13.5">
      <c r="C53" s="34" t="s">
        <v>131</v>
      </c>
      <c r="D53" s="36" t="s">
        <v>132</v>
      </c>
      <c r="E53" s="36"/>
      <c r="F53" s="161"/>
      <c r="G53" s="161"/>
      <c r="H53" s="28"/>
      <c r="I53" s="91"/>
      <c r="J53" s="48">
        <v>0</v>
      </c>
      <c r="K53" s="28"/>
      <c r="L53" s="28"/>
      <c r="M53" s="28"/>
      <c r="N53" s="28"/>
      <c r="O53" s="28"/>
      <c r="P53" s="28"/>
      <c r="Q53" s="28"/>
      <c r="R53" s="28"/>
      <c r="S53" s="28"/>
      <c r="T53" s="28"/>
      <c r="U53" s="161"/>
      <c r="V53" s="161"/>
      <c r="W53" s="161"/>
      <c r="X53" s="161"/>
      <c r="Y53" s="161"/>
      <c r="Z53" s="161"/>
      <c r="AA53" s="161"/>
    </row>
    <row r="54" spans="3:27" ht="13.5">
      <c r="C54" s="17" t="s">
        <v>153</v>
      </c>
      <c r="D54" s="36" t="s">
        <v>152</v>
      </c>
      <c r="E54" s="36" t="s">
        <v>649</v>
      </c>
      <c r="H54" s="31"/>
      <c r="I54" s="31"/>
      <c r="J54" s="98">
        <f>-J$28*(J55*J56)</f>
        <v>0</v>
      </c>
      <c r="K54" s="28"/>
      <c r="L54" s="31"/>
      <c r="M54" s="31"/>
      <c r="N54" s="31"/>
      <c r="O54" s="31"/>
      <c r="P54" s="31"/>
      <c r="Q54" s="31"/>
      <c r="R54" s="31"/>
      <c r="S54" s="31"/>
      <c r="T54" s="31"/>
      <c r="V54" s="19" t="s">
        <v>154</v>
      </c>
    </row>
    <row r="55" spans="3:27" ht="13.5">
      <c r="C55" s="34" t="s">
        <v>130</v>
      </c>
      <c r="D55" s="36"/>
      <c r="E55" s="36"/>
      <c r="H55" s="91"/>
      <c r="I55" s="91"/>
      <c r="J55" s="129">
        <v>7.4999999999999997E-2</v>
      </c>
      <c r="K55" s="28"/>
      <c r="L55" s="91"/>
      <c r="M55" s="91"/>
      <c r="N55" s="91"/>
      <c r="O55" s="91"/>
      <c r="P55" s="91"/>
      <c r="Q55" s="91"/>
      <c r="R55" s="91"/>
      <c r="S55" s="91"/>
      <c r="T55" s="91"/>
    </row>
    <row r="56" spans="3:27" ht="13.5">
      <c r="C56" s="34" t="s">
        <v>131</v>
      </c>
      <c r="D56" s="36" t="s">
        <v>132</v>
      </c>
      <c r="E56" s="36"/>
      <c r="H56" s="28"/>
      <c r="I56" s="91"/>
      <c r="J56" s="48">
        <v>0</v>
      </c>
      <c r="K56" s="28"/>
      <c r="L56" s="28"/>
      <c r="M56" s="28"/>
      <c r="N56" s="28"/>
      <c r="O56" s="28"/>
      <c r="P56" s="28"/>
      <c r="Q56" s="28"/>
      <c r="R56" s="28"/>
      <c r="S56" s="28"/>
      <c r="T56" s="28"/>
    </row>
    <row r="57" spans="3:27" customFormat="1" ht="31">
      <c r="C57" s="17" t="s">
        <v>155</v>
      </c>
      <c r="D57" s="36" t="s">
        <v>156</v>
      </c>
      <c r="E57" s="36" t="s">
        <v>649</v>
      </c>
      <c r="F57" s="161"/>
      <c r="G57" s="161"/>
      <c r="H57" s="31"/>
      <c r="I57" s="91"/>
      <c r="J57" s="91"/>
      <c r="K57" s="98">
        <f>-K$28*((K58*K59)+K60)</f>
        <v>0</v>
      </c>
      <c r="L57" s="31"/>
      <c r="M57" s="31"/>
      <c r="N57" s="31"/>
      <c r="O57" s="31"/>
      <c r="P57" s="31"/>
      <c r="Q57" s="31"/>
      <c r="R57" s="31"/>
      <c r="S57" s="31"/>
      <c r="T57" s="31"/>
      <c r="U57" s="161"/>
      <c r="V57" s="204" t="s">
        <v>478</v>
      </c>
      <c r="W57" s="161"/>
      <c r="X57" s="161"/>
      <c r="Y57" s="161"/>
      <c r="Z57" s="161"/>
      <c r="AA57" s="161"/>
    </row>
    <row r="58" spans="3:27" s="22" customFormat="1" ht="13.5">
      <c r="C58" s="34" t="s">
        <v>130</v>
      </c>
      <c r="D58" s="36"/>
      <c r="E58" s="36"/>
      <c r="F58" s="161"/>
      <c r="G58" s="161"/>
      <c r="H58" s="91"/>
      <c r="I58" s="91"/>
      <c r="J58" s="91"/>
      <c r="K58" s="129">
        <v>0.15</v>
      </c>
      <c r="L58" s="91"/>
      <c r="M58" s="91"/>
      <c r="N58" s="91"/>
      <c r="O58" s="91"/>
      <c r="P58" s="91"/>
      <c r="Q58" s="91"/>
      <c r="R58" s="91"/>
      <c r="S58" s="91"/>
      <c r="T58" s="91"/>
      <c r="U58" s="161"/>
      <c r="V58" s="161"/>
      <c r="W58" s="161"/>
      <c r="X58" s="161"/>
      <c r="Y58" s="161"/>
      <c r="Z58" s="161"/>
      <c r="AA58" s="161"/>
    </row>
    <row r="59" spans="3:27" s="22" customFormat="1" ht="13.5">
      <c r="C59" s="34" t="s">
        <v>157</v>
      </c>
      <c r="D59" s="36" t="s">
        <v>132</v>
      </c>
      <c r="E59" s="36"/>
      <c r="F59" s="161"/>
      <c r="G59" s="161"/>
      <c r="H59" s="28"/>
      <c r="I59" s="91"/>
      <c r="J59" s="91"/>
      <c r="K59" s="48">
        <v>0</v>
      </c>
      <c r="L59" s="28"/>
      <c r="M59" s="28"/>
      <c r="N59" s="28"/>
      <c r="O59" s="28"/>
      <c r="P59" s="28"/>
      <c r="Q59" s="28"/>
      <c r="R59" s="28"/>
      <c r="S59" s="28"/>
      <c r="T59" s="28"/>
      <c r="U59" s="161"/>
      <c r="V59" s="161"/>
      <c r="W59" s="161"/>
      <c r="X59" s="161"/>
      <c r="Y59" s="161"/>
      <c r="Z59" s="161"/>
      <c r="AA59" s="161"/>
    </row>
    <row r="60" spans="3:27" ht="13.5">
      <c r="C60" s="34" t="s">
        <v>158</v>
      </c>
      <c r="D60" s="36"/>
      <c r="E60" s="36"/>
      <c r="H60" s="28"/>
      <c r="I60" s="91"/>
      <c r="J60" s="91"/>
      <c r="K60" s="48">
        <v>0</v>
      </c>
      <c r="L60" s="28"/>
      <c r="M60" s="28"/>
      <c r="N60" s="28"/>
      <c r="O60" s="28"/>
      <c r="P60" s="28"/>
      <c r="Q60" s="28"/>
      <c r="R60" s="28"/>
      <c r="S60" s="28"/>
      <c r="T60" s="28"/>
    </row>
    <row r="61" spans="3:27" ht="31">
      <c r="C61" s="17" t="s">
        <v>159</v>
      </c>
      <c r="D61" s="36" t="s">
        <v>160</v>
      </c>
      <c r="E61" s="36" t="s">
        <v>649</v>
      </c>
      <c r="H61" s="31"/>
      <c r="I61" s="91"/>
      <c r="J61" s="91"/>
      <c r="K61" s="98">
        <f>-K$28*((K62*K63)+K64)</f>
        <v>0</v>
      </c>
      <c r="L61" s="31"/>
      <c r="M61" s="31"/>
      <c r="N61" s="31"/>
      <c r="O61" s="31"/>
      <c r="P61" s="31"/>
      <c r="Q61" s="31"/>
      <c r="R61" s="31"/>
      <c r="S61" s="31"/>
      <c r="T61" s="31"/>
      <c r="V61" s="204" t="s">
        <v>479</v>
      </c>
    </row>
    <row r="62" spans="3:27" ht="13.5">
      <c r="C62" s="34" t="s">
        <v>130</v>
      </c>
      <c r="D62" s="36"/>
      <c r="E62" s="36"/>
      <c r="H62" s="91"/>
      <c r="I62" s="91"/>
      <c r="J62" s="91"/>
      <c r="K62" s="129">
        <v>0.15</v>
      </c>
      <c r="L62" s="91"/>
      <c r="M62" s="91"/>
      <c r="N62" s="91"/>
      <c r="O62" s="91"/>
      <c r="P62" s="91"/>
      <c r="Q62" s="91"/>
      <c r="R62" s="91"/>
      <c r="S62" s="91"/>
      <c r="T62" s="91"/>
    </row>
    <row r="63" spans="3:27" ht="13.5">
      <c r="C63" s="34" t="s">
        <v>131</v>
      </c>
      <c r="D63" s="36" t="s">
        <v>132</v>
      </c>
      <c r="E63" s="36"/>
      <c r="H63" s="28"/>
      <c r="I63" s="91"/>
      <c r="J63" s="91"/>
      <c r="K63" s="48">
        <v>0</v>
      </c>
      <c r="L63" s="28"/>
      <c r="M63" s="28"/>
      <c r="N63" s="28"/>
      <c r="O63" s="28"/>
      <c r="P63" s="28"/>
      <c r="Q63" s="28"/>
      <c r="R63" s="28"/>
      <c r="S63" s="28"/>
      <c r="T63" s="28"/>
    </row>
    <row r="64" spans="3:27" ht="13.5">
      <c r="C64" s="34" t="s">
        <v>158</v>
      </c>
      <c r="D64" s="36"/>
      <c r="E64" s="36"/>
      <c r="H64" s="28"/>
      <c r="I64" s="91"/>
      <c r="J64" s="91"/>
      <c r="K64" s="48">
        <v>0</v>
      </c>
      <c r="L64" s="28"/>
      <c r="M64" s="28"/>
      <c r="N64" s="28"/>
      <c r="O64" s="28"/>
      <c r="P64" s="28"/>
      <c r="Q64" s="28"/>
      <c r="R64" s="28"/>
      <c r="S64" s="28"/>
      <c r="T64" s="28"/>
    </row>
    <row r="65" spans="2:27" s="22" customFormat="1" ht="13.5">
      <c r="C65" s="17" t="s">
        <v>161</v>
      </c>
      <c r="D65" s="36" t="s">
        <v>162</v>
      </c>
      <c r="E65" s="36" t="s">
        <v>649</v>
      </c>
      <c r="F65" s="161"/>
      <c r="G65" s="161"/>
      <c r="H65" s="31"/>
      <c r="I65" s="91"/>
      <c r="J65" s="91"/>
      <c r="K65" s="98">
        <f>-K$28*(K66*K67)</f>
        <v>0</v>
      </c>
      <c r="L65" s="31"/>
      <c r="M65" s="31"/>
      <c r="N65" s="31"/>
      <c r="O65" s="31"/>
      <c r="P65" s="31"/>
      <c r="Q65" s="31"/>
      <c r="R65" s="31"/>
      <c r="S65" s="31"/>
      <c r="T65" s="31"/>
      <c r="U65" s="161"/>
      <c r="V65" s="19" t="s">
        <v>163</v>
      </c>
      <c r="W65" s="161"/>
      <c r="X65" s="161"/>
      <c r="Y65" s="161"/>
      <c r="Z65" s="161"/>
      <c r="AA65" s="161"/>
    </row>
    <row r="66" spans="2:27" s="22" customFormat="1" ht="13.5">
      <c r="C66" s="34" t="s">
        <v>130</v>
      </c>
      <c r="D66" s="36"/>
      <c r="E66" s="36"/>
      <c r="F66" s="161"/>
      <c r="G66" s="161"/>
      <c r="H66" s="91"/>
      <c r="I66" s="91"/>
      <c r="J66" s="91"/>
      <c r="K66" s="129">
        <v>0.15</v>
      </c>
      <c r="L66" s="91"/>
      <c r="M66" s="91"/>
      <c r="N66" s="91"/>
      <c r="O66" s="91"/>
      <c r="P66" s="91"/>
      <c r="Q66" s="91"/>
      <c r="R66" s="91"/>
      <c r="S66" s="91"/>
      <c r="T66" s="91"/>
      <c r="U66" s="161"/>
      <c r="V66" s="161"/>
      <c r="W66" s="161"/>
      <c r="X66" s="161"/>
      <c r="Y66" s="161"/>
      <c r="Z66" s="161"/>
      <c r="AA66" s="161"/>
    </row>
    <row r="67" spans="2:27" s="22" customFormat="1" ht="13.5">
      <c r="C67" s="34" t="s">
        <v>131</v>
      </c>
      <c r="D67" s="36" t="s">
        <v>132</v>
      </c>
      <c r="E67" s="36"/>
      <c r="F67" s="161"/>
      <c r="G67" s="161"/>
      <c r="H67" s="28"/>
      <c r="I67" s="91"/>
      <c r="J67" s="91"/>
      <c r="K67" s="48">
        <v>0</v>
      </c>
      <c r="L67" s="28"/>
      <c r="M67" s="28"/>
      <c r="N67" s="28"/>
      <c r="O67" s="28"/>
      <c r="P67" s="28"/>
      <c r="Q67" s="28"/>
      <c r="R67" s="28"/>
      <c r="S67" s="28"/>
      <c r="T67" s="28"/>
      <c r="U67" s="161"/>
      <c r="V67" s="161"/>
      <c r="W67" s="161"/>
      <c r="X67" s="161"/>
      <c r="Y67" s="161"/>
      <c r="Z67" s="161"/>
      <c r="AA67" s="161"/>
    </row>
    <row r="68" spans="2:27" ht="13.5">
      <c r="C68" s="17" t="s">
        <v>164</v>
      </c>
      <c r="D68" s="36" t="s">
        <v>165</v>
      </c>
      <c r="E68" s="36" t="s">
        <v>649</v>
      </c>
      <c r="H68" s="31"/>
      <c r="I68" s="91"/>
      <c r="J68" s="91"/>
      <c r="K68" s="98">
        <f>-K$28*(K69*K70)</f>
        <v>0</v>
      </c>
      <c r="L68" s="31"/>
      <c r="M68" s="31"/>
      <c r="N68" s="31"/>
      <c r="O68" s="31"/>
      <c r="P68" s="31"/>
      <c r="Q68" s="31"/>
      <c r="R68" s="31"/>
      <c r="S68" s="31"/>
      <c r="T68" s="31"/>
      <c r="V68" s="19" t="s">
        <v>166</v>
      </c>
    </row>
    <row r="69" spans="2:27" ht="13.5">
      <c r="C69" s="34" t="s">
        <v>130</v>
      </c>
      <c r="D69" s="36"/>
      <c r="E69" s="36"/>
      <c r="H69" s="91"/>
      <c r="I69" s="91"/>
      <c r="J69" s="91"/>
      <c r="K69" s="129">
        <v>0.15</v>
      </c>
      <c r="L69" s="91"/>
      <c r="M69" s="91"/>
      <c r="N69" s="91"/>
      <c r="O69" s="91"/>
      <c r="P69" s="91"/>
      <c r="Q69" s="91"/>
      <c r="R69" s="91"/>
      <c r="S69" s="91"/>
      <c r="T69" s="91"/>
    </row>
    <row r="70" spans="2:27" ht="13.5">
      <c r="C70" s="34" t="s">
        <v>131</v>
      </c>
      <c r="D70" s="36" t="s">
        <v>132</v>
      </c>
      <c r="E70" s="36"/>
      <c r="H70" s="28"/>
      <c r="I70" s="91"/>
      <c r="J70" s="91"/>
      <c r="K70" s="48">
        <v>0</v>
      </c>
      <c r="L70" s="28"/>
      <c r="M70" s="28"/>
      <c r="N70" s="28"/>
      <c r="O70" s="28"/>
      <c r="P70" s="28"/>
      <c r="Q70" s="28"/>
      <c r="R70" s="28"/>
      <c r="S70" s="28"/>
      <c r="T70" s="28"/>
    </row>
    <row r="71" spans="2:27" s="22" customFormat="1" ht="13.5">
      <c r="C71" s="34"/>
      <c r="D71" s="36"/>
      <c r="E71" s="36"/>
      <c r="F71" s="161"/>
      <c r="G71" s="161"/>
      <c r="H71" s="161"/>
      <c r="I71" s="161"/>
      <c r="J71" s="161"/>
      <c r="K71" s="161"/>
      <c r="L71" s="161"/>
      <c r="M71" s="161"/>
      <c r="N71" s="161"/>
      <c r="O71" s="161"/>
      <c r="P71" s="161"/>
      <c r="Q71" s="161"/>
      <c r="R71" s="161"/>
      <c r="S71" s="161"/>
      <c r="T71" s="161"/>
      <c r="U71" s="161"/>
      <c r="V71" s="161"/>
      <c r="W71" s="161"/>
      <c r="X71" s="161"/>
      <c r="Y71" s="161"/>
      <c r="Z71" s="161"/>
      <c r="AA71" s="161"/>
    </row>
    <row r="72" spans="2:27" ht="13.5">
      <c r="C72" s="34"/>
      <c r="D72" s="36"/>
      <c r="E72" s="36"/>
    </row>
    <row r="73" spans="2:27" ht="13.5">
      <c r="B73" s="123" t="s">
        <v>556</v>
      </c>
      <c r="C73" s="122"/>
      <c r="H73" s="97"/>
      <c r="I73" s="97"/>
      <c r="J73" s="97"/>
      <c r="K73" s="97"/>
      <c r="L73" s="97"/>
      <c r="M73" s="97"/>
      <c r="N73" s="97"/>
      <c r="O73" s="97"/>
      <c r="P73" s="97"/>
      <c r="Q73" s="97"/>
      <c r="R73" s="97"/>
      <c r="S73" s="97"/>
      <c r="T73" s="97"/>
    </row>
    <row r="74" spans="2:27" ht="13.5">
      <c r="D74" s="18"/>
      <c r="E74" s="18"/>
    </row>
    <row r="75" spans="2:27" customFormat="1" ht="15.5">
      <c r="C75" s="65" t="s">
        <v>167</v>
      </c>
      <c r="D75" s="250" t="s">
        <v>563</v>
      </c>
      <c r="E75" s="250" t="s">
        <v>649</v>
      </c>
      <c r="F75" s="161"/>
      <c r="G75" s="161"/>
      <c r="H75" s="100"/>
      <c r="I75" s="100"/>
      <c r="J75" s="100"/>
      <c r="K75" s="100"/>
      <c r="L75" s="100"/>
      <c r="M75" s="98">
        <f t="shared" ref="M75:T75" si="5">SUM(M78,M83,M88,M93)</f>
        <v>0</v>
      </c>
      <c r="N75" s="98">
        <f t="shared" si="5"/>
        <v>0</v>
      </c>
      <c r="O75" s="98">
        <f t="shared" si="5"/>
        <v>0</v>
      </c>
      <c r="P75" s="98">
        <f t="shared" si="5"/>
        <v>0</v>
      </c>
      <c r="Q75" s="98">
        <f t="shared" si="5"/>
        <v>0</v>
      </c>
      <c r="R75" s="98">
        <f t="shared" si="5"/>
        <v>0</v>
      </c>
      <c r="S75" s="98">
        <f t="shared" si="5"/>
        <v>0</v>
      </c>
      <c r="T75" s="98">
        <f t="shared" si="5"/>
        <v>0</v>
      </c>
      <c r="U75" s="161"/>
      <c r="V75" s="19" t="s">
        <v>168</v>
      </c>
      <c r="W75" s="161"/>
      <c r="X75" s="161"/>
      <c r="Y75" s="161"/>
      <c r="Z75" s="161"/>
      <c r="AA75" s="161"/>
    </row>
    <row r="76" spans="2:27" s="22" customFormat="1" ht="13.5">
      <c r="C76" s="33"/>
      <c r="D76" s="36"/>
      <c r="E76" s="36"/>
      <c r="F76" s="161"/>
      <c r="G76" s="161"/>
      <c r="H76" s="97"/>
      <c r="I76" s="97"/>
      <c r="J76" s="97"/>
      <c r="K76" s="97"/>
      <c r="L76" s="97"/>
      <c r="M76" s="97"/>
      <c r="N76" s="97"/>
      <c r="O76" s="97"/>
      <c r="P76" s="97"/>
      <c r="Q76" s="97"/>
      <c r="R76" s="97"/>
      <c r="S76" s="97"/>
      <c r="T76" s="97"/>
      <c r="U76" s="161"/>
      <c r="V76" s="161"/>
      <c r="W76" s="161"/>
      <c r="X76" s="161"/>
      <c r="Y76" s="161"/>
      <c r="Z76" s="161"/>
      <c r="AA76" s="161"/>
    </row>
    <row r="77" spans="2:27" s="22" customFormat="1" ht="13.5">
      <c r="C77" s="33"/>
      <c r="D77" s="36"/>
      <c r="E77" s="36"/>
      <c r="F77" s="161"/>
      <c r="G77" s="161"/>
      <c r="H77" s="97"/>
      <c r="I77" s="97"/>
      <c r="J77" s="97"/>
      <c r="K77" s="97"/>
      <c r="L77" s="97"/>
      <c r="M77" s="97"/>
      <c r="N77" s="97"/>
      <c r="O77" s="97"/>
      <c r="P77" s="97"/>
      <c r="Q77" s="97"/>
      <c r="R77" s="97"/>
      <c r="S77" s="97"/>
      <c r="T77" s="97"/>
      <c r="U77" s="161"/>
      <c r="V77" s="161"/>
      <c r="W77" s="161"/>
      <c r="X77" s="161"/>
      <c r="Y77" s="161"/>
      <c r="Z77" s="161"/>
      <c r="AA77" s="161"/>
    </row>
    <row r="78" spans="2:27" s="22" customFormat="1" ht="13.5">
      <c r="C78" s="17" t="s">
        <v>169</v>
      </c>
      <c r="D78" s="36"/>
      <c r="E78" s="36" t="s">
        <v>649</v>
      </c>
      <c r="F78" s="161"/>
      <c r="G78" s="161"/>
      <c r="H78" s="100"/>
      <c r="I78" s="100"/>
      <c r="J78" s="100"/>
      <c r="K78" s="100"/>
      <c r="L78" s="100"/>
      <c r="M78" s="98">
        <f t="shared" ref="M78:T78" si="6">SUM(M79:M82)</f>
        <v>0</v>
      </c>
      <c r="N78" s="98">
        <f t="shared" si="6"/>
        <v>0</v>
      </c>
      <c r="O78" s="98">
        <f t="shared" si="6"/>
        <v>0</v>
      </c>
      <c r="P78" s="98">
        <f t="shared" si="6"/>
        <v>0</v>
      </c>
      <c r="Q78" s="98">
        <f t="shared" si="6"/>
        <v>0</v>
      </c>
      <c r="R78" s="98">
        <f t="shared" si="6"/>
        <v>0</v>
      </c>
      <c r="S78" s="98">
        <f t="shared" si="6"/>
        <v>0</v>
      </c>
      <c r="T78" s="98">
        <f t="shared" si="6"/>
        <v>0</v>
      </c>
      <c r="U78" s="161"/>
      <c r="V78" s="161"/>
      <c r="W78" s="161"/>
      <c r="X78" s="161"/>
      <c r="Y78" s="161"/>
      <c r="Z78" s="161"/>
      <c r="AA78" s="161"/>
    </row>
    <row r="79" spans="2:27" customFormat="1" ht="13.5">
      <c r="C79" s="17"/>
      <c r="D79" s="36" t="s">
        <v>170</v>
      </c>
      <c r="E79" s="36" t="s">
        <v>649</v>
      </c>
      <c r="F79" s="161"/>
      <c r="G79" s="161"/>
      <c r="H79" s="102"/>
      <c r="I79" s="102"/>
      <c r="J79" s="102"/>
      <c r="K79" s="102"/>
      <c r="L79" s="102"/>
      <c r="M79" s="124"/>
      <c r="N79" s="124"/>
      <c r="O79" s="124"/>
      <c r="P79" s="124"/>
      <c r="Q79" s="124"/>
      <c r="R79" s="124"/>
      <c r="S79" s="124"/>
      <c r="T79" s="124"/>
      <c r="U79" s="161"/>
      <c r="V79" s="161"/>
      <c r="W79" s="161"/>
      <c r="X79" s="161"/>
      <c r="Y79" s="161"/>
      <c r="Z79" s="161"/>
      <c r="AA79" s="161"/>
    </row>
    <row r="80" spans="2:27" customFormat="1" ht="13.5">
      <c r="C80" s="17"/>
      <c r="D80" s="36" t="s">
        <v>171</v>
      </c>
      <c r="E80" s="36" t="s">
        <v>649</v>
      </c>
      <c r="F80" s="161"/>
      <c r="G80" s="161"/>
      <c r="H80" s="102"/>
      <c r="I80" s="102"/>
      <c r="J80" s="102"/>
      <c r="K80" s="102"/>
      <c r="L80" s="102"/>
      <c r="M80" s="124"/>
      <c r="N80" s="124"/>
      <c r="O80" s="124"/>
      <c r="P80" s="124"/>
      <c r="Q80" s="124"/>
      <c r="R80" s="124"/>
      <c r="S80" s="124"/>
      <c r="T80" s="124"/>
      <c r="U80" s="161"/>
      <c r="V80" s="161"/>
      <c r="W80" s="161"/>
      <c r="X80" s="161"/>
      <c r="Y80" s="161"/>
      <c r="Z80" s="161"/>
      <c r="AA80" s="161"/>
    </row>
    <row r="81" spans="3:27" customFormat="1" ht="13.5">
      <c r="C81" s="17"/>
      <c r="D81" s="36" t="s">
        <v>172</v>
      </c>
      <c r="E81" s="36" t="s">
        <v>649</v>
      </c>
      <c r="F81" s="161"/>
      <c r="G81" s="161"/>
      <c r="H81" s="102"/>
      <c r="I81" s="102"/>
      <c r="J81" s="102"/>
      <c r="K81" s="102"/>
      <c r="L81" s="102"/>
      <c r="M81" s="124"/>
      <c r="N81" s="124"/>
      <c r="O81" s="124"/>
      <c r="P81" s="124"/>
      <c r="Q81" s="124"/>
      <c r="R81" s="124"/>
      <c r="S81" s="124"/>
      <c r="T81" s="124"/>
      <c r="U81" s="161"/>
      <c r="V81" s="161"/>
      <c r="W81" s="161"/>
      <c r="X81" s="161"/>
      <c r="Y81" s="161"/>
      <c r="Z81" s="161"/>
      <c r="AA81" s="161"/>
    </row>
    <row r="82" spans="3:27" customFormat="1" ht="13.5">
      <c r="C82" s="17"/>
      <c r="D82" s="36" t="s">
        <v>173</v>
      </c>
      <c r="E82" s="36" t="s">
        <v>649</v>
      </c>
      <c r="F82" s="161"/>
      <c r="G82" s="161"/>
      <c r="H82" s="102"/>
      <c r="I82" s="102"/>
      <c r="J82" s="102"/>
      <c r="K82" s="102"/>
      <c r="L82" s="102"/>
      <c r="M82" s="124"/>
      <c r="N82" s="124"/>
      <c r="O82" s="124"/>
      <c r="P82" s="124"/>
      <c r="Q82" s="124"/>
      <c r="R82" s="124"/>
      <c r="S82" s="124"/>
      <c r="T82" s="124"/>
      <c r="U82" s="161"/>
      <c r="V82" s="161"/>
      <c r="W82" s="161"/>
      <c r="X82" s="161"/>
      <c r="Y82" s="161"/>
      <c r="Z82" s="161"/>
      <c r="AA82" s="161"/>
    </row>
    <row r="83" spans="3:27" s="22" customFormat="1" ht="13.5">
      <c r="C83" s="17" t="s">
        <v>174</v>
      </c>
      <c r="D83" s="36"/>
      <c r="E83" s="36" t="s">
        <v>649</v>
      </c>
      <c r="F83" s="161"/>
      <c r="G83" s="161"/>
      <c r="H83" s="100"/>
      <c r="I83" s="100"/>
      <c r="J83" s="100"/>
      <c r="K83" s="100"/>
      <c r="L83" s="100"/>
      <c r="M83" s="98">
        <f t="shared" ref="M83:T83" si="7">SUM(M84:M87)</f>
        <v>0</v>
      </c>
      <c r="N83" s="98">
        <f t="shared" si="7"/>
        <v>0</v>
      </c>
      <c r="O83" s="98">
        <f t="shared" si="7"/>
        <v>0</v>
      </c>
      <c r="P83" s="98">
        <f t="shared" si="7"/>
        <v>0</v>
      </c>
      <c r="Q83" s="98">
        <f t="shared" si="7"/>
        <v>0</v>
      </c>
      <c r="R83" s="98">
        <f t="shared" si="7"/>
        <v>0</v>
      </c>
      <c r="S83" s="98">
        <f t="shared" si="7"/>
        <v>0</v>
      </c>
      <c r="T83" s="98">
        <f t="shared" si="7"/>
        <v>0</v>
      </c>
      <c r="U83" s="161"/>
      <c r="V83" s="161"/>
      <c r="W83" s="161"/>
      <c r="X83" s="161"/>
      <c r="Y83" s="161"/>
      <c r="Z83" s="161"/>
      <c r="AA83" s="161"/>
    </row>
    <row r="84" spans="3:27" s="22" customFormat="1" ht="13.5">
      <c r="C84" s="17"/>
      <c r="D84" s="36" t="s">
        <v>175</v>
      </c>
      <c r="E84" s="36" t="s">
        <v>649</v>
      </c>
      <c r="F84" s="161"/>
      <c r="G84" s="161"/>
      <c r="H84" s="102"/>
      <c r="I84" s="102"/>
      <c r="J84" s="102"/>
      <c r="K84" s="102"/>
      <c r="L84" s="102"/>
      <c r="M84" s="124"/>
      <c r="N84" s="124"/>
      <c r="O84" s="124"/>
      <c r="P84" s="124"/>
      <c r="Q84" s="124"/>
      <c r="R84" s="124"/>
      <c r="S84" s="124"/>
      <c r="T84" s="124"/>
      <c r="U84" s="161"/>
      <c r="V84" s="161"/>
      <c r="W84" s="161"/>
      <c r="X84" s="161"/>
      <c r="Y84" s="161"/>
      <c r="Z84" s="161"/>
      <c r="AA84" s="161"/>
    </row>
    <row r="85" spans="3:27" s="22" customFormat="1" ht="13.5">
      <c r="C85" s="17"/>
      <c r="D85" s="36" t="s">
        <v>176</v>
      </c>
      <c r="E85" s="36" t="s">
        <v>649</v>
      </c>
      <c r="F85" s="161"/>
      <c r="G85" s="161"/>
      <c r="H85" s="102"/>
      <c r="I85" s="102"/>
      <c r="J85" s="102"/>
      <c r="K85" s="102"/>
      <c r="L85" s="102"/>
      <c r="M85" s="124"/>
      <c r="N85" s="124"/>
      <c r="O85" s="124"/>
      <c r="P85" s="124"/>
      <c r="Q85" s="124"/>
      <c r="R85" s="124"/>
      <c r="S85" s="124"/>
      <c r="T85" s="124"/>
      <c r="U85" s="161"/>
      <c r="V85" s="161"/>
      <c r="W85" s="161"/>
      <c r="X85" s="161"/>
      <c r="Y85" s="161"/>
      <c r="Z85" s="161"/>
      <c r="AA85" s="161"/>
    </row>
    <row r="86" spans="3:27" s="22" customFormat="1" ht="13.5">
      <c r="C86" s="17"/>
      <c r="D86" s="36" t="s">
        <v>177</v>
      </c>
      <c r="E86" s="36" t="s">
        <v>649</v>
      </c>
      <c r="F86" s="161"/>
      <c r="G86" s="161"/>
      <c r="H86" s="102"/>
      <c r="I86" s="102"/>
      <c r="J86" s="102"/>
      <c r="K86" s="102"/>
      <c r="L86" s="102"/>
      <c r="M86" s="124"/>
      <c r="N86" s="124"/>
      <c r="O86" s="124"/>
      <c r="P86" s="124"/>
      <c r="Q86" s="124"/>
      <c r="R86" s="124"/>
      <c r="S86" s="124"/>
      <c r="T86" s="124"/>
      <c r="U86" s="161"/>
      <c r="V86" s="161"/>
      <c r="W86" s="161"/>
      <c r="X86" s="161"/>
      <c r="Y86" s="161"/>
      <c r="Z86" s="161"/>
      <c r="AA86" s="161"/>
    </row>
    <row r="87" spans="3:27" s="22" customFormat="1" ht="13.5">
      <c r="C87" s="17"/>
      <c r="D87" s="36" t="s">
        <v>178</v>
      </c>
      <c r="E87" s="36" t="s">
        <v>649</v>
      </c>
      <c r="F87" s="161"/>
      <c r="G87" s="161"/>
      <c r="H87" s="102"/>
      <c r="I87" s="102"/>
      <c r="J87" s="102"/>
      <c r="K87" s="102"/>
      <c r="L87" s="102"/>
      <c r="M87" s="124"/>
      <c r="N87" s="124"/>
      <c r="O87" s="124"/>
      <c r="P87" s="124"/>
      <c r="Q87" s="124"/>
      <c r="R87" s="124"/>
      <c r="S87" s="124"/>
      <c r="T87" s="124"/>
      <c r="U87" s="161"/>
      <c r="V87" s="161"/>
      <c r="W87" s="161"/>
      <c r="X87" s="161"/>
      <c r="Y87" s="161"/>
      <c r="Z87" s="161"/>
      <c r="AA87" s="161"/>
    </row>
    <row r="88" spans="3:27" s="22" customFormat="1" ht="13.5">
      <c r="C88" s="17" t="s">
        <v>179</v>
      </c>
      <c r="D88" s="36"/>
      <c r="E88" s="36" t="s">
        <v>649</v>
      </c>
      <c r="F88" s="161"/>
      <c r="G88" s="161"/>
      <c r="H88" s="100"/>
      <c r="I88" s="100"/>
      <c r="J88" s="100"/>
      <c r="K88" s="100"/>
      <c r="L88" s="100"/>
      <c r="M88" s="98">
        <f t="shared" ref="M88:T88" si="8">SUM(M89:M92)</f>
        <v>0</v>
      </c>
      <c r="N88" s="98">
        <f t="shared" si="8"/>
        <v>0</v>
      </c>
      <c r="O88" s="98">
        <f t="shared" si="8"/>
        <v>0</v>
      </c>
      <c r="P88" s="98">
        <f t="shared" si="8"/>
        <v>0</v>
      </c>
      <c r="Q88" s="98">
        <f t="shared" si="8"/>
        <v>0</v>
      </c>
      <c r="R88" s="98">
        <f t="shared" si="8"/>
        <v>0</v>
      </c>
      <c r="S88" s="98">
        <f t="shared" si="8"/>
        <v>0</v>
      </c>
      <c r="T88" s="98">
        <f t="shared" si="8"/>
        <v>0</v>
      </c>
      <c r="U88" s="161"/>
      <c r="V88" s="161"/>
      <c r="W88" s="161"/>
      <c r="X88" s="161"/>
      <c r="Y88" s="161"/>
      <c r="Z88" s="161"/>
      <c r="AA88" s="161"/>
    </row>
    <row r="89" spans="3:27" s="22" customFormat="1" ht="13.5">
      <c r="C89" s="17"/>
      <c r="D89" s="36" t="s">
        <v>180</v>
      </c>
      <c r="E89" s="36" t="s">
        <v>649</v>
      </c>
      <c r="F89" s="161"/>
      <c r="G89" s="161"/>
      <c r="H89" s="102"/>
      <c r="I89" s="102"/>
      <c r="J89" s="102"/>
      <c r="K89" s="102"/>
      <c r="L89" s="102"/>
      <c r="M89" s="124"/>
      <c r="N89" s="124"/>
      <c r="O89" s="124"/>
      <c r="P89" s="124"/>
      <c r="Q89" s="124"/>
      <c r="R89" s="124"/>
      <c r="S89" s="124"/>
      <c r="T89" s="124"/>
      <c r="U89" s="161"/>
      <c r="V89" s="161"/>
      <c r="W89" s="161"/>
      <c r="X89" s="161"/>
      <c r="Y89" s="161"/>
      <c r="Z89" s="161"/>
      <c r="AA89" s="161"/>
    </row>
    <row r="90" spans="3:27" s="22" customFormat="1" ht="13.5">
      <c r="C90" s="17"/>
      <c r="D90" s="36" t="s">
        <v>181</v>
      </c>
      <c r="E90" s="36" t="s">
        <v>649</v>
      </c>
      <c r="F90" s="161"/>
      <c r="G90" s="161"/>
      <c r="H90" s="102"/>
      <c r="I90" s="102"/>
      <c r="J90" s="102"/>
      <c r="K90" s="102"/>
      <c r="L90" s="102"/>
      <c r="M90" s="124"/>
      <c r="N90" s="124"/>
      <c r="O90" s="124"/>
      <c r="P90" s="124"/>
      <c r="Q90" s="124"/>
      <c r="R90" s="124"/>
      <c r="S90" s="124"/>
      <c r="T90" s="124"/>
      <c r="U90" s="161"/>
      <c r="V90" s="161"/>
      <c r="W90" s="161"/>
      <c r="X90" s="161"/>
      <c r="Y90" s="161"/>
      <c r="Z90" s="161"/>
      <c r="AA90" s="161"/>
    </row>
    <row r="91" spans="3:27" s="22" customFormat="1" ht="13.5">
      <c r="C91" s="17"/>
      <c r="D91" s="36" t="s">
        <v>182</v>
      </c>
      <c r="E91" s="36" t="s">
        <v>649</v>
      </c>
      <c r="F91" s="161"/>
      <c r="G91" s="161"/>
      <c r="H91" s="102"/>
      <c r="I91" s="102"/>
      <c r="J91" s="102"/>
      <c r="K91" s="102"/>
      <c r="L91" s="102"/>
      <c r="M91" s="124"/>
      <c r="N91" s="124"/>
      <c r="O91" s="124"/>
      <c r="P91" s="124"/>
      <c r="Q91" s="124"/>
      <c r="R91" s="124"/>
      <c r="S91" s="124"/>
      <c r="T91" s="124"/>
      <c r="U91" s="161"/>
      <c r="V91" s="161"/>
      <c r="W91" s="161"/>
      <c r="X91" s="161"/>
      <c r="Y91" s="161"/>
      <c r="Z91" s="161"/>
      <c r="AA91" s="161"/>
    </row>
    <row r="92" spans="3:27" s="22" customFormat="1" ht="13.5">
      <c r="C92" s="17"/>
      <c r="D92" s="36" t="s">
        <v>183</v>
      </c>
      <c r="E92" s="36" t="s">
        <v>649</v>
      </c>
      <c r="F92" s="161"/>
      <c r="G92" s="161"/>
      <c r="H92" s="102"/>
      <c r="I92" s="102"/>
      <c r="J92" s="102"/>
      <c r="K92" s="102"/>
      <c r="L92" s="102"/>
      <c r="M92" s="124"/>
      <c r="N92" s="124"/>
      <c r="O92" s="124"/>
      <c r="P92" s="124"/>
      <c r="Q92" s="124"/>
      <c r="R92" s="124"/>
      <c r="S92" s="124"/>
      <c r="T92" s="124"/>
      <c r="U92" s="161"/>
      <c r="V92" s="161"/>
      <c r="W92" s="161"/>
      <c r="X92" s="161"/>
      <c r="Y92" s="161"/>
      <c r="Z92" s="161"/>
      <c r="AA92" s="161"/>
    </row>
    <row r="93" spans="3:27" s="22" customFormat="1" ht="13.5">
      <c r="C93" s="17" t="s">
        <v>184</v>
      </c>
      <c r="D93" s="36"/>
      <c r="E93" s="36" t="s">
        <v>649</v>
      </c>
      <c r="F93" s="161"/>
      <c r="G93" s="161"/>
      <c r="H93" s="100"/>
      <c r="I93" s="100"/>
      <c r="J93" s="100"/>
      <c r="K93" s="100"/>
      <c r="L93" s="100"/>
      <c r="M93" s="98">
        <f t="shared" ref="M93:T93" si="9">SUM(M94:M97)</f>
        <v>0</v>
      </c>
      <c r="N93" s="98">
        <f t="shared" si="9"/>
        <v>0</v>
      </c>
      <c r="O93" s="98">
        <f t="shared" si="9"/>
        <v>0</v>
      </c>
      <c r="P93" s="98">
        <f t="shared" si="9"/>
        <v>0</v>
      </c>
      <c r="Q93" s="98">
        <f t="shared" si="9"/>
        <v>0</v>
      </c>
      <c r="R93" s="98">
        <f t="shared" si="9"/>
        <v>0</v>
      </c>
      <c r="S93" s="98">
        <f t="shared" si="9"/>
        <v>0</v>
      </c>
      <c r="T93" s="98">
        <f t="shared" si="9"/>
        <v>0</v>
      </c>
      <c r="U93" s="161"/>
      <c r="V93" s="161"/>
      <c r="W93" s="161"/>
      <c r="X93" s="161"/>
      <c r="Y93" s="161"/>
      <c r="Z93" s="161"/>
      <c r="AA93" s="161"/>
    </row>
    <row r="94" spans="3:27" s="22" customFormat="1" ht="13.5">
      <c r="C94" s="17"/>
      <c r="D94" s="36" t="s">
        <v>185</v>
      </c>
      <c r="E94" s="36" t="s">
        <v>649</v>
      </c>
      <c r="F94" s="161"/>
      <c r="G94" s="161"/>
      <c r="H94" s="102"/>
      <c r="I94" s="102"/>
      <c r="J94" s="102"/>
      <c r="K94" s="102"/>
      <c r="L94" s="102"/>
      <c r="M94" s="124"/>
      <c r="N94" s="124"/>
      <c r="O94" s="124"/>
      <c r="P94" s="124"/>
      <c r="Q94" s="124"/>
      <c r="R94" s="124"/>
      <c r="S94" s="124"/>
      <c r="T94" s="124"/>
      <c r="U94" s="161"/>
      <c r="V94" s="161"/>
      <c r="W94" s="161"/>
      <c r="X94" s="161"/>
      <c r="Y94" s="161"/>
      <c r="Z94" s="161"/>
      <c r="AA94" s="161"/>
    </row>
    <row r="95" spans="3:27" s="22" customFormat="1" ht="13.5">
      <c r="C95" s="17"/>
      <c r="D95" s="36" t="s">
        <v>186</v>
      </c>
      <c r="E95" s="36" t="s">
        <v>649</v>
      </c>
      <c r="F95" s="161"/>
      <c r="G95" s="161"/>
      <c r="H95" s="102"/>
      <c r="I95" s="102"/>
      <c r="J95" s="102"/>
      <c r="K95" s="102"/>
      <c r="L95" s="102"/>
      <c r="M95" s="124"/>
      <c r="N95" s="124"/>
      <c r="O95" s="124"/>
      <c r="P95" s="124"/>
      <c r="Q95" s="124"/>
      <c r="R95" s="124"/>
      <c r="S95" s="124"/>
      <c r="T95" s="124"/>
      <c r="U95" s="161"/>
      <c r="V95" s="161"/>
      <c r="W95" s="161"/>
      <c r="X95" s="161"/>
      <c r="Y95" s="161"/>
      <c r="Z95" s="161"/>
      <c r="AA95" s="161"/>
    </row>
    <row r="96" spans="3:27" s="22" customFormat="1" ht="13.5">
      <c r="C96" s="17"/>
      <c r="D96" s="36" t="s">
        <v>187</v>
      </c>
      <c r="E96" s="36" t="s">
        <v>649</v>
      </c>
      <c r="F96" s="161"/>
      <c r="G96" s="161"/>
      <c r="H96" s="102"/>
      <c r="I96" s="102"/>
      <c r="J96" s="102"/>
      <c r="K96" s="102"/>
      <c r="L96" s="102"/>
      <c r="M96" s="124"/>
      <c r="N96" s="124"/>
      <c r="O96" s="124"/>
      <c r="P96" s="124"/>
      <c r="Q96" s="124"/>
      <c r="R96" s="124"/>
      <c r="S96" s="124"/>
      <c r="T96" s="124"/>
      <c r="U96" s="161"/>
      <c r="V96" s="161"/>
      <c r="W96" s="161"/>
      <c r="X96" s="161"/>
      <c r="Y96" s="161"/>
      <c r="Z96" s="161"/>
      <c r="AA96" s="161"/>
    </row>
    <row r="97" spans="1:27" s="22" customFormat="1" ht="13.5">
      <c r="C97" s="17"/>
      <c r="D97" s="36" t="s">
        <v>188</v>
      </c>
      <c r="E97" s="36" t="s">
        <v>649</v>
      </c>
      <c r="F97" s="161"/>
      <c r="G97" s="161"/>
      <c r="H97" s="102"/>
      <c r="I97" s="102"/>
      <c r="J97" s="102"/>
      <c r="K97" s="102"/>
      <c r="L97" s="102"/>
      <c r="M97" s="124"/>
      <c r="N97" s="124"/>
      <c r="O97" s="124"/>
      <c r="P97" s="124"/>
      <c r="Q97" s="124"/>
      <c r="R97" s="124"/>
      <c r="S97" s="124"/>
      <c r="T97" s="124"/>
      <c r="U97" s="161"/>
      <c r="V97" s="161"/>
      <c r="W97" s="161"/>
      <c r="X97" s="161"/>
      <c r="Y97" s="161"/>
      <c r="Z97" s="161"/>
      <c r="AA97" s="161"/>
    </row>
    <row r="98" spans="1:27" ht="13.5"/>
    <row r="99" spans="1:27" ht="13.5"/>
    <row r="100" spans="1:27" ht="13.5">
      <c r="B100" s="123" t="s">
        <v>557</v>
      </c>
      <c r="C100" s="122"/>
      <c r="H100" s="97"/>
      <c r="I100" s="97"/>
      <c r="J100" s="97"/>
      <c r="K100" s="97"/>
      <c r="L100" s="97"/>
      <c r="M100" s="97"/>
      <c r="N100" s="97"/>
      <c r="O100" s="97"/>
      <c r="P100" s="97"/>
      <c r="Q100" s="97"/>
      <c r="R100" s="97"/>
      <c r="S100" s="97"/>
      <c r="T100" s="97"/>
    </row>
    <row r="101" spans="1:27" ht="13.5">
      <c r="H101" s="97"/>
      <c r="I101" s="97"/>
      <c r="J101" s="97"/>
      <c r="K101" s="97"/>
      <c r="L101" s="97"/>
      <c r="M101" s="97"/>
      <c r="N101" s="97"/>
      <c r="O101" s="97"/>
      <c r="P101" s="97"/>
      <c r="Q101" s="97"/>
      <c r="R101" s="97"/>
      <c r="S101" s="97"/>
      <c r="T101" s="97"/>
    </row>
    <row r="102" spans="1:27" ht="15.5">
      <c r="A102" s="16"/>
      <c r="B102" s="16"/>
      <c r="C102" s="16" t="s">
        <v>510</v>
      </c>
      <c r="D102" s="18" t="s">
        <v>564</v>
      </c>
      <c r="E102" s="18" t="s">
        <v>649</v>
      </c>
      <c r="H102" s="102"/>
      <c r="I102" s="102"/>
      <c r="J102" s="102"/>
      <c r="K102" s="96">
        <f t="shared" ref="K102:T102" si="10">SUM(K105,K115,K125,K135,K145)*(-1)</f>
        <v>0</v>
      </c>
      <c r="L102" s="96">
        <f t="shared" si="10"/>
        <v>0</v>
      </c>
      <c r="M102" s="96">
        <f t="shared" si="10"/>
        <v>0</v>
      </c>
      <c r="N102" s="96">
        <f t="shared" si="10"/>
        <v>0</v>
      </c>
      <c r="O102" s="96">
        <f t="shared" si="10"/>
        <v>0</v>
      </c>
      <c r="P102" s="96">
        <f t="shared" si="10"/>
        <v>0</v>
      </c>
      <c r="Q102" s="96">
        <f t="shared" si="10"/>
        <v>0</v>
      </c>
      <c r="R102" s="96">
        <f t="shared" si="10"/>
        <v>0</v>
      </c>
      <c r="S102" s="96">
        <f t="shared" si="10"/>
        <v>0</v>
      </c>
      <c r="T102" s="96">
        <f t="shared" si="10"/>
        <v>0</v>
      </c>
      <c r="V102" s="248" t="s">
        <v>657</v>
      </c>
    </row>
    <row r="103" spans="1:27" ht="13.5">
      <c r="A103" s="16"/>
      <c r="B103" s="16"/>
    </row>
    <row r="104" spans="1:27" ht="13.5">
      <c r="H104" s="97"/>
      <c r="I104" s="97"/>
      <c r="J104" s="97"/>
      <c r="K104" s="97"/>
      <c r="L104" s="97"/>
      <c r="M104" s="97"/>
      <c r="N104" s="97"/>
      <c r="O104" s="97"/>
      <c r="P104" s="97"/>
      <c r="Q104" s="97"/>
      <c r="R104" s="97"/>
      <c r="S104" s="97"/>
      <c r="T104" s="97"/>
    </row>
    <row r="105" spans="1:27" ht="13.5">
      <c r="C105" s="16" t="s">
        <v>511</v>
      </c>
      <c r="D105" s="18" t="s">
        <v>516</v>
      </c>
      <c r="E105" s="18" t="s">
        <v>649</v>
      </c>
      <c r="H105" s="102"/>
      <c r="I105" s="102"/>
      <c r="J105" s="102"/>
      <c r="K105" s="96">
        <f t="shared" ref="K105" si="11">SUM(K106:K113)</f>
        <v>0</v>
      </c>
      <c r="L105" s="96">
        <f t="shared" ref="L105:T105" si="12">SUM(L106:L113)</f>
        <v>0</v>
      </c>
      <c r="M105" s="96">
        <f t="shared" si="12"/>
        <v>0</v>
      </c>
      <c r="N105" s="96">
        <f t="shared" si="12"/>
        <v>0</v>
      </c>
      <c r="O105" s="96">
        <f t="shared" si="12"/>
        <v>0</v>
      </c>
      <c r="P105" s="96">
        <f t="shared" si="12"/>
        <v>0</v>
      </c>
      <c r="Q105" s="96">
        <f t="shared" si="12"/>
        <v>0</v>
      </c>
      <c r="R105" s="96">
        <f t="shared" si="12"/>
        <v>0</v>
      </c>
      <c r="S105" s="96">
        <f t="shared" si="12"/>
        <v>0</v>
      </c>
      <c r="T105" s="96">
        <f t="shared" si="12"/>
        <v>0</v>
      </c>
    </row>
    <row r="106" spans="1:27" ht="13.5">
      <c r="C106" s="32" t="s">
        <v>553</v>
      </c>
      <c r="D106" s="18" t="s">
        <v>541</v>
      </c>
      <c r="E106" s="18" t="s">
        <v>649</v>
      </c>
      <c r="H106" s="102"/>
      <c r="I106" s="102"/>
      <c r="J106" s="102"/>
      <c r="K106" s="124"/>
      <c r="L106" s="124"/>
      <c r="M106" s="124"/>
      <c r="N106" s="124"/>
      <c r="O106" s="124"/>
      <c r="P106" s="124"/>
      <c r="Q106" s="124"/>
      <c r="R106" s="124"/>
      <c r="S106" s="124"/>
      <c r="T106" s="124"/>
    </row>
    <row r="107" spans="1:27" ht="13.5">
      <c r="C107" s="32" t="s">
        <v>553</v>
      </c>
      <c r="D107" s="18" t="s">
        <v>542</v>
      </c>
      <c r="E107" s="18" t="s">
        <v>649</v>
      </c>
      <c r="H107" s="102"/>
      <c r="I107" s="102"/>
      <c r="J107" s="102"/>
      <c r="K107" s="124"/>
      <c r="L107" s="124"/>
      <c r="M107" s="124"/>
      <c r="N107" s="124"/>
      <c r="O107" s="124"/>
      <c r="P107" s="124"/>
      <c r="Q107" s="124"/>
      <c r="R107" s="124"/>
      <c r="S107" s="124"/>
      <c r="T107" s="124"/>
    </row>
    <row r="108" spans="1:27" ht="13.5">
      <c r="C108" s="32" t="s">
        <v>553</v>
      </c>
      <c r="D108" s="18" t="s">
        <v>541</v>
      </c>
      <c r="E108" s="18" t="s">
        <v>649</v>
      </c>
      <c r="H108" s="102"/>
      <c r="I108" s="102"/>
      <c r="J108" s="102"/>
      <c r="K108" s="124"/>
      <c r="L108" s="124"/>
      <c r="M108" s="124"/>
      <c r="N108" s="124"/>
      <c r="O108" s="124"/>
      <c r="P108" s="124"/>
      <c r="Q108" s="124"/>
      <c r="R108" s="124"/>
      <c r="S108" s="124"/>
      <c r="T108" s="124"/>
    </row>
    <row r="109" spans="1:27" ht="13.5">
      <c r="C109" s="32" t="s">
        <v>553</v>
      </c>
      <c r="D109" s="18" t="s">
        <v>543</v>
      </c>
      <c r="E109" s="18" t="s">
        <v>649</v>
      </c>
      <c r="H109" s="102"/>
      <c r="I109" s="102"/>
      <c r="J109" s="102"/>
      <c r="K109" s="124"/>
      <c r="L109" s="124"/>
      <c r="M109" s="124"/>
      <c r="N109" s="124"/>
      <c r="O109" s="124"/>
      <c r="P109" s="124"/>
      <c r="Q109" s="124"/>
      <c r="R109" s="124"/>
      <c r="S109" s="124"/>
      <c r="T109" s="124"/>
    </row>
    <row r="110" spans="1:27" ht="13.5">
      <c r="C110" s="32" t="s">
        <v>553</v>
      </c>
      <c r="D110" s="18" t="s">
        <v>544</v>
      </c>
      <c r="E110" s="18" t="s">
        <v>649</v>
      </c>
      <c r="H110" s="102"/>
      <c r="I110" s="102"/>
      <c r="J110" s="102"/>
      <c r="K110" s="124"/>
      <c r="L110" s="124"/>
      <c r="M110" s="124"/>
      <c r="N110" s="124"/>
      <c r="O110" s="124"/>
      <c r="P110" s="124"/>
      <c r="Q110" s="124"/>
      <c r="R110" s="124"/>
      <c r="S110" s="124"/>
      <c r="T110" s="124"/>
    </row>
    <row r="111" spans="1:27" ht="13.5">
      <c r="C111" s="32" t="s">
        <v>553</v>
      </c>
      <c r="D111" s="18" t="s">
        <v>545</v>
      </c>
      <c r="E111" s="18" t="s">
        <v>649</v>
      </c>
      <c r="H111" s="102"/>
      <c r="I111" s="102"/>
      <c r="J111" s="102"/>
      <c r="K111" s="124"/>
      <c r="L111" s="124"/>
      <c r="M111" s="124"/>
      <c r="N111" s="124"/>
      <c r="O111" s="124"/>
      <c r="P111" s="124"/>
      <c r="Q111" s="124"/>
      <c r="R111" s="124"/>
      <c r="S111" s="124"/>
      <c r="T111" s="124"/>
    </row>
    <row r="112" spans="1:27" ht="13.5">
      <c r="C112" s="32" t="s">
        <v>553</v>
      </c>
      <c r="D112" s="18" t="s">
        <v>546</v>
      </c>
      <c r="E112" s="18" t="s">
        <v>649</v>
      </c>
      <c r="H112" s="102"/>
      <c r="I112" s="102"/>
      <c r="J112" s="102"/>
      <c r="K112" s="124"/>
      <c r="L112" s="124"/>
      <c r="M112" s="124"/>
      <c r="N112" s="124"/>
      <c r="O112" s="124"/>
      <c r="P112" s="124"/>
      <c r="Q112" s="124"/>
      <c r="R112" s="124"/>
      <c r="S112" s="124"/>
      <c r="T112" s="124"/>
    </row>
    <row r="113" spans="3:20" ht="13.5">
      <c r="C113" s="32" t="s">
        <v>553</v>
      </c>
      <c r="D113" s="18" t="s">
        <v>547</v>
      </c>
      <c r="E113" s="18" t="s">
        <v>649</v>
      </c>
      <c r="H113" s="102"/>
      <c r="I113" s="102"/>
      <c r="J113" s="102"/>
      <c r="K113" s="124"/>
      <c r="L113" s="124"/>
      <c r="M113" s="124"/>
      <c r="N113" s="124"/>
      <c r="O113" s="124"/>
      <c r="P113" s="124"/>
      <c r="Q113" s="124"/>
      <c r="R113" s="124"/>
      <c r="S113" s="124"/>
      <c r="T113" s="124"/>
    </row>
    <row r="114" spans="3:20" ht="13.5">
      <c r="E114" s="18"/>
    </row>
    <row r="115" spans="3:20" ht="13.5">
      <c r="C115" s="16" t="s">
        <v>512</v>
      </c>
      <c r="D115" s="18" t="s">
        <v>517</v>
      </c>
      <c r="E115" s="18" t="s">
        <v>649</v>
      </c>
      <c r="H115" s="102"/>
      <c r="I115" s="102"/>
      <c r="J115" s="102"/>
      <c r="K115" s="249">
        <f>SUM(K116:K123)</f>
        <v>0</v>
      </c>
      <c r="L115" s="249">
        <f t="shared" ref="L115:T115" si="13">SUM(L116:L123)</f>
        <v>0</v>
      </c>
      <c r="M115" s="249">
        <f t="shared" si="13"/>
        <v>0</v>
      </c>
      <c r="N115" s="249">
        <f t="shared" si="13"/>
        <v>0</v>
      </c>
      <c r="O115" s="249">
        <f t="shared" si="13"/>
        <v>0</v>
      </c>
      <c r="P115" s="249">
        <f t="shared" si="13"/>
        <v>0</v>
      </c>
      <c r="Q115" s="249">
        <f t="shared" si="13"/>
        <v>0</v>
      </c>
      <c r="R115" s="249">
        <f t="shared" si="13"/>
        <v>0</v>
      </c>
      <c r="S115" s="249">
        <f t="shared" si="13"/>
        <v>0</v>
      </c>
      <c r="T115" s="249">
        <f t="shared" si="13"/>
        <v>0</v>
      </c>
    </row>
    <row r="116" spans="3:20" ht="13.5">
      <c r="C116" s="32" t="s">
        <v>553</v>
      </c>
      <c r="D116" s="18" t="s">
        <v>521</v>
      </c>
      <c r="E116" s="18" t="s">
        <v>649</v>
      </c>
      <c r="H116" s="102"/>
      <c r="I116" s="102"/>
      <c r="J116" s="102"/>
      <c r="K116" s="124"/>
      <c r="L116" s="124"/>
      <c r="M116" s="124"/>
      <c r="N116" s="124"/>
      <c r="O116" s="124"/>
      <c r="P116" s="124"/>
      <c r="Q116" s="124"/>
      <c r="R116" s="124"/>
      <c r="S116" s="124"/>
      <c r="T116" s="124"/>
    </row>
    <row r="117" spans="3:20" ht="13.5">
      <c r="C117" s="32" t="s">
        <v>553</v>
      </c>
      <c r="D117" s="18" t="s">
        <v>522</v>
      </c>
      <c r="E117" s="18" t="s">
        <v>649</v>
      </c>
      <c r="H117" s="102"/>
      <c r="I117" s="102"/>
      <c r="J117" s="102"/>
      <c r="K117" s="124"/>
      <c r="L117" s="124"/>
      <c r="M117" s="124"/>
      <c r="N117" s="124"/>
      <c r="O117" s="124"/>
      <c r="P117" s="124"/>
      <c r="Q117" s="124"/>
      <c r="R117" s="124"/>
      <c r="S117" s="124"/>
      <c r="T117" s="124"/>
    </row>
    <row r="118" spans="3:20" ht="13.5">
      <c r="C118" s="32" t="s">
        <v>553</v>
      </c>
      <c r="D118" s="18" t="s">
        <v>523</v>
      </c>
      <c r="E118" s="18" t="s">
        <v>649</v>
      </c>
      <c r="H118" s="102"/>
      <c r="I118" s="102"/>
      <c r="J118" s="102"/>
      <c r="K118" s="124"/>
      <c r="L118" s="124"/>
      <c r="M118" s="124"/>
      <c r="N118" s="124"/>
      <c r="O118" s="124"/>
      <c r="P118" s="124"/>
      <c r="Q118" s="124"/>
      <c r="R118" s="124"/>
      <c r="S118" s="124"/>
      <c r="T118" s="124"/>
    </row>
    <row r="119" spans="3:20" ht="13.5">
      <c r="C119" s="32" t="s">
        <v>553</v>
      </c>
      <c r="D119" s="18" t="s">
        <v>524</v>
      </c>
      <c r="E119" s="18" t="s">
        <v>649</v>
      </c>
      <c r="H119" s="102"/>
      <c r="I119" s="102"/>
      <c r="J119" s="102"/>
      <c r="K119" s="124"/>
      <c r="L119" s="124"/>
      <c r="M119" s="124"/>
      <c r="N119" s="124"/>
      <c r="O119" s="124"/>
      <c r="P119" s="124"/>
      <c r="Q119" s="124"/>
      <c r="R119" s="124"/>
      <c r="S119" s="124"/>
      <c r="T119" s="124"/>
    </row>
    <row r="120" spans="3:20" ht="13.5">
      <c r="C120" s="32" t="s">
        <v>553</v>
      </c>
      <c r="D120" s="18" t="s">
        <v>525</v>
      </c>
      <c r="E120" s="18" t="s">
        <v>649</v>
      </c>
      <c r="H120" s="102"/>
      <c r="I120" s="102"/>
      <c r="J120" s="102"/>
      <c r="K120" s="124"/>
      <c r="L120" s="124"/>
      <c r="M120" s="124"/>
      <c r="N120" s="124"/>
      <c r="O120" s="124"/>
      <c r="P120" s="124"/>
      <c r="Q120" s="124"/>
      <c r="R120" s="124"/>
      <c r="S120" s="124"/>
      <c r="T120" s="124"/>
    </row>
    <row r="121" spans="3:20" ht="13.5">
      <c r="C121" s="32" t="s">
        <v>553</v>
      </c>
      <c r="D121" s="18" t="s">
        <v>545</v>
      </c>
      <c r="E121" s="18" t="s">
        <v>649</v>
      </c>
      <c r="H121" s="102"/>
      <c r="I121" s="102"/>
      <c r="J121" s="102"/>
      <c r="K121" s="124"/>
      <c r="L121" s="124"/>
      <c r="M121" s="124"/>
      <c r="N121" s="124"/>
      <c r="O121" s="124"/>
      <c r="P121" s="124"/>
      <c r="Q121" s="124"/>
      <c r="R121" s="124"/>
      <c r="S121" s="124"/>
      <c r="T121" s="124"/>
    </row>
    <row r="122" spans="3:20" ht="13.5">
      <c r="C122" s="32" t="s">
        <v>553</v>
      </c>
      <c r="D122" s="18" t="s">
        <v>546</v>
      </c>
      <c r="E122" s="18" t="s">
        <v>649</v>
      </c>
      <c r="H122" s="102"/>
      <c r="I122" s="102"/>
      <c r="J122" s="102"/>
      <c r="K122" s="124"/>
      <c r="L122" s="124"/>
      <c r="M122" s="124"/>
      <c r="N122" s="124"/>
      <c r="O122" s="124"/>
      <c r="P122" s="124"/>
      <c r="Q122" s="124"/>
      <c r="R122" s="124"/>
      <c r="S122" s="124"/>
      <c r="T122" s="124"/>
    </row>
    <row r="123" spans="3:20" ht="13.5">
      <c r="C123" s="32" t="s">
        <v>553</v>
      </c>
      <c r="D123" s="18" t="s">
        <v>547</v>
      </c>
      <c r="E123" s="18" t="s">
        <v>649</v>
      </c>
      <c r="H123" s="102"/>
      <c r="I123" s="102"/>
      <c r="J123" s="102"/>
      <c r="K123" s="124"/>
      <c r="L123" s="124"/>
      <c r="M123" s="124"/>
      <c r="N123" s="124"/>
      <c r="O123" s="124"/>
      <c r="P123" s="124"/>
      <c r="Q123" s="124"/>
      <c r="R123" s="124"/>
      <c r="S123" s="124"/>
      <c r="T123" s="124"/>
    </row>
    <row r="124" spans="3:20" ht="13.5">
      <c r="E124" s="18"/>
    </row>
    <row r="125" spans="3:20" ht="13.5">
      <c r="C125" s="16" t="s">
        <v>513</v>
      </c>
      <c r="D125" s="18" t="s">
        <v>518</v>
      </c>
      <c r="E125" s="18" t="s">
        <v>649</v>
      </c>
      <c r="H125" s="102"/>
      <c r="I125" s="102"/>
      <c r="J125" s="102"/>
      <c r="K125" s="96">
        <f>SUM(K126:K133)</f>
        <v>0</v>
      </c>
      <c r="L125" s="96">
        <f t="shared" ref="L125:T125" si="14">SUM(L126:L133)</f>
        <v>0</v>
      </c>
      <c r="M125" s="96">
        <f t="shared" si="14"/>
        <v>0</v>
      </c>
      <c r="N125" s="96">
        <f t="shared" si="14"/>
        <v>0</v>
      </c>
      <c r="O125" s="96">
        <f t="shared" si="14"/>
        <v>0</v>
      </c>
      <c r="P125" s="96">
        <f t="shared" si="14"/>
        <v>0</v>
      </c>
      <c r="Q125" s="96">
        <f t="shared" si="14"/>
        <v>0</v>
      </c>
      <c r="R125" s="96">
        <f t="shared" si="14"/>
        <v>0</v>
      </c>
      <c r="S125" s="96">
        <f t="shared" si="14"/>
        <v>0</v>
      </c>
      <c r="T125" s="96">
        <f t="shared" si="14"/>
        <v>0</v>
      </c>
    </row>
    <row r="126" spans="3:20" ht="13.5">
      <c r="C126" s="32" t="s">
        <v>553</v>
      </c>
      <c r="D126" s="18" t="s">
        <v>526</v>
      </c>
      <c r="E126" s="18" t="s">
        <v>649</v>
      </c>
      <c r="H126" s="102"/>
      <c r="I126" s="102"/>
      <c r="J126" s="102"/>
      <c r="K126" s="124"/>
      <c r="L126" s="124"/>
      <c r="M126" s="124"/>
      <c r="N126" s="124"/>
      <c r="O126" s="124"/>
      <c r="P126" s="124"/>
      <c r="Q126" s="124"/>
      <c r="R126" s="124"/>
      <c r="S126" s="124"/>
      <c r="T126" s="124"/>
    </row>
    <row r="127" spans="3:20" ht="13.5">
      <c r="C127" s="32" t="s">
        <v>553</v>
      </c>
      <c r="D127" s="18" t="s">
        <v>527</v>
      </c>
      <c r="E127" s="18" t="s">
        <v>649</v>
      </c>
      <c r="H127" s="102"/>
      <c r="I127" s="102"/>
      <c r="J127" s="102"/>
      <c r="K127" s="124"/>
      <c r="L127" s="124"/>
      <c r="M127" s="124"/>
      <c r="N127" s="124"/>
      <c r="O127" s="124"/>
      <c r="P127" s="124"/>
      <c r="Q127" s="124"/>
      <c r="R127" s="124"/>
      <c r="S127" s="124"/>
      <c r="T127" s="124"/>
    </row>
    <row r="128" spans="3:20" ht="13.5">
      <c r="C128" s="32" t="s">
        <v>553</v>
      </c>
      <c r="D128" s="18" t="s">
        <v>528</v>
      </c>
      <c r="E128" s="18" t="s">
        <v>649</v>
      </c>
      <c r="H128" s="102"/>
      <c r="I128" s="102"/>
      <c r="J128" s="102"/>
      <c r="K128" s="124"/>
      <c r="L128" s="124"/>
      <c r="M128" s="124"/>
      <c r="N128" s="124"/>
      <c r="O128" s="124"/>
      <c r="P128" s="124"/>
      <c r="Q128" s="124"/>
      <c r="R128" s="124"/>
      <c r="S128" s="124"/>
      <c r="T128" s="124"/>
    </row>
    <row r="129" spans="3:20" ht="13.5">
      <c r="C129" s="32" t="s">
        <v>553</v>
      </c>
      <c r="D129" s="18" t="s">
        <v>529</v>
      </c>
      <c r="E129" s="18" t="s">
        <v>649</v>
      </c>
      <c r="H129" s="102"/>
      <c r="I129" s="102"/>
      <c r="J129" s="102"/>
      <c r="K129" s="124"/>
      <c r="L129" s="124"/>
      <c r="M129" s="124"/>
      <c r="N129" s="124"/>
      <c r="O129" s="124"/>
      <c r="P129" s="124"/>
      <c r="Q129" s="124"/>
      <c r="R129" s="124"/>
      <c r="S129" s="124"/>
      <c r="T129" s="124"/>
    </row>
    <row r="130" spans="3:20" ht="13.5">
      <c r="C130" s="32" t="s">
        <v>553</v>
      </c>
      <c r="D130" s="18" t="s">
        <v>530</v>
      </c>
      <c r="E130" s="18" t="s">
        <v>649</v>
      </c>
      <c r="H130" s="102"/>
      <c r="I130" s="102"/>
      <c r="J130" s="102"/>
      <c r="K130" s="124"/>
      <c r="L130" s="124"/>
      <c r="M130" s="124"/>
      <c r="N130" s="124"/>
      <c r="O130" s="124"/>
      <c r="P130" s="124"/>
      <c r="Q130" s="124"/>
      <c r="R130" s="124"/>
      <c r="S130" s="124"/>
      <c r="T130" s="124"/>
    </row>
    <row r="131" spans="3:20" ht="13.5">
      <c r="C131" s="32" t="s">
        <v>553</v>
      </c>
      <c r="D131" s="18" t="s">
        <v>545</v>
      </c>
      <c r="E131" s="18" t="s">
        <v>649</v>
      </c>
      <c r="H131" s="102"/>
      <c r="I131" s="102"/>
      <c r="J131" s="102"/>
      <c r="K131" s="124"/>
      <c r="L131" s="124"/>
      <c r="M131" s="124"/>
      <c r="N131" s="124"/>
      <c r="O131" s="124"/>
      <c r="P131" s="124"/>
      <c r="Q131" s="124"/>
      <c r="R131" s="124"/>
      <c r="S131" s="124"/>
      <c r="T131" s="124"/>
    </row>
    <row r="132" spans="3:20" ht="13.5">
      <c r="C132" s="32" t="s">
        <v>553</v>
      </c>
      <c r="D132" s="18" t="s">
        <v>546</v>
      </c>
      <c r="E132" s="18" t="s">
        <v>649</v>
      </c>
      <c r="H132" s="102"/>
      <c r="I132" s="102"/>
      <c r="J132" s="102"/>
      <c r="K132" s="124"/>
      <c r="L132" s="124"/>
      <c r="M132" s="124"/>
      <c r="N132" s="124"/>
      <c r="O132" s="124"/>
      <c r="P132" s="124"/>
      <c r="Q132" s="124"/>
      <c r="R132" s="124"/>
      <c r="S132" s="124"/>
      <c r="T132" s="124"/>
    </row>
    <row r="133" spans="3:20" ht="13.5">
      <c r="C133" s="32" t="s">
        <v>553</v>
      </c>
      <c r="D133" s="18" t="s">
        <v>547</v>
      </c>
      <c r="E133" s="18" t="s">
        <v>649</v>
      </c>
      <c r="H133" s="102"/>
      <c r="I133" s="102"/>
      <c r="J133" s="102"/>
      <c r="K133" s="124"/>
      <c r="L133" s="124"/>
      <c r="M133" s="124"/>
      <c r="N133" s="124"/>
      <c r="O133" s="124"/>
      <c r="P133" s="124"/>
      <c r="Q133" s="124"/>
      <c r="R133" s="124"/>
      <c r="S133" s="124"/>
      <c r="T133" s="124"/>
    </row>
    <row r="134" spans="3:20" ht="13.5">
      <c r="E134" s="18"/>
    </row>
    <row r="135" spans="3:20" ht="13.5">
      <c r="C135" s="16" t="s">
        <v>514</v>
      </c>
      <c r="D135" s="18" t="s">
        <v>519</v>
      </c>
      <c r="E135" s="18" t="s">
        <v>649</v>
      </c>
      <c r="H135" s="102"/>
      <c r="I135" s="102"/>
      <c r="J135" s="102"/>
      <c r="K135" s="96">
        <f>SUM(K136:K143)</f>
        <v>0</v>
      </c>
      <c r="L135" s="96">
        <f t="shared" ref="L135:T135" si="15">SUM(L136:L143)</f>
        <v>0</v>
      </c>
      <c r="M135" s="96">
        <f t="shared" si="15"/>
        <v>0</v>
      </c>
      <c r="N135" s="96">
        <f t="shared" si="15"/>
        <v>0</v>
      </c>
      <c r="O135" s="96">
        <f t="shared" si="15"/>
        <v>0</v>
      </c>
      <c r="P135" s="96">
        <f t="shared" si="15"/>
        <v>0</v>
      </c>
      <c r="Q135" s="96">
        <f t="shared" si="15"/>
        <v>0</v>
      </c>
      <c r="R135" s="96">
        <f t="shared" si="15"/>
        <v>0</v>
      </c>
      <c r="S135" s="96">
        <f t="shared" si="15"/>
        <v>0</v>
      </c>
      <c r="T135" s="96">
        <f t="shared" si="15"/>
        <v>0</v>
      </c>
    </row>
    <row r="136" spans="3:20" ht="13.5">
      <c r="C136" s="32" t="s">
        <v>553</v>
      </c>
      <c r="D136" s="18" t="s">
        <v>531</v>
      </c>
      <c r="E136" s="18" t="s">
        <v>649</v>
      </c>
      <c r="H136" s="102"/>
      <c r="I136" s="102"/>
      <c r="J136" s="102"/>
      <c r="K136" s="124"/>
      <c r="L136" s="124"/>
      <c r="M136" s="124"/>
      <c r="N136" s="124"/>
      <c r="O136" s="124"/>
      <c r="P136" s="124"/>
      <c r="Q136" s="124"/>
      <c r="R136" s="124"/>
      <c r="S136" s="124"/>
      <c r="T136" s="124"/>
    </row>
    <row r="137" spans="3:20" ht="13.5">
      <c r="C137" s="32" t="s">
        <v>553</v>
      </c>
      <c r="D137" s="18" t="s">
        <v>532</v>
      </c>
      <c r="E137" s="18" t="s">
        <v>649</v>
      </c>
      <c r="H137" s="102"/>
      <c r="I137" s="102"/>
      <c r="J137" s="102"/>
      <c r="K137" s="124"/>
      <c r="L137" s="124"/>
      <c r="M137" s="124"/>
      <c r="N137" s="124"/>
      <c r="O137" s="124"/>
      <c r="P137" s="124"/>
      <c r="Q137" s="124"/>
      <c r="R137" s="124"/>
      <c r="S137" s="124"/>
      <c r="T137" s="124"/>
    </row>
    <row r="138" spans="3:20" ht="13.5">
      <c r="C138" s="32" t="s">
        <v>553</v>
      </c>
      <c r="D138" s="18" t="s">
        <v>533</v>
      </c>
      <c r="E138" s="18" t="s">
        <v>649</v>
      </c>
      <c r="H138" s="102"/>
      <c r="I138" s="102"/>
      <c r="J138" s="102"/>
      <c r="K138" s="124"/>
      <c r="L138" s="124"/>
      <c r="M138" s="124"/>
      <c r="N138" s="124"/>
      <c r="O138" s="124"/>
      <c r="P138" s="124"/>
      <c r="Q138" s="124"/>
      <c r="R138" s="124"/>
      <c r="S138" s="124"/>
      <c r="T138" s="124"/>
    </row>
    <row r="139" spans="3:20" ht="13.5">
      <c r="C139" s="32" t="s">
        <v>553</v>
      </c>
      <c r="D139" s="18" t="s">
        <v>534</v>
      </c>
      <c r="E139" s="18" t="s">
        <v>649</v>
      </c>
      <c r="H139" s="102"/>
      <c r="I139" s="102"/>
      <c r="J139" s="102"/>
      <c r="K139" s="124"/>
      <c r="L139" s="124"/>
      <c r="M139" s="124"/>
      <c r="N139" s="124"/>
      <c r="O139" s="124"/>
      <c r="P139" s="124"/>
      <c r="Q139" s="124"/>
      <c r="R139" s="124"/>
      <c r="S139" s="124"/>
      <c r="T139" s="124"/>
    </row>
    <row r="140" spans="3:20" ht="13.5">
      <c r="C140" s="32" t="s">
        <v>553</v>
      </c>
      <c r="D140" s="18" t="s">
        <v>535</v>
      </c>
      <c r="E140" s="18" t="s">
        <v>649</v>
      </c>
      <c r="H140" s="102"/>
      <c r="I140" s="102"/>
      <c r="J140" s="102"/>
      <c r="K140" s="124"/>
      <c r="L140" s="124"/>
      <c r="M140" s="124"/>
      <c r="N140" s="124"/>
      <c r="O140" s="124"/>
      <c r="P140" s="124"/>
      <c r="Q140" s="124"/>
      <c r="R140" s="124"/>
      <c r="S140" s="124"/>
      <c r="T140" s="124"/>
    </row>
    <row r="141" spans="3:20" ht="13.5">
      <c r="C141" s="32" t="s">
        <v>553</v>
      </c>
      <c r="D141" s="18" t="s">
        <v>533</v>
      </c>
      <c r="E141" s="18" t="s">
        <v>649</v>
      </c>
      <c r="H141" s="102"/>
      <c r="I141" s="102"/>
      <c r="J141" s="102"/>
      <c r="K141" s="124"/>
      <c r="L141" s="124"/>
      <c r="M141" s="124"/>
      <c r="N141" s="124"/>
      <c r="O141" s="124"/>
      <c r="P141" s="124"/>
      <c r="Q141" s="124"/>
      <c r="R141" s="124"/>
      <c r="S141" s="124"/>
      <c r="T141" s="124"/>
    </row>
    <row r="142" spans="3:20" ht="13.5">
      <c r="C142" s="32" t="s">
        <v>553</v>
      </c>
      <c r="D142" s="18" t="s">
        <v>534</v>
      </c>
      <c r="E142" s="18" t="s">
        <v>649</v>
      </c>
      <c r="H142" s="102"/>
      <c r="I142" s="102"/>
      <c r="J142" s="102"/>
      <c r="K142" s="124"/>
      <c r="L142" s="124"/>
      <c r="M142" s="124"/>
      <c r="N142" s="124"/>
      <c r="O142" s="124"/>
      <c r="P142" s="124"/>
      <c r="Q142" s="124"/>
      <c r="R142" s="124"/>
      <c r="S142" s="124"/>
      <c r="T142" s="124"/>
    </row>
    <row r="143" spans="3:20" ht="13.5">
      <c r="C143" s="32" t="s">
        <v>553</v>
      </c>
      <c r="D143" s="18" t="s">
        <v>535</v>
      </c>
      <c r="E143" s="18" t="s">
        <v>649</v>
      </c>
      <c r="H143" s="102"/>
      <c r="I143" s="102"/>
      <c r="J143" s="102"/>
      <c r="K143" s="124"/>
      <c r="L143" s="124"/>
      <c r="M143" s="124"/>
      <c r="N143" s="124"/>
      <c r="O143" s="124"/>
      <c r="P143" s="124"/>
      <c r="Q143" s="124"/>
      <c r="R143" s="124"/>
      <c r="S143" s="124"/>
      <c r="T143" s="124"/>
    </row>
    <row r="144" spans="3:20" ht="13.5">
      <c r="E144" s="18"/>
    </row>
    <row r="145" spans="3:20" ht="13.5">
      <c r="C145" s="16" t="s">
        <v>515</v>
      </c>
      <c r="D145" s="18" t="s">
        <v>520</v>
      </c>
      <c r="E145" s="18" t="s">
        <v>649</v>
      </c>
      <c r="H145" s="102"/>
      <c r="I145" s="102"/>
      <c r="J145" s="102"/>
      <c r="K145" s="249">
        <f>SUM(K146:K153)</f>
        <v>0</v>
      </c>
      <c r="L145" s="249">
        <f t="shared" ref="L145:T145" si="16">SUM(L146:L153)</f>
        <v>0</v>
      </c>
      <c r="M145" s="249">
        <f t="shared" si="16"/>
        <v>0</v>
      </c>
      <c r="N145" s="249">
        <f t="shared" si="16"/>
        <v>0</v>
      </c>
      <c r="O145" s="249">
        <f t="shared" si="16"/>
        <v>0</v>
      </c>
      <c r="P145" s="249">
        <f t="shared" si="16"/>
        <v>0</v>
      </c>
      <c r="Q145" s="249">
        <f t="shared" si="16"/>
        <v>0</v>
      </c>
      <c r="R145" s="249">
        <f t="shared" si="16"/>
        <v>0</v>
      </c>
      <c r="S145" s="249">
        <f t="shared" si="16"/>
        <v>0</v>
      </c>
      <c r="T145" s="249">
        <f t="shared" si="16"/>
        <v>0</v>
      </c>
    </row>
    <row r="146" spans="3:20" ht="13.5">
      <c r="C146" s="32" t="s">
        <v>553</v>
      </c>
      <c r="D146" s="18" t="s">
        <v>536</v>
      </c>
      <c r="E146" s="18" t="s">
        <v>649</v>
      </c>
      <c r="H146" s="102"/>
      <c r="I146" s="102"/>
      <c r="J146" s="102"/>
      <c r="K146" s="124"/>
      <c r="L146" s="124"/>
      <c r="M146" s="124"/>
      <c r="N146" s="124"/>
      <c r="O146" s="124"/>
      <c r="P146" s="124"/>
      <c r="Q146" s="124"/>
      <c r="R146" s="124"/>
      <c r="S146" s="124"/>
      <c r="T146" s="124"/>
    </row>
    <row r="147" spans="3:20" ht="13.5">
      <c r="C147" s="32" t="s">
        <v>553</v>
      </c>
      <c r="D147" s="18" t="s">
        <v>537</v>
      </c>
      <c r="E147" s="18" t="s">
        <v>649</v>
      </c>
      <c r="H147" s="102"/>
      <c r="I147" s="102"/>
      <c r="J147" s="102"/>
      <c r="K147" s="124"/>
      <c r="L147" s="124"/>
      <c r="M147" s="124"/>
      <c r="N147" s="124"/>
      <c r="O147" s="124"/>
      <c r="P147" s="124"/>
      <c r="Q147" s="124"/>
      <c r="R147" s="124"/>
      <c r="S147" s="124"/>
      <c r="T147" s="124"/>
    </row>
    <row r="148" spans="3:20" ht="13.5">
      <c r="C148" s="32" t="s">
        <v>553</v>
      </c>
      <c r="D148" s="18" t="s">
        <v>538</v>
      </c>
      <c r="E148" s="18" t="s">
        <v>649</v>
      </c>
      <c r="H148" s="102"/>
      <c r="I148" s="102"/>
      <c r="J148" s="102"/>
      <c r="K148" s="124"/>
      <c r="L148" s="124"/>
      <c r="M148" s="124"/>
      <c r="N148" s="124"/>
      <c r="O148" s="124"/>
      <c r="P148" s="124"/>
      <c r="Q148" s="124"/>
      <c r="R148" s="124"/>
      <c r="S148" s="124"/>
      <c r="T148" s="124"/>
    </row>
    <row r="149" spans="3:20" ht="13.5">
      <c r="C149" s="32" t="s">
        <v>553</v>
      </c>
      <c r="D149" s="18" t="s">
        <v>539</v>
      </c>
      <c r="E149" s="18" t="s">
        <v>649</v>
      </c>
      <c r="H149" s="102"/>
      <c r="I149" s="102"/>
      <c r="J149" s="102"/>
      <c r="K149" s="124"/>
      <c r="L149" s="124"/>
      <c r="M149" s="124"/>
      <c r="N149" s="124"/>
      <c r="O149" s="124"/>
      <c r="P149" s="124"/>
      <c r="Q149" s="124"/>
      <c r="R149" s="124"/>
      <c r="S149" s="124"/>
      <c r="T149" s="124"/>
    </row>
    <row r="150" spans="3:20" ht="13.5">
      <c r="C150" s="32" t="s">
        <v>553</v>
      </c>
      <c r="D150" s="18" t="s">
        <v>540</v>
      </c>
      <c r="E150" s="18" t="s">
        <v>649</v>
      </c>
      <c r="H150" s="102"/>
      <c r="I150" s="102"/>
      <c r="J150" s="102"/>
      <c r="K150" s="124"/>
      <c r="L150" s="124"/>
      <c r="M150" s="124"/>
      <c r="N150" s="124"/>
      <c r="O150" s="124"/>
      <c r="P150" s="124"/>
      <c r="Q150" s="124"/>
      <c r="R150" s="124"/>
      <c r="S150" s="124"/>
      <c r="T150" s="124"/>
    </row>
    <row r="151" spans="3:20" ht="13.5">
      <c r="C151" s="32" t="s">
        <v>553</v>
      </c>
      <c r="D151" s="18" t="s">
        <v>545</v>
      </c>
      <c r="E151" s="18" t="s">
        <v>649</v>
      </c>
      <c r="H151" s="102"/>
      <c r="I151" s="102"/>
      <c r="J151" s="102"/>
      <c r="K151" s="124"/>
      <c r="L151" s="124"/>
      <c r="M151" s="124"/>
      <c r="N151" s="124"/>
      <c r="O151" s="124"/>
      <c r="P151" s="124"/>
      <c r="Q151" s="124"/>
      <c r="R151" s="124"/>
      <c r="S151" s="124"/>
      <c r="T151" s="124"/>
    </row>
    <row r="152" spans="3:20" ht="13.5">
      <c r="C152" s="32" t="s">
        <v>553</v>
      </c>
      <c r="D152" s="18" t="s">
        <v>546</v>
      </c>
      <c r="E152" s="18" t="s">
        <v>649</v>
      </c>
      <c r="H152" s="102"/>
      <c r="I152" s="102"/>
      <c r="J152" s="102"/>
      <c r="K152" s="124"/>
      <c r="L152" s="124"/>
      <c r="M152" s="124"/>
      <c r="N152" s="124"/>
      <c r="O152" s="124"/>
      <c r="P152" s="124"/>
      <c r="Q152" s="124"/>
      <c r="R152" s="124"/>
      <c r="S152" s="124"/>
      <c r="T152" s="124"/>
    </row>
    <row r="153" spans="3:20" ht="13.5">
      <c r="C153" s="32" t="s">
        <v>553</v>
      </c>
      <c r="D153" s="18" t="s">
        <v>547</v>
      </c>
      <c r="E153" s="18" t="s">
        <v>649</v>
      </c>
      <c r="H153" s="102"/>
      <c r="I153" s="102"/>
      <c r="J153" s="102"/>
      <c r="K153" s="124"/>
      <c r="L153" s="124"/>
      <c r="M153" s="124"/>
      <c r="N153" s="124"/>
      <c r="O153" s="124"/>
      <c r="P153" s="124"/>
      <c r="Q153" s="124"/>
      <c r="R153" s="124"/>
      <c r="S153" s="124"/>
      <c r="T153" s="124"/>
    </row>
    <row r="154" spans="3:20" ht="13.5">
      <c r="E154" s="18"/>
    </row>
    <row r="155" spans="3:20" ht="13.5" hidden="1">
      <c r="E155" s="18"/>
    </row>
    <row r="156" spans="3:20" ht="13.5" hidden="1"/>
    <row r="157" spans="3:20" ht="13.5" hidden="1"/>
    <row r="158" spans="3:20" ht="13.5" hidden="1"/>
    <row r="159" spans="3:20" ht="13.5" hidden="1"/>
    <row r="160" spans="3:2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sheetData>
  <pageMargins left="0.7" right="0.7" top="0.75" bottom="0.75" header="0.3" footer="0.3"/>
  <pageSetup paperSize="8" scale="1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E144"/>
  <sheetViews>
    <sheetView showGridLines="0" zoomScale="70" zoomScaleNormal="70" workbookViewId="0">
      <selection activeCell="H135" sqref="H135"/>
    </sheetView>
  </sheetViews>
  <sheetFormatPr defaultColWidth="0" defaultRowHeight="13.5" zeroHeight="1"/>
  <cols>
    <col min="1" max="1" width="2.3828125" customWidth="1"/>
    <col min="2" max="2" width="3.15234375" customWidth="1"/>
    <col min="3" max="3" width="44.765625" customWidth="1"/>
    <col min="4" max="4" width="9.23046875" customWidth="1"/>
    <col min="5" max="5" width="11.4609375" customWidth="1"/>
    <col min="6" max="6" width="1.765625" customWidth="1"/>
    <col min="7" max="7" width="1.4609375" customWidth="1"/>
    <col min="8" max="20" width="10.61328125" customWidth="1"/>
    <col min="21" max="21" width="28.61328125" customWidth="1"/>
    <col min="22" max="22" width="10.61328125" customWidth="1"/>
    <col min="23" max="23" width="24.765625" hidden="1" customWidth="1"/>
    <col min="24" max="30" width="10.61328125" hidden="1" customWidth="1"/>
    <col min="31" max="31" width="10.61328125" hidden="1"/>
  </cols>
  <sheetData>
    <row r="1" spans="1:30" s="258" customFormat="1" ht="57" customHeight="1"/>
    <row r="2" spans="1:30" s="258" customFormat="1"/>
    <row r="3" spans="1:30" s="258" customFormat="1" ht="19.5">
      <c r="D3" s="263" t="s">
        <v>0</v>
      </c>
    </row>
    <row r="4" spans="1:30" s="258" customFormat="1"/>
    <row r="5" spans="1:30" s="258" customFormat="1" ht="17.5">
      <c r="D5" s="266" t="s">
        <v>591</v>
      </c>
    </row>
    <row r="6" spans="1:30" s="258" customFormat="1" ht="18" customHeight="1"/>
    <row r="7" spans="1:30" s="15" customFormat="1"/>
    <row r="8" spans="1:30" s="15" customFormat="1">
      <c r="B8" s="51" t="s">
        <v>454</v>
      </c>
    </row>
    <row r="9" spans="1:30" s="161" customFormat="1">
      <c r="B9" s="16"/>
    </row>
    <row r="10" spans="1:30"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row>
    <row r="12" spans="1:30">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row>
    <row r="13" spans="1:30" s="44" customFormat="1">
      <c r="A13" s="15"/>
      <c r="B13" s="15"/>
      <c r="C13" s="15"/>
      <c r="D13" s="15"/>
      <c r="E13" s="15"/>
      <c r="F13" s="15"/>
      <c r="G13" s="15"/>
      <c r="H13" s="15"/>
      <c r="I13" s="15"/>
      <c r="J13" s="15"/>
      <c r="K13" s="15"/>
      <c r="L13" s="15"/>
      <c r="M13" s="15"/>
      <c r="N13" s="15"/>
      <c r="O13" s="15"/>
      <c r="P13" s="15"/>
      <c r="Q13" s="15"/>
      <c r="R13" s="15"/>
      <c r="S13" s="15"/>
      <c r="T13" s="15"/>
      <c r="U13" s="15"/>
      <c r="V13" s="161"/>
      <c r="W13" s="161"/>
      <c r="X13" s="15"/>
      <c r="Y13" s="15"/>
      <c r="Z13" s="15"/>
      <c r="AA13" s="161"/>
      <c r="AB13" s="161"/>
      <c r="AC13" s="161"/>
      <c r="AD13" s="161"/>
    </row>
    <row r="14" spans="1:30" s="22" customFormat="1">
      <c r="A14" s="161"/>
      <c r="B14" s="161"/>
      <c r="C14" s="41" t="s">
        <v>253</v>
      </c>
      <c r="D14" s="161"/>
      <c r="E14" s="82"/>
      <c r="F14" s="161"/>
      <c r="G14" s="161"/>
      <c r="H14" s="172"/>
      <c r="I14" s="104"/>
      <c r="J14" s="104"/>
      <c r="K14" s="104"/>
      <c r="L14" s="104"/>
      <c r="M14" s="104"/>
      <c r="N14" s="104"/>
      <c r="O14" s="104"/>
      <c r="P14" s="104"/>
      <c r="Q14" s="104"/>
      <c r="R14" s="104"/>
      <c r="S14" s="104"/>
      <c r="T14" s="104"/>
      <c r="U14" s="161"/>
      <c r="V14" s="15"/>
      <c r="W14" s="15"/>
      <c r="X14" s="15"/>
      <c r="Y14" s="15"/>
      <c r="Z14" s="161"/>
      <c r="AA14" s="161"/>
      <c r="AB14" s="161"/>
      <c r="AC14" s="161"/>
      <c r="AD14" s="161"/>
    </row>
    <row r="15" spans="1:30">
      <c r="A15" s="161"/>
      <c r="B15" s="161"/>
      <c r="C15" s="45" t="s">
        <v>254</v>
      </c>
      <c r="D15" s="161"/>
      <c r="E15" s="82"/>
      <c r="F15" s="161"/>
      <c r="G15" s="161"/>
      <c r="H15" s="173"/>
      <c r="I15" s="124"/>
      <c r="J15" s="124"/>
      <c r="K15" s="124"/>
      <c r="L15" s="124"/>
      <c r="M15" s="124"/>
      <c r="N15" s="124"/>
      <c r="O15" s="124"/>
      <c r="P15" s="124"/>
      <c r="Q15" s="124"/>
      <c r="R15" s="124"/>
      <c r="S15" s="124"/>
      <c r="T15" s="124"/>
      <c r="U15" s="161"/>
      <c r="V15" s="15"/>
      <c r="W15" s="15"/>
      <c r="X15" s="15"/>
      <c r="Y15" s="15"/>
      <c r="Z15" s="161"/>
      <c r="AA15" s="161"/>
      <c r="AB15" s="161"/>
      <c r="AC15" s="161"/>
      <c r="AD15" s="161"/>
    </row>
    <row r="16" spans="1:30" s="43" customFormat="1">
      <c r="A16" s="161"/>
      <c r="B16" s="161"/>
      <c r="C16" s="45"/>
      <c r="D16" s="161"/>
      <c r="E16" s="161"/>
      <c r="F16" s="161"/>
      <c r="G16" s="161"/>
      <c r="H16" s="97"/>
      <c r="I16" s="97"/>
      <c r="J16" s="97"/>
      <c r="K16" s="97"/>
      <c r="L16" s="97"/>
      <c r="M16" s="97"/>
      <c r="N16" s="97"/>
      <c r="O16" s="97"/>
      <c r="P16" s="97"/>
      <c r="Q16" s="97"/>
      <c r="R16" s="97"/>
      <c r="S16" s="97"/>
      <c r="T16" s="97"/>
      <c r="U16" s="161"/>
      <c r="V16" s="15"/>
      <c r="W16" s="15"/>
      <c r="X16" s="15"/>
      <c r="Y16" s="15"/>
      <c r="Z16" s="161"/>
      <c r="AA16" s="161"/>
      <c r="AB16" s="161"/>
      <c r="AC16" s="161"/>
      <c r="AD16" s="161"/>
    </row>
    <row r="17" spans="1:30">
      <c r="A17" s="161"/>
      <c r="B17" s="16" t="s">
        <v>255</v>
      </c>
      <c r="C17" s="161"/>
      <c r="D17" s="161"/>
      <c r="E17" s="161"/>
      <c r="F17" s="161"/>
      <c r="G17" s="161"/>
      <c r="H17" s="97"/>
      <c r="I17" s="97"/>
      <c r="J17" s="97"/>
      <c r="K17" s="97"/>
      <c r="L17" s="97"/>
      <c r="M17" s="97"/>
      <c r="N17" s="97"/>
      <c r="O17" s="97"/>
      <c r="P17" s="97"/>
      <c r="Q17" s="97"/>
      <c r="R17" s="97"/>
      <c r="S17" s="97"/>
      <c r="T17" s="97"/>
      <c r="U17" s="161"/>
      <c r="V17" s="15"/>
      <c r="W17" s="15"/>
      <c r="X17" s="15"/>
      <c r="Y17" s="15"/>
      <c r="Z17" s="161"/>
      <c r="AA17" s="161"/>
      <c r="AB17" s="161"/>
      <c r="AC17" s="161"/>
      <c r="AD17" s="161"/>
    </row>
    <row r="18" spans="1:30">
      <c r="A18" s="161"/>
      <c r="B18" s="161"/>
      <c r="C18" s="161"/>
      <c r="D18" s="161"/>
      <c r="E18" s="161"/>
      <c r="F18" s="161"/>
      <c r="G18" s="161"/>
      <c r="H18" s="97"/>
      <c r="I18" s="97"/>
      <c r="J18" s="97"/>
      <c r="K18" s="97"/>
      <c r="L18" s="97"/>
      <c r="M18" s="97"/>
      <c r="N18" s="97"/>
      <c r="O18" s="97"/>
      <c r="P18" s="97"/>
      <c r="Q18" s="97"/>
      <c r="R18" s="97"/>
      <c r="S18" s="97"/>
      <c r="T18" s="97"/>
      <c r="U18" s="161"/>
      <c r="V18" s="15"/>
      <c r="W18" s="15"/>
      <c r="X18" s="15"/>
      <c r="Y18" s="15"/>
      <c r="Z18" s="161"/>
      <c r="AA18" s="161"/>
      <c r="AB18" s="161"/>
      <c r="AC18" s="161"/>
      <c r="AD18" s="161"/>
    </row>
    <row r="19" spans="1:30">
      <c r="C19" s="42" t="s">
        <v>256</v>
      </c>
      <c r="D19" s="18"/>
      <c r="E19" s="39" t="s">
        <v>654</v>
      </c>
      <c r="F19" s="161"/>
      <c r="G19" s="161"/>
      <c r="H19" s="105">
        <f>SUM(H20:H24)</f>
        <v>0</v>
      </c>
      <c r="I19" s="105">
        <f t="shared" ref="I19:T19" si="0">SUM(I20:I24)</f>
        <v>0</v>
      </c>
      <c r="J19" s="105">
        <f t="shared" si="0"/>
        <v>0</v>
      </c>
      <c r="K19" s="105">
        <f t="shared" si="0"/>
        <v>0</v>
      </c>
      <c r="L19" s="105">
        <f t="shared" si="0"/>
        <v>0</v>
      </c>
      <c r="M19" s="105">
        <f t="shared" si="0"/>
        <v>0</v>
      </c>
      <c r="N19" s="105">
        <f t="shared" si="0"/>
        <v>0</v>
      </c>
      <c r="O19" s="105">
        <f t="shared" si="0"/>
        <v>0</v>
      </c>
      <c r="P19" s="105">
        <f t="shared" si="0"/>
        <v>0</v>
      </c>
      <c r="Q19" s="105">
        <f t="shared" si="0"/>
        <v>0</v>
      </c>
      <c r="R19" s="105">
        <f t="shared" si="0"/>
        <v>0</v>
      </c>
      <c r="S19" s="105">
        <f t="shared" si="0"/>
        <v>0</v>
      </c>
      <c r="T19" s="105">
        <f t="shared" si="0"/>
        <v>0</v>
      </c>
      <c r="U19" s="161"/>
      <c r="V19" s="15"/>
      <c r="W19" s="15"/>
      <c r="X19" s="15"/>
      <c r="Y19" s="15"/>
    </row>
    <row r="20" spans="1:30">
      <c r="C20" s="211" t="s">
        <v>257</v>
      </c>
      <c r="D20" s="161"/>
      <c r="E20" s="39" t="s">
        <v>649</v>
      </c>
      <c r="F20" s="161"/>
      <c r="G20" s="161"/>
      <c r="H20" s="99"/>
      <c r="I20" s="99"/>
      <c r="J20" s="99"/>
      <c r="K20" s="99"/>
      <c r="L20" s="99"/>
      <c r="M20" s="99"/>
      <c r="N20" s="99"/>
      <c r="O20" s="99"/>
      <c r="P20" s="99"/>
      <c r="Q20" s="99"/>
      <c r="R20" s="99"/>
      <c r="S20" s="99"/>
      <c r="T20" s="99"/>
      <c r="U20" s="161"/>
      <c r="V20" s="15"/>
      <c r="W20" s="15"/>
      <c r="X20" s="15"/>
      <c r="Y20" s="15"/>
    </row>
    <row r="21" spans="1:30">
      <c r="C21" s="211" t="s">
        <v>258</v>
      </c>
      <c r="D21" s="161"/>
      <c r="E21" s="39" t="s">
        <v>649</v>
      </c>
      <c r="F21" s="161"/>
      <c r="G21" s="161"/>
      <c r="H21" s="99"/>
      <c r="I21" s="99"/>
      <c r="J21" s="99"/>
      <c r="K21" s="99"/>
      <c r="L21" s="99"/>
      <c r="M21" s="99"/>
      <c r="N21" s="99"/>
      <c r="O21" s="99"/>
      <c r="P21" s="99"/>
      <c r="Q21" s="99"/>
      <c r="R21" s="99"/>
      <c r="S21" s="99"/>
      <c r="T21" s="99"/>
      <c r="U21" s="161"/>
      <c r="V21" s="15"/>
      <c r="W21" s="15"/>
      <c r="X21" s="15"/>
      <c r="Y21" s="15"/>
    </row>
    <row r="22" spans="1:30">
      <c r="C22" s="211" t="s">
        <v>259</v>
      </c>
      <c r="D22" s="161"/>
      <c r="E22" s="39" t="s">
        <v>649</v>
      </c>
      <c r="F22" s="161"/>
      <c r="G22" s="161"/>
      <c r="H22" s="99"/>
      <c r="I22" s="99"/>
      <c r="J22" s="99"/>
      <c r="K22" s="99"/>
      <c r="L22" s="99"/>
      <c r="M22" s="99"/>
      <c r="N22" s="99"/>
      <c r="O22" s="99"/>
      <c r="P22" s="99"/>
      <c r="Q22" s="99"/>
      <c r="R22" s="99"/>
      <c r="S22" s="99"/>
      <c r="T22" s="99"/>
      <c r="U22" s="161"/>
      <c r="V22" s="15"/>
      <c r="W22" s="15"/>
      <c r="X22" s="15"/>
      <c r="Y22" s="15"/>
    </row>
    <row r="23" spans="1:30">
      <c r="C23" s="47" t="s">
        <v>191</v>
      </c>
      <c r="D23" s="161"/>
      <c r="E23" s="39" t="s">
        <v>649</v>
      </c>
      <c r="F23" s="161"/>
      <c r="G23" s="161"/>
      <c r="H23" s="99"/>
      <c r="I23" s="99"/>
      <c r="J23" s="99"/>
      <c r="K23" s="99"/>
      <c r="L23" s="99"/>
      <c r="M23" s="99"/>
      <c r="N23" s="99"/>
      <c r="O23" s="99"/>
      <c r="P23" s="99"/>
      <c r="Q23" s="99"/>
      <c r="R23" s="99"/>
      <c r="S23" s="99"/>
      <c r="T23" s="99"/>
      <c r="U23" s="161"/>
      <c r="V23" s="161"/>
      <c r="W23" s="161"/>
      <c r="X23" s="161"/>
      <c r="Y23" s="161"/>
    </row>
    <row r="24" spans="1:30">
      <c r="C24" s="47" t="s">
        <v>191</v>
      </c>
      <c r="D24" s="161"/>
      <c r="E24" s="39" t="s">
        <v>649</v>
      </c>
      <c r="F24" s="161"/>
      <c r="G24" s="161"/>
      <c r="H24" s="99"/>
      <c r="I24" s="99"/>
      <c r="J24" s="99"/>
      <c r="K24" s="99"/>
      <c r="L24" s="99"/>
      <c r="M24" s="99"/>
      <c r="N24" s="99"/>
      <c r="O24" s="99"/>
      <c r="P24" s="99"/>
      <c r="Q24" s="99"/>
      <c r="R24" s="99"/>
      <c r="S24" s="99"/>
      <c r="T24" s="99"/>
      <c r="U24" s="161"/>
      <c r="V24" s="161"/>
      <c r="W24" s="161"/>
      <c r="X24" s="161"/>
      <c r="Y24" s="161"/>
    </row>
    <row r="25" spans="1:30">
      <c r="C25" s="41"/>
      <c r="D25" s="161"/>
      <c r="E25" s="45"/>
      <c r="F25" s="161"/>
      <c r="G25" s="161"/>
      <c r="H25" s="106"/>
      <c r="I25" s="106"/>
      <c r="J25" s="106"/>
      <c r="K25" s="106"/>
      <c r="L25" s="106"/>
      <c r="M25" s="106"/>
      <c r="N25" s="106"/>
      <c r="O25" s="106"/>
      <c r="P25" s="106"/>
      <c r="Q25" s="106"/>
      <c r="R25" s="106"/>
      <c r="S25" s="106"/>
      <c r="T25" s="106"/>
      <c r="U25" s="161"/>
      <c r="V25" s="161"/>
      <c r="W25" s="161"/>
      <c r="X25" s="161"/>
      <c r="Y25" s="161"/>
    </row>
    <row r="26" spans="1:30">
      <c r="C26" s="42" t="s">
        <v>260</v>
      </c>
      <c r="D26" s="161"/>
      <c r="E26" s="39" t="s">
        <v>654</v>
      </c>
      <c r="F26" s="161"/>
      <c r="G26" s="161"/>
      <c r="H26" s="105">
        <f>SUM(H27:H30)</f>
        <v>0</v>
      </c>
      <c r="I26" s="105">
        <f t="shared" ref="I26:T26" si="1">SUM(I27:I30)</f>
        <v>0</v>
      </c>
      <c r="J26" s="105">
        <f t="shared" si="1"/>
        <v>0</v>
      </c>
      <c r="K26" s="105">
        <f t="shared" si="1"/>
        <v>0</v>
      </c>
      <c r="L26" s="105">
        <f t="shared" si="1"/>
        <v>0</v>
      </c>
      <c r="M26" s="105">
        <f t="shared" si="1"/>
        <v>0</v>
      </c>
      <c r="N26" s="105">
        <f t="shared" si="1"/>
        <v>0</v>
      </c>
      <c r="O26" s="105">
        <f t="shared" si="1"/>
        <v>0</v>
      </c>
      <c r="P26" s="105">
        <f t="shared" si="1"/>
        <v>0</v>
      </c>
      <c r="Q26" s="105">
        <f t="shared" si="1"/>
        <v>0</v>
      </c>
      <c r="R26" s="105">
        <f t="shared" si="1"/>
        <v>0</v>
      </c>
      <c r="S26" s="105">
        <f t="shared" si="1"/>
        <v>0</v>
      </c>
      <c r="T26" s="105">
        <f t="shared" si="1"/>
        <v>0</v>
      </c>
      <c r="U26" s="161"/>
      <c r="V26" s="161"/>
      <c r="W26" s="161"/>
      <c r="X26" s="161"/>
      <c r="Y26" s="161"/>
    </row>
    <row r="27" spans="1:30">
      <c r="C27" s="211" t="s">
        <v>261</v>
      </c>
      <c r="D27" s="161"/>
      <c r="E27" s="39" t="s">
        <v>649</v>
      </c>
      <c r="F27" s="161"/>
      <c r="G27" s="161"/>
      <c r="H27" s="99"/>
      <c r="I27" s="99"/>
      <c r="J27" s="99"/>
      <c r="K27" s="99"/>
      <c r="L27" s="99"/>
      <c r="M27" s="99"/>
      <c r="N27" s="99"/>
      <c r="O27" s="99"/>
      <c r="P27" s="99"/>
      <c r="Q27" s="99"/>
      <c r="R27" s="99"/>
      <c r="S27" s="99"/>
      <c r="T27" s="99"/>
      <c r="U27" s="161"/>
      <c r="V27" s="161"/>
      <c r="W27" s="161"/>
      <c r="X27" s="161"/>
      <c r="Y27" s="161"/>
    </row>
    <row r="28" spans="1:30" s="44" customFormat="1">
      <c r="C28" s="211" t="s">
        <v>262</v>
      </c>
      <c r="D28" s="161"/>
      <c r="E28" s="39" t="s">
        <v>649</v>
      </c>
      <c r="F28" s="161"/>
      <c r="G28" s="161"/>
      <c r="H28" s="99"/>
      <c r="I28" s="99"/>
      <c r="J28" s="99"/>
      <c r="K28" s="99"/>
      <c r="L28" s="99"/>
      <c r="M28" s="99"/>
      <c r="N28" s="99"/>
      <c r="O28" s="99"/>
      <c r="P28" s="99"/>
      <c r="Q28" s="99"/>
      <c r="R28" s="99"/>
      <c r="S28" s="99"/>
      <c r="T28" s="99"/>
      <c r="U28" s="161"/>
      <c r="V28" s="161"/>
      <c r="W28" s="161"/>
      <c r="X28" s="161"/>
      <c r="Y28" s="161"/>
    </row>
    <row r="29" spans="1:30">
      <c r="C29" s="47" t="s">
        <v>191</v>
      </c>
      <c r="D29" s="161"/>
      <c r="E29" s="39" t="s">
        <v>649</v>
      </c>
      <c r="F29" s="161"/>
      <c r="G29" s="161"/>
      <c r="H29" s="99"/>
      <c r="I29" s="99"/>
      <c r="J29" s="99"/>
      <c r="K29" s="99"/>
      <c r="L29" s="99"/>
      <c r="M29" s="99"/>
      <c r="N29" s="99"/>
      <c r="O29" s="99"/>
      <c r="P29" s="99"/>
      <c r="Q29" s="99"/>
      <c r="R29" s="99"/>
      <c r="S29" s="99"/>
      <c r="T29" s="99"/>
      <c r="U29" s="161"/>
      <c r="V29" s="161"/>
      <c r="W29" s="161"/>
      <c r="X29" s="161"/>
      <c r="Y29" s="161"/>
    </row>
    <row r="30" spans="1:30">
      <c r="C30" s="47" t="s">
        <v>191</v>
      </c>
      <c r="D30" s="161"/>
      <c r="E30" s="39" t="s">
        <v>649</v>
      </c>
      <c r="F30" s="161"/>
      <c r="G30" s="161"/>
      <c r="H30" s="99"/>
      <c r="I30" s="99"/>
      <c r="J30" s="99"/>
      <c r="K30" s="99"/>
      <c r="L30" s="99"/>
      <c r="M30" s="99"/>
      <c r="N30" s="99"/>
      <c r="O30" s="99"/>
      <c r="P30" s="99"/>
      <c r="Q30" s="99"/>
      <c r="R30" s="99"/>
      <c r="S30" s="99"/>
      <c r="T30" s="99"/>
      <c r="U30" s="161"/>
      <c r="V30" s="161"/>
      <c r="W30" s="161"/>
      <c r="X30" s="161"/>
      <c r="Y30" s="161"/>
    </row>
    <row r="31" spans="1:30">
      <c r="C31" s="41"/>
      <c r="D31" s="161"/>
      <c r="E31" s="45"/>
      <c r="F31" s="161"/>
      <c r="G31" s="161"/>
      <c r="H31" s="106"/>
      <c r="I31" s="106"/>
      <c r="J31" s="106"/>
      <c r="K31" s="106"/>
      <c r="L31" s="106"/>
      <c r="M31" s="106"/>
      <c r="N31" s="106"/>
      <c r="O31" s="106"/>
      <c r="P31" s="106"/>
      <c r="Q31" s="106"/>
      <c r="R31" s="106"/>
      <c r="S31" s="106"/>
      <c r="T31" s="106"/>
      <c r="U31" s="161"/>
      <c r="V31" s="161"/>
      <c r="W31" s="161"/>
      <c r="X31" s="161"/>
      <c r="Y31" s="161"/>
    </row>
    <row r="32" spans="1:30">
      <c r="C32" s="42" t="s">
        <v>263</v>
      </c>
      <c r="D32" s="161"/>
      <c r="E32" s="39" t="s">
        <v>654</v>
      </c>
      <c r="F32" s="161"/>
      <c r="G32" s="161"/>
      <c r="H32" s="105">
        <f t="shared" ref="H32:T32" si="2">SUM(H33:H37)</f>
        <v>0</v>
      </c>
      <c r="I32" s="105">
        <f t="shared" si="2"/>
        <v>0</v>
      </c>
      <c r="J32" s="105">
        <f t="shared" si="2"/>
        <v>0</v>
      </c>
      <c r="K32" s="105">
        <f t="shared" si="2"/>
        <v>0</v>
      </c>
      <c r="L32" s="105">
        <f t="shared" si="2"/>
        <v>0</v>
      </c>
      <c r="M32" s="105">
        <f t="shared" si="2"/>
        <v>0</v>
      </c>
      <c r="N32" s="105">
        <f t="shared" si="2"/>
        <v>0</v>
      </c>
      <c r="O32" s="105">
        <f t="shared" si="2"/>
        <v>0</v>
      </c>
      <c r="P32" s="105">
        <f t="shared" si="2"/>
        <v>0</v>
      </c>
      <c r="Q32" s="105">
        <f t="shared" si="2"/>
        <v>0</v>
      </c>
      <c r="R32" s="105">
        <f t="shared" si="2"/>
        <v>0</v>
      </c>
      <c r="S32" s="105">
        <f t="shared" si="2"/>
        <v>0</v>
      </c>
      <c r="T32" s="105">
        <f t="shared" si="2"/>
        <v>0</v>
      </c>
      <c r="U32" s="161"/>
      <c r="V32" s="161"/>
      <c r="W32" s="161"/>
      <c r="X32" s="161"/>
      <c r="Y32" s="161"/>
    </row>
    <row r="33" spans="2:25">
      <c r="C33" s="47" t="s">
        <v>191</v>
      </c>
      <c r="D33" s="161"/>
      <c r="E33" s="39" t="s">
        <v>649</v>
      </c>
      <c r="F33" s="161"/>
      <c r="G33" s="161"/>
      <c r="H33" s="99"/>
      <c r="I33" s="99"/>
      <c r="J33" s="99"/>
      <c r="K33" s="99"/>
      <c r="L33" s="99"/>
      <c r="M33" s="99"/>
      <c r="N33" s="99"/>
      <c r="O33" s="99"/>
      <c r="P33" s="99"/>
      <c r="Q33" s="99"/>
      <c r="R33" s="99"/>
      <c r="S33" s="99"/>
      <c r="T33" s="99"/>
      <c r="U33" s="161"/>
      <c r="V33" s="161"/>
      <c r="W33" s="161"/>
      <c r="X33" s="161"/>
      <c r="Y33" s="161"/>
    </row>
    <row r="34" spans="2:25">
      <c r="C34" s="47" t="s">
        <v>191</v>
      </c>
      <c r="D34" s="161"/>
      <c r="E34" s="39" t="s">
        <v>649</v>
      </c>
      <c r="F34" s="161"/>
      <c r="G34" s="161"/>
      <c r="H34" s="99"/>
      <c r="I34" s="99"/>
      <c r="J34" s="99"/>
      <c r="K34" s="99"/>
      <c r="L34" s="99"/>
      <c r="M34" s="99"/>
      <c r="N34" s="99"/>
      <c r="O34" s="99"/>
      <c r="P34" s="99"/>
      <c r="Q34" s="99"/>
      <c r="R34" s="99"/>
      <c r="S34" s="99"/>
      <c r="T34" s="99"/>
      <c r="U34" s="161"/>
      <c r="V34" s="161"/>
      <c r="W34" s="161"/>
      <c r="X34" s="161"/>
      <c r="Y34" s="161"/>
    </row>
    <row r="35" spans="2:25">
      <c r="B35" s="161"/>
      <c r="C35" s="47" t="s">
        <v>191</v>
      </c>
      <c r="D35" s="161"/>
      <c r="E35" s="39" t="s">
        <v>649</v>
      </c>
      <c r="F35" s="161"/>
      <c r="G35" s="161"/>
      <c r="H35" s="99"/>
      <c r="I35" s="99"/>
      <c r="J35" s="99"/>
      <c r="K35" s="99"/>
      <c r="L35" s="99"/>
      <c r="M35" s="99"/>
      <c r="N35" s="99"/>
      <c r="O35" s="99"/>
      <c r="P35" s="99"/>
      <c r="Q35" s="99"/>
      <c r="R35" s="99"/>
      <c r="S35" s="99"/>
      <c r="T35" s="99"/>
    </row>
    <row r="36" spans="2:25">
      <c r="B36" s="161"/>
      <c r="C36" s="47" t="s">
        <v>191</v>
      </c>
      <c r="D36" s="161"/>
      <c r="E36" s="39" t="s">
        <v>649</v>
      </c>
      <c r="F36" s="161"/>
      <c r="G36" s="161"/>
      <c r="H36" s="99"/>
      <c r="I36" s="99"/>
      <c r="J36" s="99"/>
      <c r="K36" s="99"/>
      <c r="L36" s="99"/>
      <c r="M36" s="99"/>
      <c r="N36" s="99"/>
      <c r="O36" s="99"/>
      <c r="P36" s="99"/>
      <c r="Q36" s="99"/>
      <c r="R36" s="99"/>
      <c r="S36" s="99"/>
      <c r="T36" s="99"/>
    </row>
    <row r="37" spans="2:25">
      <c r="B37" s="161"/>
      <c r="C37" s="47" t="s">
        <v>191</v>
      </c>
      <c r="D37" s="161"/>
      <c r="E37" s="39" t="s">
        <v>649</v>
      </c>
      <c r="F37" s="161"/>
      <c r="G37" s="161"/>
      <c r="H37" s="99"/>
      <c r="I37" s="99"/>
      <c r="J37" s="99"/>
      <c r="K37" s="99"/>
      <c r="L37" s="99"/>
      <c r="M37" s="99"/>
      <c r="N37" s="99"/>
      <c r="O37" s="99"/>
      <c r="P37" s="99"/>
      <c r="Q37" s="99"/>
      <c r="R37" s="99"/>
      <c r="S37" s="99"/>
      <c r="T37" s="99"/>
    </row>
    <row r="38" spans="2:25">
      <c r="B38" s="161"/>
      <c r="C38" s="41"/>
      <c r="D38" s="161"/>
      <c r="E38" s="45"/>
      <c r="F38" s="161"/>
      <c r="G38" s="161"/>
      <c r="H38" s="106"/>
      <c r="I38" s="106"/>
      <c r="J38" s="106"/>
      <c r="K38" s="106"/>
      <c r="L38" s="106"/>
      <c r="M38" s="106"/>
      <c r="N38" s="106"/>
      <c r="O38" s="106"/>
      <c r="P38" s="106"/>
      <c r="Q38" s="106"/>
      <c r="R38" s="106"/>
      <c r="S38" s="106"/>
      <c r="T38" s="106"/>
    </row>
    <row r="39" spans="2:25" ht="14.25" customHeight="1">
      <c r="B39" s="161"/>
      <c r="C39" s="9" t="s">
        <v>264</v>
      </c>
      <c r="D39" s="161"/>
      <c r="E39" s="39" t="s">
        <v>649</v>
      </c>
      <c r="F39" s="161"/>
      <c r="G39" s="161"/>
      <c r="H39" s="105">
        <f t="shared" ref="H39:T39" si="3">SUM(H32,H26,H19)</f>
        <v>0</v>
      </c>
      <c r="I39" s="105">
        <f t="shared" si="3"/>
        <v>0</v>
      </c>
      <c r="J39" s="105">
        <f t="shared" si="3"/>
        <v>0</v>
      </c>
      <c r="K39" s="105">
        <f t="shared" si="3"/>
        <v>0</v>
      </c>
      <c r="L39" s="105">
        <f t="shared" si="3"/>
        <v>0</v>
      </c>
      <c r="M39" s="105">
        <f t="shared" si="3"/>
        <v>0</v>
      </c>
      <c r="N39" s="105">
        <f t="shared" si="3"/>
        <v>0</v>
      </c>
      <c r="O39" s="105">
        <f t="shared" si="3"/>
        <v>0</v>
      </c>
      <c r="P39" s="105">
        <f t="shared" si="3"/>
        <v>0</v>
      </c>
      <c r="Q39" s="105">
        <f t="shared" si="3"/>
        <v>0</v>
      </c>
      <c r="R39" s="105">
        <f t="shared" si="3"/>
        <v>0</v>
      </c>
      <c r="S39" s="105">
        <f t="shared" si="3"/>
        <v>0</v>
      </c>
      <c r="T39" s="105">
        <f t="shared" si="3"/>
        <v>0</v>
      </c>
    </row>
    <row r="40" spans="2:25">
      <c r="B40" s="161"/>
      <c r="C40" s="41"/>
      <c r="D40" s="161"/>
      <c r="E40" s="45"/>
      <c r="F40" s="161"/>
      <c r="G40" s="161"/>
      <c r="H40" s="106"/>
      <c r="I40" s="106"/>
      <c r="J40" s="106"/>
      <c r="K40" s="106"/>
      <c r="L40" s="106"/>
      <c r="M40" s="106"/>
      <c r="N40" s="106"/>
      <c r="O40" s="106"/>
      <c r="P40" s="106"/>
      <c r="Q40" s="106"/>
      <c r="R40" s="106"/>
      <c r="S40" s="106"/>
      <c r="T40" s="106"/>
    </row>
    <row r="41" spans="2:25">
      <c r="B41" s="161"/>
      <c r="C41" s="41" t="s">
        <v>265</v>
      </c>
      <c r="D41" s="161"/>
      <c r="E41" s="39" t="s">
        <v>649</v>
      </c>
      <c r="F41" s="161"/>
      <c r="G41" s="161"/>
      <c r="H41" s="99"/>
      <c r="I41" s="105">
        <f>H43</f>
        <v>0</v>
      </c>
      <c r="J41" s="105">
        <f t="shared" ref="J41:T41" si="4">I43</f>
        <v>0</v>
      </c>
      <c r="K41" s="105">
        <f t="shared" si="4"/>
        <v>0</v>
      </c>
      <c r="L41" s="105">
        <f t="shared" si="4"/>
        <v>0</v>
      </c>
      <c r="M41" s="105">
        <f t="shared" si="4"/>
        <v>0</v>
      </c>
      <c r="N41" s="105">
        <f t="shared" si="4"/>
        <v>0</v>
      </c>
      <c r="O41" s="105">
        <f t="shared" si="4"/>
        <v>0</v>
      </c>
      <c r="P41" s="105">
        <f t="shared" si="4"/>
        <v>0</v>
      </c>
      <c r="Q41" s="105">
        <f t="shared" si="4"/>
        <v>0</v>
      </c>
      <c r="R41" s="105">
        <f t="shared" si="4"/>
        <v>0</v>
      </c>
      <c r="S41" s="105">
        <f t="shared" si="4"/>
        <v>0</v>
      </c>
      <c r="T41" s="105">
        <f t="shared" si="4"/>
        <v>0</v>
      </c>
    </row>
    <row r="42" spans="2:25">
      <c r="B42" s="161"/>
      <c r="C42" s="41"/>
      <c r="D42" s="161"/>
      <c r="E42" s="45"/>
      <c r="F42" s="161"/>
      <c r="G42" s="161"/>
      <c r="H42" s="106"/>
      <c r="I42" s="106"/>
      <c r="J42" s="106"/>
      <c r="K42" s="106"/>
      <c r="L42" s="106"/>
      <c r="M42" s="106"/>
      <c r="N42" s="106"/>
      <c r="O42" s="106"/>
      <c r="P42" s="106"/>
      <c r="Q42" s="106"/>
      <c r="R42" s="106"/>
      <c r="S42" s="106"/>
      <c r="T42" s="106"/>
    </row>
    <row r="43" spans="2:25">
      <c r="B43" s="161"/>
      <c r="C43" s="46" t="s">
        <v>266</v>
      </c>
      <c r="D43" s="161"/>
      <c r="E43" s="39" t="s">
        <v>649</v>
      </c>
      <c r="F43" s="161"/>
      <c r="G43" s="161"/>
      <c r="H43" s="105">
        <f>SUM(H39,H41)</f>
        <v>0</v>
      </c>
      <c r="I43" s="105">
        <f>SUM(I39,I41)</f>
        <v>0</v>
      </c>
      <c r="J43" s="105">
        <f t="shared" ref="J43:T43" si="5">SUM(J39,J41)</f>
        <v>0</v>
      </c>
      <c r="K43" s="105">
        <f t="shared" si="5"/>
        <v>0</v>
      </c>
      <c r="L43" s="105">
        <f t="shared" si="5"/>
        <v>0</v>
      </c>
      <c r="M43" s="105">
        <f t="shared" si="5"/>
        <v>0</v>
      </c>
      <c r="N43" s="105">
        <f t="shared" si="5"/>
        <v>0</v>
      </c>
      <c r="O43" s="105">
        <f t="shared" si="5"/>
        <v>0</v>
      </c>
      <c r="P43" s="105">
        <f t="shared" si="5"/>
        <v>0</v>
      </c>
      <c r="Q43" s="105">
        <f t="shared" si="5"/>
        <v>0</v>
      </c>
      <c r="R43" s="105">
        <f t="shared" si="5"/>
        <v>0</v>
      </c>
      <c r="S43" s="105">
        <f t="shared" si="5"/>
        <v>0</v>
      </c>
      <c r="T43" s="105">
        <f t="shared" si="5"/>
        <v>0</v>
      </c>
    </row>
    <row r="44" spans="2:25">
      <c r="B44" s="161"/>
      <c r="C44" s="161"/>
      <c r="D44" s="161"/>
      <c r="E44" s="161"/>
      <c r="F44" s="161"/>
      <c r="G44" s="161"/>
      <c r="H44" s="97"/>
      <c r="I44" s="97"/>
      <c r="J44" s="97"/>
      <c r="K44" s="97"/>
      <c r="L44" s="97"/>
      <c r="M44" s="97"/>
      <c r="N44" s="97"/>
      <c r="O44" s="97"/>
      <c r="P44" s="97"/>
      <c r="Q44" s="97"/>
      <c r="R44" s="97"/>
      <c r="S44" s="97"/>
      <c r="T44" s="97"/>
    </row>
    <row r="45" spans="2:25">
      <c r="B45" s="16" t="s">
        <v>267</v>
      </c>
      <c r="C45" s="161"/>
      <c r="D45" s="161"/>
      <c r="E45" s="161"/>
      <c r="F45" s="161"/>
      <c r="G45" s="161"/>
      <c r="H45" s="97"/>
      <c r="I45" s="97"/>
      <c r="J45" s="97"/>
      <c r="K45" s="97"/>
      <c r="L45" s="97"/>
      <c r="M45" s="97"/>
      <c r="N45" s="97"/>
      <c r="O45" s="97"/>
      <c r="P45" s="97"/>
      <c r="Q45" s="97"/>
      <c r="R45" s="97"/>
      <c r="S45" s="97"/>
      <c r="T45" s="97"/>
    </row>
    <row r="46" spans="2:25">
      <c r="B46" s="161"/>
      <c r="C46" s="161"/>
      <c r="D46" s="161"/>
      <c r="E46" s="161"/>
      <c r="F46" s="161"/>
      <c r="G46" s="161"/>
      <c r="H46" s="97"/>
      <c r="I46" s="97"/>
      <c r="J46" s="97"/>
      <c r="K46" s="97"/>
      <c r="L46" s="97"/>
      <c r="M46" s="97"/>
      <c r="N46" s="97"/>
      <c r="O46" s="97"/>
      <c r="P46" s="97"/>
      <c r="Q46" s="97"/>
      <c r="R46" s="97"/>
      <c r="S46" s="97"/>
      <c r="T46" s="97"/>
    </row>
    <row r="47" spans="2:25" s="44" customFormat="1">
      <c r="B47" s="161"/>
      <c r="C47" s="16" t="s">
        <v>268</v>
      </c>
      <c r="D47" s="161"/>
      <c r="E47" s="39" t="s">
        <v>649</v>
      </c>
      <c r="F47" s="161"/>
      <c r="G47" s="161"/>
      <c r="H47" s="105">
        <f>SUM(H48:H51)</f>
        <v>0</v>
      </c>
      <c r="I47" s="105">
        <f t="shared" ref="I47:T47" si="6">SUM(I48:I51)</f>
        <v>0</v>
      </c>
      <c r="J47" s="105">
        <f t="shared" si="6"/>
        <v>0</v>
      </c>
      <c r="K47" s="105">
        <f t="shared" si="6"/>
        <v>0</v>
      </c>
      <c r="L47" s="105">
        <f t="shared" si="6"/>
        <v>0</v>
      </c>
      <c r="M47" s="105">
        <f t="shared" si="6"/>
        <v>0</v>
      </c>
      <c r="N47" s="105">
        <f t="shared" si="6"/>
        <v>0</v>
      </c>
      <c r="O47" s="105">
        <f t="shared" si="6"/>
        <v>0</v>
      </c>
      <c r="P47" s="105">
        <f t="shared" si="6"/>
        <v>0</v>
      </c>
      <c r="Q47" s="105">
        <f t="shared" si="6"/>
        <v>0</v>
      </c>
      <c r="R47" s="105">
        <f t="shared" si="6"/>
        <v>0</v>
      </c>
      <c r="S47" s="105">
        <f t="shared" si="6"/>
        <v>0</v>
      </c>
      <c r="T47" s="105">
        <f t="shared" si="6"/>
        <v>0</v>
      </c>
    </row>
    <row r="48" spans="2:25">
      <c r="B48" s="161"/>
      <c r="C48" s="49" t="s">
        <v>269</v>
      </c>
      <c r="D48" s="161"/>
      <c r="E48" s="39" t="s">
        <v>649</v>
      </c>
      <c r="F48" s="161"/>
      <c r="G48" s="161"/>
      <c r="H48" s="124"/>
      <c r="I48" s="124"/>
      <c r="J48" s="124"/>
      <c r="K48" s="124"/>
      <c r="L48" s="124"/>
      <c r="M48" s="124"/>
      <c r="N48" s="124"/>
      <c r="O48" s="124"/>
      <c r="P48" s="124"/>
      <c r="Q48" s="124"/>
      <c r="R48" s="124"/>
      <c r="S48" s="124"/>
      <c r="T48" s="124"/>
    </row>
    <row r="49" spans="2:20">
      <c r="B49" s="161"/>
      <c r="C49" s="49" t="s">
        <v>270</v>
      </c>
      <c r="D49" s="161"/>
      <c r="E49" s="39" t="s">
        <v>649</v>
      </c>
      <c r="F49" s="161"/>
      <c r="G49" s="161"/>
      <c r="H49" s="124"/>
      <c r="I49" s="124"/>
      <c r="J49" s="124"/>
      <c r="K49" s="124"/>
      <c r="L49" s="124"/>
      <c r="M49" s="124"/>
      <c r="N49" s="124"/>
      <c r="O49" s="124"/>
      <c r="P49" s="124"/>
      <c r="Q49" s="124"/>
      <c r="R49" s="124"/>
      <c r="S49" s="124"/>
      <c r="T49" s="124"/>
    </row>
    <row r="50" spans="2:20" s="44" customFormat="1">
      <c r="B50" s="161"/>
      <c r="C50" s="47" t="s">
        <v>191</v>
      </c>
      <c r="D50" s="161"/>
      <c r="E50" s="39" t="s">
        <v>649</v>
      </c>
      <c r="F50" s="161"/>
      <c r="G50" s="161"/>
      <c r="H50" s="124"/>
      <c r="I50" s="124"/>
      <c r="J50" s="124"/>
      <c r="K50" s="124"/>
      <c r="L50" s="124"/>
      <c r="M50" s="124"/>
      <c r="N50" s="124"/>
      <c r="O50" s="124"/>
      <c r="P50" s="124"/>
      <c r="Q50" s="124"/>
      <c r="R50" s="124"/>
      <c r="S50" s="124"/>
      <c r="T50" s="124"/>
    </row>
    <row r="51" spans="2:20" s="44" customFormat="1">
      <c r="C51" s="47" t="s">
        <v>191</v>
      </c>
      <c r="D51" s="161"/>
      <c r="E51" s="39" t="s">
        <v>649</v>
      </c>
      <c r="F51" s="161"/>
      <c r="G51" s="161"/>
      <c r="H51" s="124"/>
      <c r="I51" s="124"/>
      <c r="J51" s="124"/>
      <c r="K51" s="124"/>
      <c r="L51" s="124"/>
      <c r="M51" s="124"/>
      <c r="N51" s="124"/>
      <c r="O51" s="124"/>
      <c r="P51" s="124"/>
      <c r="Q51" s="124"/>
      <c r="R51" s="124"/>
      <c r="S51" s="124"/>
      <c r="T51" s="124"/>
    </row>
    <row r="52" spans="2:20">
      <c r="C52" s="50"/>
      <c r="D52" s="161"/>
      <c r="E52" s="161"/>
      <c r="F52" s="161"/>
      <c r="G52" s="161"/>
      <c r="H52" s="97"/>
      <c r="I52" s="97"/>
      <c r="J52" s="97"/>
      <c r="K52" s="97"/>
      <c r="L52" s="97"/>
      <c r="M52" s="97"/>
      <c r="N52" s="97"/>
      <c r="O52" s="97"/>
      <c r="P52" s="97"/>
      <c r="Q52" s="97"/>
      <c r="R52" s="97"/>
      <c r="S52" s="97"/>
      <c r="T52" s="97"/>
    </row>
    <row r="53" spans="2:20">
      <c r="C53" s="16" t="s">
        <v>271</v>
      </c>
      <c r="D53" s="161"/>
      <c r="E53" s="39" t="s">
        <v>649</v>
      </c>
      <c r="F53" s="161"/>
      <c r="G53" s="161"/>
      <c r="H53" s="105">
        <f>SUM(H54:H60)</f>
        <v>0</v>
      </c>
      <c r="I53" s="105">
        <f t="shared" ref="I53:T53" si="7">SUM(I54:I60)</f>
        <v>0</v>
      </c>
      <c r="J53" s="105">
        <f t="shared" si="7"/>
        <v>0</v>
      </c>
      <c r="K53" s="105">
        <f t="shared" si="7"/>
        <v>0</v>
      </c>
      <c r="L53" s="105">
        <f t="shared" si="7"/>
        <v>0</v>
      </c>
      <c r="M53" s="105">
        <f t="shared" si="7"/>
        <v>0</v>
      </c>
      <c r="N53" s="105">
        <f t="shared" si="7"/>
        <v>0</v>
      </c>
      <c r="O53" s="105">
        <f t="shared" si="7"/>
        <v>0</v>
      </c>
      <c r="P53" s="105">
        <f t="shared" si="7"/>
        <v>0</v>
      </c>
      <c r="Q53" s="105">
        <f t="shared" si="7"/>
        <v>0</v>
      </c>
      <c r="R53" s="105">
        <f t="shared" si="7"/>
        <v>0</v>
      </c>
      <c r="S53" s="105">
        <f t="shared" si="7"/>
        <v>0</v>
      </c>
      <c r="T53" s="105">
        <f t="shared" si="7"/>
        <v>0</v>
      </c>
    </row>
    <row r="54" spans="2:20">
      <c r="C54" s="49" t="s">
        <v>272</v>
      </c>
      <c r="D54" s="161"/>
      <c r="E54" s="39" t="s">
        <v>649</v>
      </c>
      <c r="F54" s="161"/>
      <c r="G54" s="161"/>
      <c r="H54" s="124"/>
      <c r="I54" s="124"/>
      <c r="J54" s="124"/>
      <c r="K54" s="124"/>
      <c r="L54" s="124"/>
      <c r="M54" s="124"/>
      <c r="N54" s="124"/>
      <c r="O54" s="124"/>
      <c r="P54" s="124"/>
      <c r="Q54" s="124"/>
      <c r="R54" s="124"/>
      <c r="S54" s="124"/>
      <c r="T54" s="124"/>
    </row>
    <row r="55" spans="2:20">
      <c r="C55" s="49" t="s">
        <v>273</v>
      </c>
      <c r="D55" s="161"/>
      <c r="E55" s="39" t="s">
        <v>649</v>
      </c>
      <c r="F55" s="161"/>
      <c r="G55" s="161"/>
      <c r="H55" s="124"/>
      <c r="I55" s="124"/>
      <c r="J55" s="124"/>
      <c r="K55" s="124"/>
      <c r="L55" s="124"/>
      <c r="M55" s="124"/>
      <c r="N55" s="124"/>
      <c r="O55" s="124"/>
      <c r="P55" s="124"/>
      <c r="Q55" s="124"/>
      <c r="R55" s="124"/>
      <c r="S55" s="124"/>
      <c r="T55" s="124"/>
    </row>
    <row r="56" spans="2:20" s="44" customFormat="1">
      <c r="C56" s="49" t="s">
        <v>274</v>
      </c>
      <c r="D56" s="161"/>
      <c r="E56" s="39" t="s">
        <v>649</v>
      </c>
      <c r="F56" s="161"/>
      <c r="G56" s="161"/>
      <c r="H56" s="124"/>
      <c r="I56" s="124"/>
      <c r="J56" s="124"/>
      <c r="K56" s="124"/>
      <c r="L56" s="124"/>
      <c r="M56" s="124"/>
      <c r="N56" s="124"/>
      <c r="O56" s="124"/>
      <c r="P56" s="124"/>
      <c r="Q56" s="124"/>
      <c r="R56" s="124"/>
      <c r="S56" s="124"/>
      <c r="T56" s="124"/>
    </row>
    <row r="57" spans="2:20">
      <c r="C57" s="49" t="s">
        <v>275</v>
      </c>
      <c r="D57" s="161"/>
      <c r="E57" s="39" t="s">
        <v>649</v>
      </c>
      <c r="F57" s="161"/>
      <c r="G57" s="161"/>
      <c r="H57" s="124"/>
      <c r="I57" s="124"/>
      <c r="J57" s="124"/>
      <c r="K57" s="124"/>
      <c r="L57" s="124"/>
      <c r="M57" s="124"/>
      <c r="N57" s="124"/>
      <c r="O57" s="124"/>
      <c r="P57" s="124"/>
      <c r="Q57" s="124"/>
      <c r="R57" s="124"/>
      <c r="S57" s="124"/>
      <c r="T57" s="124"/>
    </row>
    <row r="58" spans="2:20">
      <c r="C58" s="49" t="s">
        <v>276</v>
      </c>
      <c r="D58" s="161"/>
      <c r="E58" s="39" t="s">
        <v>649</v>
      </c>
      <c r="F58" s="161"/>
      <c r="G58" s="161"/>
      <c r="H58" s="124"/>
      <c r="I58" s="124"/>
      <c r="J58" s="124"/>
      <c r="K58" s="124"/>
      <c r="L58" s="124"/>
      <c r="M58" s="124"/>
      <c r="N58" s="124"/>
      <c r="O58" s="124"/>
      <c r="P58" s="124"/>
      <c r="Q58" s="124"/>
      <c r="R58" s="124"/>
      <c r="S58" s="124"/>
      <c r="T58" s="124"/>
    </row>
    <row r="59" spans="2:20" s="44" customFormat="1">
      <c r="C59" s="47" t="s">
        <v>191</v>
      </c>
      <c r="D59" s="161"/>
      <c r="E59" s="39" t="s">
        <v>649</v>
      </c>
      <c r="F59" s="161"/>
      <c r="G59" s="161"/>
      <c r="H59" s="124"/>
      <c r="I59" s="124"/>
      <c r="J59" s="124"/>
      <c r="K59" s="124"/>
      <c r="L59" s="124"/>
      <c r="M59" s="124"/>
      <c r="N59" s="124"/>
      <c r="O59" s="124"/>
      <c r="P59" s="124"/>
      <c r="Q59" s="124"/>
      <c r="R59" s="124"/>
      <c r="S59" s="124"/>
      <c r="T59" s="124"/>
    </row>
    <row r="60" spans="2:20" s="44" customFormat="1">
      <c r="C60" s="47" t="s">
        <v>191</v>
      </c>
      <c r="D60" s="161"/>
      <c r="E60" s="39" t="s">
        <v>649</v>
      </c>
      <c r="F60" s="161"/>
      <c r="G60" s="161"/>
      <c r="H60" s="124"/>
      <c r="I60" s="124"/>
      <c r="J60" s="124"/>
      <c r="K60" s="124"/>
      <c r="L60" s="124"/>
      <c r="M60" s="124"/>
      <c r="N60" s="124"/>
      <c r="O60" s="124"/>
      <c r="P60" s="124"/>
      <c r="Q60" s="124"/>
      <c r="R60" s="124"/>
      <c r="S60" s="124"/>
      <c r="T60" s="124"/>
    </row>
    <row r="61" spans="2:20" s="44" customFormat="1">
      <c r="C61" s="50"/>
      <c r="D61" s="161"/>
      <c r="E61" s="161"/>
      <c r="F61" s="161"/>
      <c r="G61" s="161"/>
      <c r="H61" s="97"/>
      <c r="I61" s="97"/>
      <c r="J61" s="97"/>
      <c r="K61" s="97"/>
      <c r="L61" s="97"/>
      <c r="M61" s="97"/>
      <c r="N61" s="97"/>
      <c r="O61" s="97"/>
      <c r="P61" s="97"/>
      <c r="Q61" s="97"/>
      <c r="R61" s="97"/>
      <c r="S61" s="97"/>
      <c r="T61" s="97"/>
    </row>
    <row r="62" spans="2:20" s="44" customFormat="1">
      <c r="C62" s="16" t="s">
        <v>277</v>
      </c>
      <c r="D62" s="161"/>
      <c r="E62" s="39" t="s">
        <v>649</v>
      </c>
      <c r="F62" s="161"/>
      <c r="G62" s="161"/>
      <c r="H62" s="105">
        <f t="shared" ref="H62:T62" si="8">SUM(H63:H66)</f>
        <v>0</v>
      </c>
      <c r="I62" s="105">
        <f t="shared" si="8"/>
        <v>0</v>
      </c>
      <c r="J62" s="105">
        <f t="shared" si="8"/>
        <v>0</v>
      </c>
      <c r="K62" s="105">
        <f t="shared" si="8"/>
        <v>0</v>
      </c>
      <c r="L62" s="105">
        <f t="shared" si="8"/>
        <v>0</v>
      </c>
      <c r="M62" s="105">
        <f t="shared" si="8"/>
        <v>0</v>
      </c>
      <c r="N62" s="105">
        <f t="shared" si="8"/>
        <v>0</v>
      </c>
      <c r="O62" s="105">
        <f t="shared" si="8"/>
        <v>0</v>
      </c>
      <c r="P62" s="105">
        <f t="shared" si="8"/>
        <v>0</v>
      </c>
      <c r="Q62" s="105">
        <f t="shared" si="8"/>
        <v>0</v>
      </c>
      <c r="R62" s="105">
        <f t="shared" si="8"/>
        <v>0</v>
      </c>
      <c r="S62" s="105">
        <f t="shared" si="8"/>
        <v>0</v>
      </c>
      <c r="T62" s="105">
        <f t="shared" si="8"/>
        <v>0</v>
      </c>
    </row>
    <row r="63" spans="2:20" s="44" customFormat="1">
      <c r="C63" s="234" t="s">
        <v>278</v>
      </c>
      <c r="D63" s="161"/>
      <c r="E63" s="39" t="s">
        <v>649</v>
      </c>
      <c r="F63" s="161"/>
      <c r="G63" s="161"/>
      <c r="H63" s="124"/>
      <c r="I63" s="124"/>
      <c r="J63" s="124"/>
      <c r="K63" s="124"/>
      <c r="L63" s="124"/>
      <c r="M63" s="124"/>
      <c r="N63" s="124"/>
      <c r="O63" s="124"/>
      <c r="P63" s="124"/>
      <c r="Q63" s="124"/>
      <c r="R63" s="124"/>
      <c r="S63" s="124"/>
      <c r="T63" s="124"/>
    </row>
    <row r="64" spans="2:20" s="44" customFormat="1">
      <c r="C64" s="234" t="s">
        <v>279</v>
      </c>
      <c r="D64" s="161"/>
      <c r="E64" s="39" t="s">
        <v>649</v>
      </c>
      <c r="F64" s="161"/>
      <c r="G64" s="161"/>
      <c r="H64" s="124"/>
      <c r="I64" s="124"/>
      <c r="J64" s="124"/>
      <c r="K64" s="124"/>
      <c r="L64" s="124"/>
      <c r="M64" s="124"/>
      <c r="N64" s="124"/>
      <c r="O64" s="124"/>
      <c r="P64" s="124"/>
      <c r="Q64" s="124"/>
      <c r="R64" s="124"/>
      <c r="S64" s="124"/>
      <c r="T64" s="124"/>
    </row>
    <row r="65" spans="3:20" s="44" customFormat="1">
      <c r="C65" s="224" t="s">
        <v>280</v>
      </c>
      <c r="D65" s="161"/>
      <c r="E65" s="39" t="s">
        <v>649</v>
      </c>
      <c r="F65" s="161"/>
      <c r="G65" s="161"/>
      <c r="H65" s="124"/>
      <c r="I65" s="124"/>
      <c r="J65" s="124"/>
      <c r="K65" s="124"/>
      <c r="L65" s="124"/>
      <c r="M65" s="124"/>
      <c r="N65" s="124"/>
      <c r="O65" s="124"/>
      <c r="P65" s="124"/>
      <c r="Q65" s="124"/>
      <c r="R65" s="124"/>
      <c r="S65" s="124"/>
      <c r="T65" s="124"/>
    </row>
    <row r="66" spans="3:20" s="44" customFormat="1">
      <c r="C66" s="47" t="s">
        <v>280</v>
      </c>
      <c r="D66" s="161"/>
      <c r="E66" s="39" t="s">
        <v>649</v>
      </c>
      <c r="F66" s="161"/>
      <c r="G66" s="161"/>
      <c r="H66" s="124"/>
      <c r="I66" s="124"/>
      <c r="J66" s="124"/>
      <c r="K66" s="124"/>
      <c r="L66" s="124"/>
      <c r="M66" s="124"/>
      <c r="N66" s="124"/>
      <c r="O66" s="124"/>
      <c r="P66" s="124"/>
      <c r="Q66" s="124"/>
      <c r="R66" s="124"/>
      <c r="S66" s="124"/>
      <c r="T66" s="124"/>
    </row>
    <row r="67" spans="3:20" s="44" customFormat="1">
      <c r="C67" s="50"/>
      <c r="D67" s="161"/>
      <c r="E67" s="161"/>
      <c r="F67" s="161"/>
      <c r="G67" s="161"/>
      <c r="H67" s="97"/>
      <c r="I67" s="97"/>
      <c r="J67" s="97"/>
      <c r="K67" s="97"/>
      <c r="L67" s="97"/>
      <c r="M67" s="97"/>
      <c r="N67" s="97"/>
      <c r="O67" s="97"/>
      <c r="P67" s="97"/>
      <c r="Q67" s="97"/>
      <c r="R67" s="97"/>
      <c r="S67" s="97"/>
      <c r="T67" s="97"/>
    </row>
    <row r="68" spans="3:20" s="44" customFormat="1">
      <c r="C68" s="16" t="s">
        <v>281</v>
      </c>
      <c r="D68" s="161"/>
      <c r="E68" s="39" t="s">
        <v>649</v>
      </c>
      <c r="F68" s="161"/>
      <c r="G68" s="161"/>
      <c r="H68" s="105">
        <f t="shared" ref="H68:T68" si="9">SUM(H69:H72)</f>
        <v>0</v>
      </c>
      <c r="I68" s="105">
        <f t="shared" si="9"/>
        <v>0</v>
      </c>
      <c r="J68" s="105">
        <f t="shared" si="9"/>
        <v>0</v>
      </c>
      <c r="K68" s="105">
        <f t="shared" si="9"/>
        <v>0</v>
      </c>
      <c r="L68" s="105">
        <f t="shared" si="9"/>
        <v>0</v>
      </c>
      <c r="M68" s="105">
        <f t="shared" si="9"/>
        <v>0</v>
      </c>
      <c r="N68" s="105">
        <f t="shared" si="9"/>
        <v>0</v>
      </c>
      <c r="O68" s="105">
        <f t="shared" si="9"/>
        <v>0</v>
      </c>
      <c r="P68" s="105">
        <f t="shared" si="9"/>
        <v>0</v>
      </c>
      <c r="Q68" s="105">
        <f t="shared" si="9"/>
        <v>0</v>
      </c>
      <c r="R68" s="105">
        <f t="shared" si="9"/>
        <v>0</v>
      </c>
      <c r="S68" s="105">
        <f t="shared" si="9"/>
        <v>0</v>
      </c>
      <c r="T68" s="105">
        <f t="shared" si="9"/>
        <v>0</v>
      </c>
    </row>
    <row r="69" spans="3:20" s="44" customFormat="1">
      <c r="C69" s="47" t="s">
        <v>280</v>
      </c>
      <c r="D69" s="161"/>
      <c r="E69" s="39" t="s">
        <v>649</v>
      </c>
      <c r="F69" s="161"/>
      <c r="G69" s="161"/>
      <c r="H69" s="124"/>
      <c r="I69" s="124"/>
      <c r="J69" s="124"/>
      <c r="K69" s="124"/>
      <c r="L69" s="124"/>
      <c r="M69" s="124"/>
      <c r="N69" s="124"/>
      <c r="O69" s="124"/>
      <c r="P69" s="124"/>
      <c r="Q69" s="124"/>
      <c r="R69" s="124"/>
      <c r="S69" s="124"/>
      <c r="T69" s="124"/>
    </row>
    <row r="70" spans="3:20" s="44" customFormat="1">
      <c r="C70" s="47" t="s">
        <v>280</v>
      </c>
      <c r="D70" s="161"/>
      <c r="E70" s="39" t="s">
        <v>649</v>
      </c>
      <c r="F70" s="161"/>
      <c r="G70" s="161"/>
      <c r="H70" s="124"/>
      <c r="I70" s="124"/>
      <c r="J70" s="124"/>
      <c r="K70" s="124"/>
      <c r="L70" s="124"/>
      <c r="M70" s="124"/>
      <c r="N70" s="124"/>
      <c r="O70" s="124"/>
      <c r="P70" s="124"/>
      <c r="Q70" s="124"/>
      <c r="R70" s="124"/>
      <c r="S70" s="124"/>
      <c r="T70" s="124"/>
    </row>
    <row r="71" spans="3:20" s="44" customFormat="1">
      <c r="C71" s="47" t="s">
        <v>280</v>
      </c>
      <c r="D71" s="161"/>
      <c r="E71" s="39" t="s">
        <v>649</v>
      </c>
      <c r="F71" s="161"/>
      <c r="G71" s="161"/>
      <c r="H71" s="124"/>
      <c r="I71" s="124"/>
      <c r="J71" s="124"/>
      <c r="K71" s="124"/>
      <c r="L71" s="124"/>
      <c r="M71" s="124"/>
      <c r="N71" s="124"/>
      <c r="O71" s="124"/>
      <c r="P71" s="124"/>
      <c r="Q71" s="124"/>
      <c r="R71" s="124"/>
      <c r="S71" s="124"/>
      <c r="T71" s="124"/>
    </row>
    <row r="72" spans="3:20" s="44" customFormat="1">
      <c r="C72" s="47" t="s">
        <v>280</v>
      </c>
      <c r="D72" s="161"/>
      <c r="E72" s="39" t="s">
        <v>649</v>
      </c>
      <c r="F72" s="161"/>
      <c r="G72" s="161"/>
      <c r="H72" s="124"/>
      <c r="I72" s="124"/>
      <c r="J72" s="124"/>
      <c r="K72" s="124"/>
      <c r="L72" s="124"/>
      <c r="M72" s="124"/>
      <c r="N72" s="124"/>
      <c r="O72" s="124"/>
      <c r="P72" s="124"/>
      <c r="Q72" s="124"/>
      <c r="R72" s="124"/>
      <c r="S72" s="124"/>
      <c r="T72" s="124"/>
    </row>
    <row r="73" spans="3:20" s="44" customFormat="1">
      <c r="C73" s="50"/>
      <c r="D73" s="161"/>
      <c r="E73" s="161"/>
      <c r="F73" s="161"/>
      <c r="G73" s="161"/>
      <c r="H73" s="97"/>
      <c r="I73" s="97"/>
      <c r="J73" s="97"/>
      <c r="K73" s="97"/>
      <c r="L73" s="97"/>
      <c r="M73" s="97"/>
      <c r="N73" s="97"/>
      <c r="O73" s="97"/>
      <c r="P73" s="97"/>
      <c r="Q73" s="97"/>
      <c r="R73" s="97"/>
      <c r="S73" s="97"/>
      <c r="T73" s="97"/>
    </row>
    <row r="74" spans="3:20" s="44" customFormat="1">
      <c r="C74" s="16" t="s">
        <v>282</v>
      </c>
      <c r="D74" s="161"/>
      <c r="E74" s="39" t="s">
        <v>649</v>
      </c>
      <c r="F74" s="161"/>
      <c r="G74" s="161"/>
      <c r="H74" s="105">
        <f>SUM(H75:H78)</f>
        <v>0</v>
      </c>
      <c r="I74" s="105">
        <f t="shared" ref="I74:T74" si="10">SUM(I75:I78)</f>
        <v>0</v>
      </c>
      <c r="J74" s="105">
        <f t="shared" si="10"/>
        <v>0</v>
      </c>
      <c r="K74" s="105">
        <f t="shared" si="10"/>
        <v>0</v>
      </c>
      <c r="L74" s="105">
        <f t="shared" si="10"/>
        <v>0</v>
      </c>
      <c r="M74" s="105">
        <f t="shared" si="10"/>
        <v>0</v>
      </c>
      <c r="N74" s="105">
        <f t="shared" si="10"/>
        <v>0</v>
      </c>
      <c r="O74" s="105">
        <f t="shared" si="10"/>
        <v>0</v>
      </c>
      <c r="P74" s="105">
        <f t="shared" si="10"/>
        <v>0</v>
      </c>
      <c r="Q74" s="105">
        <f t="shared" si="10"/>
        <v>0</v>
      </c>
      <c r="R74" s="105">
        <f t="shared" si="10"/>
        <v>0</v>
      </c>
      <c r="S74" s="105">
        <f t="shared" si="10"/>
        <v>0</v>
      </c>
      <c r="T74" s="105">
        <f t="shared" si="10"/>
        <v>0</v>
      </c>
    </row>
    <row r="75" spans="3:20" s="161" customFormat="1">
      <c r="C75" s="47" t="s">
        <v>280</v>
      </c>
      <c r="E75" s="39" t="s">
        <v>649</v>
      </c>
      <c r="H75" s="124"/>
      <c r="I75" s="124"/>
      <c r="J75" s="124"/>
      <c r="K75" s="124"/>
      <c r="L75" s="124"/>
      <c r="M75" s="124"/>
      <c r="N75" s="124"/>
      <c r="O75" s="124"/>
      <c r="P75" s="124"/>
      <c r="Q75" s="124"/>
      <c r="R75" s="124"/>
      <c r="S75" s="124"/>
      <c r="T75" s="124"/>
    </row>
    <row r="76" spans="3:20" s="44" customFormat="1">
      <c r="C76" s="47" t="s">
        <v>280</v>
      </c>
      <c r="D76" s="161"/>
      <c r="E76" s="39" t="s">
        <v>649</v>
      </c>
      <c r="F76" s="161"/>
      <c r="G76" s="161"/>
      <c r="H76" s="124"/>
      <c r="I76" s="124"/>
      <c r="J76" s="124"/>
      <c r="K76" s="124"/>
      <c r="L76" s="124"/>
      <c r="M76" s="124"/>
      <c r="N76" s="124"/>
      <c r="O76" s="124"/>
      <c r="P76" s="124"/>
      <c r="Q76" s="124"/>
      <c r="R76" s="124"/>
      <c r="S76" s="124"/>
      <c r="T76" s="124"/>
    </row>
    <row r="77" spans="3:20" s="44" customFormat="1">
      <c r="C77" s="47" t="s">
        <v>280</v>
      </c>
      <c r="D77" s="161"/>
      <c r="E77" s="39" t="s">
        <v>649</v>
      </c>
      <c r="F77" s="161"/>
      <c r="G77" s="161"/>
      <c r="H77" s="124"/>
      <c r="I77" s="124"/>
      <c r="J77" s="124"/>
      <c r="K77" s="124"/>
      <c r="L77" s="124"/>
      <c r="M77" s="124"/>
      <c r="N77" s="124"/>
      <c r="O77" s="124"/>
      <c r="P77" s="124"/>
      <c r="Q77" s="124"/>
      <c r="R77" s="124"/>
      <c r="S77" s="124"/>
      <c r="T77" s="124"/>
    </row>
    <row r="78" spans="3:20" s="44" customFormat="1">
      <c r="C78" s="47" t="s">
        <v>280</v>
      </c>
      <c r="D78" s="161"/>
      <c r="E78" s="39" t="s">
        <v>649</v>
      </c>
      <c r="F78" s="161"/>
      <c r="G78" s="161"/>
      <c r="H78" s="124"/>
      <c r="I78" s="124"/>
      <c r="J78" s="124"/>
      <c r="K78" s="124"/>
      <c r="L78" s="124"/>
      <c r="M78" s="124"/>
      <c r="N78" s="124"/>
      <c r="O78" s="124"/>
      <c r="P78" s="124"/>
      <c r="Q78" s="124"/>
      <c r="R78" s="124"/>
      <c r="S78" s="124"/>
      <c r="T78" s="124"/>
    </row>
    <row r="79" spans="3:20" s="44" customFormat="1">
      <c r="C79" s="161"/>
      <c r="D79" s="161"/>
      <c r="E79" s="161"/>
      <c r="F79" s="161"/>
      <c r="G79" s="161"/>
      <c r="H79" s="97"/>
      <c r="I79" s="97"/>
      <c r="J79" s="97"/>
      <c r="K79" s="97"/>
      <c r="L79" s="97"/>
      <c r="M79" s="97"/>
      <c r="N79" s="97"/>
      <c r="O79" s="97"/>
      <c r="P79" s="97"/>
      <c r="Q79" s="97"/>
      <c r="R79" s="97"/>
      <c r="S79" s="97"/>
      <c r="T79" s="97"/>
    </row>
    <row r="80" spans="3:20" s="44" customFormat="1">
      <c r="C80" s="16" t="s">
        <v>283</v>
      </c>
      <c r="D80" s="161"/>
      <c r="E80" s="39" t="s">
        <v>649</v>
      </c>
      <c r="F80" s="161"/>
      <c r="G80" s="161"/>
      <c r="H80" s="96">
        <f>H47+H53-H62-H68-H74</f>
        <v>0</v>
      </c>
      <c r="I80" s="96">
        <f t="shared" ref="I80:T80" si="11">I47+I53-I62-I68-I74</f>
        <v>0</v>
      </c>
      <c r="J80" s="96">
        <f t="shared" si="11"/>
        <v>0</v>
      </c>
      <c r="K80" s="96">
        <f t="shared" si="11"/>
        <v>0</v>
      </c>
      <c r="L80" s="96">
        <f t="shared" si="11"/>
        <v>0</v>
      </c>
      <c r="M80" s="96">
        <f t="shared" si="11"/>
        <v>0</v>
      </c>
      <c r="N80" s="96">
        <f t="shared" si="11"/>
        <v>0</v>
      </c>
      <c r="O80" s="96">
        <f t="shared" si="11"/>
        <v>0</v>
      </c>
      <c r="P80" s="96">
        <f t="shared" si="11"/>
        <v>0</v>
      </c>
      <c r="Q80" s="96">
        <f t="shared" si="11"/>
        <v>0</v>
      </c>
      <c r="R80" s="96">
        <f t="shared" si="11"/>
        <v>0</v>
      </c>
      <c r="S80" s="96">
        <f t="shared" si="11"/>
        <v>0</v>
      </c>
      <c r="T80" s="96">
        <f t="shared" si="11"/>
        <v>0</v>
      </c>
    </row>
    <row r="81" spans="2:20" s="44" customFormat="1">
      <c r="C81" s="161"/>
      <c r="D81" s="161"/>
      <c r="E81" s="161"/>
      <c r="F81" s="161"/>
      <c r="G81" s="161"/>
      <c r="H81" s="97"/>
      <c r="I81" s="97"/>
      <c r="J81" s="97"/>
      <c r="K81" s="97"/>
      <c r="L81" s="97"/>
      <c r="M81" s="97"/>
      <c r="N81" s="97"/>
      <c r="O81" s="97"/>
      <c r="P81" s="97"/>
      <c r="Q81" s="97"/>
      <c r="R81" s="97"/>
      <c r="S81" s="97"/>
      <c r="T81" s="97"/>
    </row>
    <row r="82" spans="2:20" s="44" customFormat="1">
      <c r="C82" s="16" t="s">
        <v>284</v>
      </c>
      <c r="D82" s="161"/>
      <c r="E82" s="39" t="s">
        <v>649</v>
      </c>
      <c r="F82" s="161"/>
      <c r="G82" s="161"/>
      <c r="H82" s="105">
        <f t="shared" ref="H82:T82" si="12">SUM(H83:H86)</f>
        <v>0</v>
      </c>
      <c r="I82" s="105">
        <f t="shared" si="12"/>
        <v>0</v>
      </c>
      <c r="J82" s="105">
        <f t="shared" si="12"/>
        <v>0</v>
      </c>
      <c r="K82" s="105">
        <f t="shared" si="12"/>
        <v>0</v>
      </c>
      <c r="L82" s="105">
        <f t="shared" si="12"/>
        <v>0</v>
      </c>
      <c r="M82" s="105">
        <f t="shared" si="12"/>
        <v>0</v>
      </c>
      <c r="N82" s="105">
        <f t="shared" si="12"/>
        <v>0</v>
      </c>
      <c r="O82" s="105">
        <f t="shared" si="12"/>
        <v>0</v>
      </c>
      <c r="P82" s="105">
        <f t="shared" si="12"/>
        <v>0</v>
      </c>
      <c r="Q82" s="105">
        <f t="shared" si="12"/>
        <v>0</v>
      </c>
      <c r="R82" s="105">
        <f t="shared" si="12"/>
        <v>0</v>
      </c>
      <c r="S82" s="105">
        <f t="shared" si="12"/>
        <v>0</v>
      </c>
      <c r="T82" s="105">
        <f t="shared" si="12"/>
        <v>0</v>
      </c>
    </row>
    <row r="83" spans="2:20" s="44" customFormat="1">
      <c r="B83" s="161"/>
      <c r="C83" s="47" t="s">
        <v>280</v>
      </c>
      <c r="D83" s="161"/>
      <c r="E83" s="39" t="s">
        <v>649</v>
      </c>
      <c r="F83" s="161"/>
      <c r="G83" s="161"/>
      <c r="H83" s="124"/>
      <c r="I83" s="124"/>
      <c r="J83" s="124"/>
      <c r="K83" s="124"/>
      <c r="L83" s="124"/>
      <c r="M83" s="124"/>
      <c r="N83" s="124"/>
      <c r="O83" s="124"/>
      <c r="P83" s="124"/>
      <c r="Q83" s="124"/>
      <c r="R83" s="124"/>
      <c r="S83" s="124"/>
      <c r="T83" s="124"/>
    </row>
    <row r="84" spans="2:20" s="44" customFormat="1">
      <c r="B84" s="161"/>
      <c r="C84" s="47" t="s">
        <v>280</v>
      </c>
      <c r="D84" s="161"/>
      <c r="E84" s="39" t="s">
        <v>649</v>
      </c>
      <c r="F84" s="161"/>
      <c r="G84" s="161"/>
      <c r="H84" s="124"/>
      <c r="I84" s="124"/>
      <c r="J84" s="124"/>
      <c r="K84" s="124"/>
      <c r="L84" s="124"/>
      <c r="M84" s="124"/>
      <c r="N84" s="124"/>
      <c r="O84" s="124"/>
      <c r="P84" s="124"/>
      <c r="Q84" s="124"/>
      <c r="R84" s="124"/>
      <c r="S84" s="124"/>
      <c r="T84" s="124"/>
    </row>
    <row r="85" spans="2:20" s="44" customFormat="1">
      <c r="B85" s="161"/>
      <c r="C85" s="47" t="s">
        <v>280</v>
      </c>
      <c r="D85" s="161"/>
      <c r="E85" s="39" t="s">
        <v>649</v>
      </c>
      <c r="F85" s="161"/>
      <c r="G85" s="161"/>
      <c r="H85" s="124"/>
      <c r="I85" s="124"/>
      <c r="J85" s="124"/>
      <c r="K85" s="124"/>
      <c r="L85" s="124"/>
      <c r="M85" s="124"/>
      <c r="N85" s="124"/>
      <c r="O85" s="124"/>
      <c r="P85" s="124"/>
      <c r="Q85" s="124"/>
      <c r="R85" s="124"/>
      <c r="S85" s="124"/>
      <c r="T85" s="124"/>
    </row>
    <row r="86" spans="2:20" s="44" customFormat="1">
      <c r="B86" s="161"/>
      <c r="C86" s="47" t="s">
        <v>280</v>
      </c>
      <c r="D86" s="161"/>
      <c r="E86" s="39" t="s">
        <v>649</v>
      </c>
      <c r="F86" s="161"/>
      <c r="G86" s="161"/>
      <c r="H86" s="124"/>
      <c r="I86" s="124"/>
      <c r="J86" s="124"/>
      <c r="K86" s="124"/>
      <c r="L86" s="124"/>
      <c r="M86" s="124"/>
      <c r="N86" s="124"/>
      <c r="O86" s="124"/>
      <c r="P86" s="124"/>
      <c r="Q86" s="124"/>
      <c r="R86" s="124"/>
      <c r="S86" s="124"/>
      <c r="T86" s="124"/>
    </row>
    <row r="87" spans="2:20" s="44" customFormat="1">
      <c r="B87" s="161"/>
      <c r="C87" s="17"/>
      <c r="D87" s="161"/>
      <c r="E87" s="161"/>
      <c r="F87" s="161"/>
      <c r="G87" s="161"/>
      <c r="H87" s="161"/>
      <c r="I87" s="161"/>
      <c r="J87" s="161"/>
      <c r="K87" s="161"/>
      <c r="L87" s="161"/>
      <c r="M87" s="161"/>
      <c r="N87" s="161"/>
      <c r="O87" s="161"/>
      <c r="P87" s="161"/>
      <c r="Q87" s="161"/>
      <c r="R87" s="161"/>
      <c r="S87" s="161"/>
      <c r="T87" s="161"/>
    </row>
    <row r="88" spans="2:20" s="44" customFormat="1">
      <c r="B88" s="161"/>
      <c r="C88" s="16" t="s">
        <v>285</v>
      </c>
      <c r="D88" s="161"/>
      <c r="E88" s="161"/>
      <c r="F88" s="161"/>
      <c r="G88" s="161"/>
      <c r="H88" s="68" t="str">
        <f>IF(ROUND(H82,1)=ROUND(H80,1),"OK","Error")</f>
        <v>OK</v>
      </c>
      <c r="I88" s="68" t="str">
        <f t="shared" ref="I88:T88" si="13">IF(ROUND(I82,1)=ROUND(I80,1),"OK","Error")</f>
        <v>OK</v>
      </c>
      <c r="J88" s="68" t="str">
        <f t="shared" si="13"/>
        <v>OK</v>
      </c>
      <c r="K88" s="68" t="str">
        <f t="shared" si="13"/>
        <v>OK</v>
      </c>
      <c r="L88" s="68" t="str">
        <f t="shared" si="13"/>
        <v>OK</v>
      </c>
      <c r="M88" s="68" t="str">
        <f t="shared" si="13"/>
        <v>OK</v>
      </c>
      <c r="N88" s="68" t="str">
        <f t="shared" si="13"/>
        <v>OK</v>
      </c>
      <c r="O88" s="68" t="str">
        <f t="shared" si="13"/>
        <v>OK</v>
      </c>
      <c r="P88" s="68" t="str">
        <f t="shared" si="13"/>
        <v>OK</v>
      </c>
      <c r="Q88" s="68" t="str">
        <f t="shared" si="13"/>
        <v>OK</v>
      </c>
      <c r="R88" s="68" t="str">
        <f t="shared" si="13"/>
        <v>OK</v>
      </c>
      <c r="S88" s="68" t="str">
        <f t="shared" si="13"/>
        <v>OK</v>
      </c>
      <c r="T88" s="68" t="str">
        <f t="shared" si="13"/>
        <v>OK</v>
      </c>
    </row>
    <row r="89" spans="2:20" s="44" customFormat="1">
      <c r="B89" s="161"/>
      <c r="C89" s="17"/>
      <c r="D89" s="161"/>
      <c r="E89" s="161"/>
      <c r="F89" s="161"/>
      <c r="G89" s="161"/>
      <c r="H89" s="161"/>
      <c r="I89" s="161"/>
      <c r="J89" s="161"/>
      <c r="K89" s="161"/>
      <c r="L89" s="161"/>
      <c r="M89" s="161"/>
      <c r="N89" s="161"/>
      <c r="O89" s="161"/>
      <c r="P89" s="161"/>
      <c r="Q89" s="161"/>
      <c r="R89" s="161"/>
      <c r="S89" s="161"/>
      <c r="T89" s="161"/>
    </row>
    <row r="90" spans="2:20">
      <c r="B90" s="16" t="s">
        <v>286</v>
      </c>
      <c r="C90" s="45"/>
      <c r="D90" s="45"/>
      <c r="E90" s="45"/>
      <c r="F90" s="45"/>
      <c r="G90" s="45"/>
      <c r="H90" s="45"/>
      <c r="I90" s="45"/>
      <c r="J90" s="45"/>
      <c r="K90" s="45"/>
      <c r="L90" s="45"/>
      <c r="M90" s="45"/>
      <c r="N90" s="45"/>
      <c r="O90" s="45"/>
      <c r="P90" s="45"/>
      <c r="Q90" s="45"/>
      <c r="R90" s="161"/>
      <c r="S90" s="161"/>
      <c r="T90" s="161"/>
    </row>
    <row r="91" spans="2:20">
      <c r="B91" s="45"/>
      <c r="C91" s="45"/>
      <c r="D91" s="161"/>
      <c r="E91" s="161"/>
      <c r="F91" s="161"/>
      <c r="G91" s="161"/>
      <c r="H91" s="45"/>
      <c r="I91" s="45"/>
      <c r="J91" s="45"/>
      <c r="K91" s="45"/>
      <c r="L91" s="45"/>
      <c r="M91" s="45"/>
      <c r="N91" s="45"/>
      <c r="O91" s="45"/>
      <c r="P91" s="45"/>
      <c r="Q91" s="45"/>
      <c r="R91" s="45"/>
      <c r="S91" s="45"/>
      <c r="T91" s="45"/>
    </row>
    <row r="92" spans="2:20">
      <c r="B92" s="161"/>
      <c r="C92" s="40" t="s">
        <v>287</v>
      </c>
      <c r="D92" s="161"/>
      <c r="E92" s="39" t="s">
        <v>649</v>
      </c>
      <c r="F92" s="161"/>
      <c r="G92" s="161"/>
      <c r="H92" s="99"/>
      <c r="I92" s="99"/>
      <c r="J92" s="99"/>
      <c r="K92" s="99"/>
      <c r="L92" s="99"/>
      <c r="M92" s="99"/>
      <c r="N92" s="99"/>
      <c r="O92" s="99"/>
      <c r="P92" s="99"/>
      <c r="Q92" s="99"/>
      <c r="R92" s="99"/>
      <c r="S92" s="99"/>
      <c r="T92" s="99"/>
    </row>
    <row r="93" spans="2:20" s="161" customFormat="1" ht="12.75" customHeight="1">
      <c r="C93" s="40" t="s">
        <v>80</v>
      </c>
      <c r="E93" s="39" t="s">
        <v>649</v>
      </c>
      <c r="H93" s="99"/>
      <c r="I93" s="99"/>
      <c r="J93" s="99"/>
      <c r="K93" s="99"/>
      <c r="L93" s="99"/>
      <c r="M93" s="99"/>
      <c r="N93" s="99"/>
      <c r="O93" s="99"/>
      <c r="P93" s="99"/>
      <c r="Q93" s="99"/>
      <c r="R93" s="99"/>
      <c r="S93" s="99"/>
      <c r="T93" s="99"/>
    </row>
    <row r="94" spans="2:20">
      <c r="B94" s="161"/>
      <c r="C94" s="45"/>
      <c r="D94" s="161"/>
      <c r="E94" s="45"/>
      <c r="F94" s="161"/>
      <c r="G94" s="161"/>
      <c r="H94" s="106"/>
      <c r="I94" s="106"/>
      <c r="J94" s="106"/>
      <c r="K94" s="106"/>
      <c r="L94" s="106"/>
      <c r="M94" s="106"/>
      <c r="N94" s="106"/>
      <c r="O94" s="106"/>
      <c r="P94" s="106"/>
      <c r="Q94" s="106"/>
      <c r="R94" s="106"/>
      <c r="S94" s="106"/>
      <c r="T94" s="106"/>
    </row>
    <row r="95" spans="2:20">
      <c r="B95" s="161"/>
      <c r="C95" s="40" t="s">
        <v>288</v>
      </c>
      <c r="D95" s="161"/>
      <c r="E95" s="39" t="s">
        <v>649</v>
      </c>
      <c r="F95" s="161"/>
      <c r="G95" s="161"/>
      <c r="H95" s="99"/>
      <c r="I95" s="99"/>
      <c r="J95" s="99"/>
      <c r="K95" s="99"/>
      <c r="L95" s="99"/>
      <c r="M95" s="99"/>
      <c r="N95" s="99"/>
      <c r="O95" s="99"/>
      <c r="P95" s="99"/>
      <c r="Q95" s="99"/>
      <c r="R95" s="99"/>
      <c r="S95" s="99"/>
      <c r="T95" s="99"/>
    </row>
    <row r="96" spans="2:20">
      <c r="B96" s="161"/>
      <c r="C96" s="45"/>
      <c r="D96" s="161"/>
      <c r="E96" s="45"/>
      <c r="F96" s="161"/>
      <c r="G96" s="161"/>
      <c r="H96" s="106"/>
      <c r="I96" s="106"/>
      <c r="J96" s="106"/>
      <c r="K96" s="106"/>
      <c r="L96" s="106"/>
      <c r="M96" s="106"/>
      <c r="N96" s="106"/>
      <c r="O96" s="106"/>
      <c r="P96" s="106"/>
      <c r="Q96" s="106"/>
      <c r="R96" s="106"/>
      <c r="S96" s="106"/>
      <c r="T96" s="106"/>
    </row>
    <row r="97" spans="2:21">
      <c r="B97" s="161"/>
      <c r="C97" s="40" t="s">
        <v>289</v>
      </c>
      <c r="D97" s="161"/>
      <c r="E97" s="39" t="s">
        <v>649</v>
      </c>
      <c r="F97" s="161"/>
      <c r="G97" s="161"/>
      <c r="H97" s="98">
        <f t="shared" ref="H97:T97" si="14">SUM(H98:H101)</f>
        <v>0</v>
      </c>
      <c r="I97" s="98">
        <f t="shared" si="14"/>
        <v>0</v>
      </c>
      <c r="J97" s="98">
        <f t="shared" si="14"/>
        <v>0</v>
      </c>
      <c r="K97" s="98">
        <f t="shared" si="14"/>
        <v>0</v>
      </c>
      <c r="L97" s="98">
        <f t="shared" si="14"/>
        <v>0</v>
      </c>
      <c r="M97" s="98">
        <f t="shared" si="14"/>
        <v>0</v>
      </c>
      <c r="N97" s="98">
        <f t="shared" si="14"/>
        <v>0</v>
      </c>
      <c r="O97" s="98">
        <f t="shared" si="14"/>
        <v>0</v>
      </c>
      <c r="P97" s="98">
        <f t="shared" si="14"/>
        <v>0</v>
      </c>
      <c r="Q97" s="98">
        <f t="shared" si="14"/>
        <v>0</v>
      </c>
      <c r="R97" s="98">
        <f t="shared" si="14"/>
        <v>0</v>
      </c>
      <c r="S97" s="98">
        <f t="shared" si="14"/>
        <v>0</v>
      </c>
      <c r="T97" s="98">
        <f t="shared" si="14"/>
        <v>0</v>
      </c>
    </row>
    <row r="98" spans="2:21">
      <c r="B98" s="161"/>
      <c r="C98" s="45" t="s">
        <v>290</v>
      </c>
      <c r="D98" s="161"/>
      <c r="E98" s="39" t="s">
        <v>649</v>
      </c>
      <c r="F98" s="161"/>
      <c r="G98" s="161"/>
      <c r="H98" s="99"/>
      <c r="I98" s="99"/>
      <c r="J98" s="99"/>
      <c r="K98" s="99"/>
      <c r="L98" s="99"/>
      <c r="M98" s="99"/>
      <c r="N98" s="99"/>
      <c r="O98" s="99"/>
      <c r="P98" s="99"/>
      <c r="Q98" s="99"/>
      <c r="R98" s="99"/>
      <c r="S98" s="99"/>
      <c r="T98" s="99"/>
    </row>
    <row r="99" spans="2:21">
      <c r="C99" s="45" t="s">
        <v>291</v>
      </c>
      <c r="D99" s="161"/>
      <c r="E99" s="39" t="s">
        <v>649</v>
      </c>
      <c r="F99" s="161"/>
      <c r="G99" s="161"/>
      <c r="H99" s="99"/>
      <c r="I99" s="99"/>
      <c r="J99" s="99"/>
      <c r="K99" s="99"/>
      <c r="L99" s="99"/>
      <c r="M99" s="99"/>
      <c r="N99" s="99"/>
      <c r="O99" s="99"/>
      <c r="P99" s="99"/>
      <c r="Q99" s="99"/>
      <c r="R99" s="99"/>
      <c r="S99" s="99"/>
      <c r="T99" s="99"/>
      <c r="U99" s="161"/>
    </row>
    <row r="100" spans="2:21">
      <c r="C100" s="45" t="s">
        <v>292</v>
      </c>
      <c r="D100" s="161"/>
      <c r="E100" s="39" t="s">
        <v>649</v>
      </c>
      <c r="F100" s="161"/>
      <c r="G100" s="161"/>
      <c r="H100" s="99"/>
      <c r="I100" s="99"/>
      <c r="J100" s="99"/>
      <c r="K100" s="99"/>
      <c r="L100" s="99"/>
      <c r="M100" s="99"/>
      <c r="N100" s="99"/>
      <c r="O100" s="99"/>
      <c r="P100" s="99"/>
      <c r="Q100" s="99"/>
      <c r="R100" s="99"/>
      <c r="S100" s="99"/>
      <c r="T100" s="99"/>
      <c r="U100" s="161"/>
    </row>
    <row r="101" spans="2:21">
      <c r="C101" s="45" t="s">
        <v>293</v>
      </c>
      <c r="D101" s="161"/>
      <c r="E101" s="39" t="s">
        <v>649</v>
      </c>
      <c r="F101" s="161"/>
      <c r="G101" s="161"/>
      <c r="H101" s="99"/>
      <c r="I101" s="99"/>
      <c r="J101" s="99"/>
      <c r="K101" s="99"/>
      <c r="L101" s="99"/>
      <c r="M101" s="99"/>
      <c r="N101" s="99"/>
      <c r="O101" s="99"/>
      <c r="P101" s="99"/>
      <c r="Q101" s="99"/>
      <c r="R101" s="99"/>
      <c r="S101" s="99"/>
      <c r="T101" s="99"/>
      <c r="U101" s="161"/>
    </row>
    <row r="102" spans="2:21">
      <c r="C102" s="45"/>
      <c r="D102" s="161"/>
      <c r="E102" s="45"/>
      <c r="F102" s="161"/>
      <c r="G102" s="161"/>
      <c r="H102" s="106"/>
      <c r="I102" s="106"/>
      <c r="J102" s="106"/>
      <c r="K102" s="106"/>
      <c r="L102" s="106"/>
      <c r="M102" s="106"/>
      <c r="N102" s="106"/>
      <c r="O102" s="106"/>
      <c r="P102" s="106"/>
      <c r="Q102" s="106"/>
      <c r="R102" s="106"/>
      <c r="S102" s="106"/>
      <c r="T102" s="106"/>
      <c r="U102" s="161"/>
    </row>
    <row r="103" spans="2:21">
      <c r="C103" s="40" t="s">
        <v>294</v>
      </c>
      <c r="D103" s="161"/>
      <c r="E103" s="39" t="s">
        <v>649</v>
      </c>
      <c r="F103" s="161"/>
      <c r="G103" s="161"/>
      <c r="H103" s="98">
        <f t="shared" ref="H103:T103" si="15">SUM(H92,H95,H97)</f>
        <v>0</v>
      </c>
      <c r="I103" s="98">
        <f t="shared" si="15"/>
        <v>0</v>
      </c>
      <c r="J103" s="98">
        <f t="shared" si="15"/>
        <v>0</v>
      </c>
      <c r="K103" s="98">
        <f t="shared" si="15"/>
        <v>0</v>
      </c>
      <c r="L103" s="98">
        <f t="shared" si="15"/>
        <v>0</v>
      </c>
      <c r="M103" s="98">
        <f t="shared" si="15"/>
        <v>0</v>
      </c>
      <c r="N103" s="98">
        <f t="shared" si="15"/>
        <v>0</v>
      </c>
      <c r="O103" s="98">
        <f t="shared" si="15"/>
        <v>0</v>
      </c>
      <c r="P103" s="98">
        <f t="shared" si="15"/>
        <v>0</v>
      </c>
      <c r="Q103" s="98">
        <f t="shared" si="15"/>
        <v>0</v>
      </c>
      <c r="R103" s="98">
        <f t="shared" si="15"/>
        <v>0</v>
      </c>
      <c r="S103" s="98">
        <f t="shared" si="15"/>
        <v>0</v>
      </c>
      <c r="T103" s="98">
        <f t="shared" si="15"/>
        <v>0</v>
      </c>
      <c r="U103" s="161"/>
    </row>
    <row r="104" spans="2:21" s="44" customFormat="1">
      <c r="C104" s="40"/>
      <c r="D104" s="40"/>
      <c r="E104" s="40"/>
      <c r="F104" s="40"/>
      <c r="G104" s="40"/>
      <c r="H104" s="107"/>
      <c r="I104" s="107"/>
      <c r="J104" s="107"/>
      <c r="K104" s="107"/>
      <c r="L104" s="107"/>
      <c r="M104" s="107"/>
      <c r="N104" s="107"/>
      <c r="O104" s="107"/>
      <c r="P104" s="107"/>
      <c r="Q104" s="107"/>
      <c r="R104" s="107"/>
      <c r="S104" s="107"/>
      <c r="T104" s="107"/>
      <c r="U104" s="40"/>
    </row>
    <row r="105" spans="2:21" s="44" customFormat="1">
      <c r="C105" s="40" t="s">
        <v>490</v>
      </c>
      <c r="D105" s="40"/>
      <c r="E105" s="39" t="s">
        <v>649</v>
      </c>
      <c r="F105" s="161"/>
      <c r="G105" s="161"/>
      <c r="H105" s="98">
        <f t="shared" ref="H105:T105" si="16">SUM(H106:H109)</f>
        <v>0</v>
      </c>
      <c r="I105" s="98">
        <f t="shared" si="16"/>
        <v>0</v>
      </c>
      <c r="J105" s="98">
        <f t="shared" si="16"/>
        <v>0</v>
      </c>
      <c r="K105" s="98">
        <f t="shared" si="16"/>
        <v>0</v>
      </c>
      <c r="L105" s="98">
        <f t="shared" si="16"/>
        <v>0</v>
      </c>
      <c r="M105" s="98">
        <f t="shared" si="16"/>
        <v>0</v>
      </c>
      <c r="N105" s="98">
        <f t="shared" si="16"/>
        <v>0</v>
      </c>
      <c r="O105" s="98">
        <f t="shared" si="16"/>
        <v>0</v>
      </c>
      <c r="P105" s="98">
        <f t="shared" si="16"/>
        <v>0</v>
      </c>
      <c r="Q105" s="98">
        <f t="shared" si="16"/>
        <v>0</v>
      </c>
      <c r="R105" s="98">
        <f t="shared" si="16"/>
        <v>0</v>
      </c>
      <c r="S105" s="98">
        <f t="shared" si="16"/>
        <v>0</v>
      </c>
      <c r="T105" s="98">
        <f t="shared" si="16"/>
        <v>0</v>
      </c>
      <c r="U105" s="40"/>
    </row>
    <row r="106" spans="2:21" s="44" customFormat="1">
      <c r="C106" s="47" t="s">
        <v>280</v>
      </c>
      <c r="D106" s="40"/>
      <c r="E106" s="39" t="s">
        <v>649</v>
      </c>
      <c r="F106" s="40"/>
      <c r="G106" s="40"/>
      <c r="H106" s="99"/>
      <c r="I106" s="99"/>
      <c r="J106" s="99"/>
      <c r="K106" s="99"/>
      <c r="L106" s="99"/>
      <c r="M106" s="99"/>
      <c r="N106" s="99"/>
      <c r="O106" s="99"/>
      <c r="P106" s="99"/>
      <c r="Q106" s="99"/>
      <c r="R106" s="99"/>
      <c r="S106" s="99"/>
      <c r="T106" s="99"/>
      <c r="U106" s="40"/>
    </row>
    <row r="107" spans="2:21" s="44" customFormat="1">
      <c r="C107" s="47" t="s">
        <v>280</v>
      </c>
      <c r="D107" s="40"/>
      <c r="E107" s="39" t="s">
        <v>649</v>
      </c>
      <c r="F107" s="40"/>
      <c r="G107" s="40"/>
      <c r="H107" s="99"/>
      <c r="I107" s="99"/>
      <c r="J107" s="99"/>
      <c r="K107" s="99"/>
      <c r="L107" s="99"/>
      <c r="M107" s="99"/>
      <c r="N107" s="99"/>
      <c r="O107" s="99"/>
      <c r="P107" s="99"/>
      <c r="Q107" s="99"/>
      <c r="R107" s="99"/>
      <c r="S107" s="99"/>
      <c r="T107" s="99"/>
      <c r="U107" s="40"/>
    </row>
    <row r="108" spans="2:21" s="44" customFormat="1">
      <c r="C108" s="47" t="s">
        <v>280</v>
      </c>
      <c r="D108" s="40"/>
      <c r="E108" s="39" t="s">
        <v>649</v>
      </c>
      <c r="F108" s="40"/>
      <c r="G108" s="40"/>
      <c r="H108" s="99"/>
      <c r="I108" s="99"/>
      <c r="J108" s="99"/>
      <c r="K108" s="99"/>
      <c r="L108" s="99"/>
      <c r="M108" s="99"/>
      <c r="N108" s="99"/>
      <c r="O108" s="99"/>
      <c r="P108" s="99"/>
      <c r="Q108" s="99"/>
      <c r="R108" s="99"/>
      <c r="S108" s="99"/>
      <c r="T108" s="99"/>
      <c r="U108" s="40"/>
    </row>
    <row r="109" spans="2:21" s="44" customFormat="1">
      <c r="C109" s="47" t="s">
        <v>280</v>
      </c>
      <c r="D109" s="40"/>
      <c r="E109" s="39" t="s">
        <v>649</v>
      </c>
      <c r="F109" s="40"/>
      <c r="G109" s="40"/>
      <c r="H109" s="99"/>
      <c r="I109" s="99"/>
      <c r="J109" s="99"/>
      <c r="K109" s="99"/>
      <c r="L109" s="99"/>
      <c r="M109" s="99"/>
      <c r="N109" s="99"/>
      <c r="O109" s="99"/>
      <c r="P109" s="99"/>
      <c r="Q109" s="99"/>
      <c r="R109" s="99"/>
      <c r="S109" s="99"/>
      <c r="T109" s="99"/>
      <c r="U109" s="40"/>
    </row>
    <row r="110" spans="2:21" s="44" customFormat="1">
      <c r="C110" s="40"/>
      <c r="D110" s="40"/>
      <c r="E110" s="40"/>
      <c r="F110" s="40"/>
      <c r="G110" s="40"/>
      <c r="H110" s="107"/>
      <c r="I110" s="107"/>
      <c r="J110" s="107"/>
      <c r="K110" s="107"/>
      <c r="L110" s="107"/>
      <c r="M110" s="107"/>
      <c r="N110" s="107"/>
      <c r="O110" s="107"/>
      <c r="P110" s="107"/>
      <c r="Q110" s="107"/>
      <c r="R110" s="107"/>
      <c r="S110" s="107"/>
      <c r="T110" s="107"/>
      <c r="U110" s="40"/>
    </row>
    <row r="111" spans="2:21" s="44" customFormat="1">
      <c r="C111" s="40" t="s">
        <v>295</v>
      </c>
      <c r="D111" s="40"/>
      <c r="E111" s="39" t="s">
        <v>649</v>
      </c>
      <c r="F111" s="40"/>
      <c r="G111" s="40"/>
      <c r="H111" s="98">
        <f>SUM(H103,H105)</f>
        <v>0</v>
      </c>
      <c r="I111" s="98">
        <f t="shared" ref="I111:T111" si="17">SUM(I103,I105)</f>
        <v>0</v>
      </c>
      <c r="J111" s="98">
        <f t="shared" si="17"/>
        <v>0</v>
      </c>
      <c r="K111" s="98">
        <f t="shared" si="17"/>
        <v>0</v>
      </c>
      <c r="L111" s="98">
        <f t="shared" si="17"/>
        <v>0</v>
      </c>
      <c r="M111" s="98">
        <f t="shared" si="17"/>
        <v>0</v>
      </c>
      <c r="N111" s="98">
        <f t="shared" si="17"/>
        <v>0</v>
      </c>
      <c r="O111" s="98">
        <f t="shared" si="17"/>
        <v>0</v>
      </c>
      <c r="P111" s="98">
        <f t="shared" si="17"/>
        <v>0</v>
      </c>
      <c r="Q111" s="98">
        <f t="shared" si="17"/>
        <v>0</v>
      </c>
      <c r="R111" s="98">
        <f t="shared" si="17"/>
        <v>0</v>
      </c>
      <c r="S111" s="98">
        <f t="shared" si="17"/>
        <v>0</v>
      </c>
      <c r="T111" s="98">
        <f t="shared" si="17"/>
        <v>0</v>
      </c>
      <c r="U111" s="40"/>
    </row>
    <row r="112" spans="2:21" s="44" customFormat="1">
      <c r="C112" s="40"/>
      <c r="D112" s="40"/>
      <c r="E112" s="40"/>
      <c r="F112" s="40"/>
      <c r="G112" s="40"/>
      <c r="H112" s="107"/>
      <c r="I112" s="107"/>
      <c r="J112" s="107"/>
      <c r="K112" s="107"/>
      <c r="L112" s="107"/>
      <c r="M112" s="107"/>
      <c r="N112" s="107"/>
      <c r="O112" s="107"/>
      <c r="P112" s="107"/>
      <c r="Q112" s="107"/>
      <c r="R112" s="107"/>
      <c r="S112" s="107"/>
      <c r="T112" s="107"/>
      <c r="U112" s="40"/>
    </row>
    <row r="113" spans="3:21">
      <c r="C113" s="45"/>
      <c r="D113" s="161"/>
      <c r="E113" s="45"/>
      <c r="F113" s="161"/>
      <c r="G113" s="161"/>
      <c r="H113" s="106"/>
      <c r="I113" s="106"/>
      <c r="J113" s="106"/>
      <c r="K113" s="106"/>
      <c r="L113" s="106"/>
      <c r="M113" s="106"/>
      <c r="N113" s="106"/>
      <c r="O113" s="106"/>
      <c r="P113" s="106"/>
      <c r="Q113" s="106"/>
      <c r="R113" s="106"/>
      <c r="S113" s="106"/>
      <c r="T113" s="106"/>
      <c r="U113" s="161"/>
    </row>
    <row r="114" spans="3:21">
      <c r="C114" s="40" t="s">
        <v>296</v>
      </c>
      <c r="D114" s="161"/>
      <c r="E114" s="39" t="s">
        <v>649</v>
      </c>
      <c r="F114" s="161"/>
      <c r="G114" s="161"/>
      <c r="H114" s="98">
        <f t="shared" ref="H114:T114" si="18">SUM(H115:H116)</f>
        <v>0</v>
      </c>
      <c r="I114" s="98">
        <f t="shared" si="18"/>
        <v>0</v>
      </c>
      <c r="J114" s="98">
        <f t="shared" si="18"/>
        <v>0</v>
      </c>
      <c r="K114" s="98">
        <f t="shared" si="18"/>
        <v>0</v>
      </c>
      <c r="L114" s="98">
        <f t="shared" si="18"/>
        <v>0</v>
      </c>
      <c r="M114" s="98">
        <f t="shared" si="18"/>
        <v>0</v>
      </c>
      <c r="N114" s="98">
        <f t="shared" si="18"/>
        <v>0</v>
      </c>
      <c r="O114" s="98">
        <f t="shared" si="18"/>
        <v>0</v>
      </c>
      <c r="P114" s="98">
        <f t="shared" si="18"/>
        <v>0</v>
      </c>
      <c r="Q114" s="98">
        <f t="shared" si="18"/>
        <v>0</v>
      </c>
      <c r="R114" s="98">
        <f t="shared" si="18"/>
        <v>0</v>
      </c>
      <c r="S114" s="98">
        <f t="shared" si="18"/>
        <v>0</v>
      </c>
      <c r="T114" s="98">
        <f t="shared" si="18"/>
        <v>0</v>
      </c>
      <c r="U114" s="161"/>
    </row>
    <row r="115" spans="3:21">
      <c r="C115" s="45" t="s">
        <v>297</v>
      </c>
      <c r="D115" s="161"/>
      <c r="E115" s="39" t="s">
        <v>649</v>
      </c>
      <c r="F115" s="161"/>
      <c r="G115" s="161"/>
      <c r="H115" s="99"/>
      <c r="I115" s="99"/>
      <c r="J115" s="99"/>
      <c r="K115" s="99"/>
      <c r="L115" s="99"/>
      <c r="M115" s="99"/>
      <c r="N115" s="99"/>
      <c r="O115" s="99"/>
      <c r="P115" s="99"/>
      <c r="Q115" s="99"/>
      <c r="R115" s="99"/>
      <c r="S115" s="99"/>
      <c r="T115" s="99"/>
    </row>
    <row r="116" spans="3:21">
      <c r="C116" s="45" t="s">
        <v>298</v>
      </c>
      <c r="D116" s="161"/>
      <c r="E116" s="39" t="s">
        <v>649</v>
      </c>
      <c r="F116" s="161"/>
      <c r="G116" s="161"/>
      <c r="H116" s="99"/>
      <c r="I116" s="99"/>
      <c r="J116" s="99"/>
      <c r="K116" s="99"/>
      <c r="L116" s="99"/>
      <c r="M116" s="99"/>
      <c r="N116" s="99"/>
      <c r="O116" s="99"/>
      <c r="P116" s="99"/>
      <c r="Q116" s="99"/>
      <c r="R116" s="99"/>
      <c r="S116" s="99"/>
      <c r="T116" s="99"/>
    </row>
    <row r="117" spans="3:21">
      <c r="C117" s="45"/>
      <c r="D117" s="161"/>
      <c r="E117" s="45"/>
      <c r="F117" s="161"/>
      <c r="G117" s="161"/>
      <c r="H117" s="106"/>
      <c r="I117" s="106"/>
      <c r="J117" s="106"/>
      <c r="K117" s="106"/>
      <c r="L117" s="106"/>
      <c r="M117" s="106"/>
      <c r="N117" s="106"/>
      <c r="O117" s="106"/>
      <c r="P117" s="106"/>
      <c r="Q117" s="106"/>
      <c r="R117" s="106"/>
      <c r="S117" s="106"/>
      <c r="T117" s="106"/>
    </row>
    <row r="118" spans="3:21">
      <c r="C118" s="40" t="s">
        <v>299</v>
      </c>
      <c r="D118" s="161"/>
      <c r="E118" s="39" t="s">
        <v>649</v>
      </c>
      <c r="F118" s="161"/>
      <c r="G118" s="161"/>
      <c r="H118" s="98">
        <f t="shared" ref="H118:T118" si="19">SUM(H119:H120)</f>
        <v>0</v>
      </c>
      <c r="I118" s="98">
        <f t="shared" si="19"/>
        <v>0</v>
      </c>
      <c r="J118" s="98">
        <f t="shared" si="19"/>
        <v>0</v>
      </c>
      <c r="K118" s="98">
        <f t="shared" si="19"/>
        <v>0</v>
      </c>
      <c r="L118" s="98">
        <f t="shared" si="19"/>
        <v>0</v>
      </c>
      <c r="M118" s="98">
        <f t="shared" si="19"/>
        <v>0</v>
      </c>
      <c r="N118" s="98">
        <f t="shared" si="19"/>
        <v>0</v>
      </c>
      <c r="O118" s="98">
        <f t="shared" si="19"/>
        <v>0</v>
      </c>
      <c r="P118" s="98">
        <f t="shared" si="19"/>
        <v>0</v>
      </c>
      <c r="Q118" s="98">
        <f t="shared" si="19"/>
        <v>0</v>
      </c>
      <c r="R118" s="98">
        <f t="shared" si="19"/>
        <v>0</v>
      </c>
      <c r="S118" s="98">
        <f t="shared" si="19"/>
        <v>0</v>
      </c>
      <c r="T118" s="98">
        <f t="shared" si="19"/>
        <v>0</v>
      </c>
    </row>
    <row r="119" spans="3:21">
      <c r="C119" s="45" t="s">
        <v>300</v>
      </c>
      <c r="D119" s="161"/>
      <c r="E119" s="39" t="s">
        <v>649</v>
      </c>
      <c r="F119" s="161"/>
      <c r="G119" s="161"/>
      <c r="H119" s="99"/>
      <c r="I119" s="99"/>
      <c r="J119" s="99"/>
      <c r="K119" s="99"/>
      <c r="L119" s="99"/>
      <c r="M119" s="99"/>
      <c r="N119" s="99"/>
      <c r="O119" s="99"/>
      <c r="P119" s="99"/>
      <c r="Q119" s="99"/>
      <c r="R119" s="99"/>
      <c r="S119" s="99"/>
      <c r="T119" s="99"/>
    </row>
    <row r="120" spans="3:21">
      <c r="C120" s="45" t="s">
        <v>301</v>
      </c>
      <c r="D120" s="161"/>
      <c r="E120" s="39" t="s">
        <v>649</v>
      </c>
      <c r="F120" s="161"/>
      <c r="G120" s="161"/>
      <c r="H120" s="99"/>
      <c r="I120" s="99"/>
      <c r="J120" s="99"/>
      <c r="K120" s="99"/>
      <c r="L120" s="99"/>
      <c r="M120" s="99"/>
      <c r="N120" s="99"/>
      <c r="O120" s="99"/>
      <c r="P120" s="99"/>
      <c r="Q120" s="99"/>
      <c r="R120" s="99"/>
      <c r="S120" s="99"/>
      <c r="T120" s="99"/>
    </row>
    <row r="121" spans="3:21">
      <c r="C121" s="45"/>
      <c r="D121" s="161"/>
      <c r="E121" s="45"/>
      <c r="F121" s="161"/>
      <c r="G121" s="161"/>
      <c r="H121" s="106"/>
      <c r="I121" s="106"/>
      <c r="J121" s="106"/>
      <c r="K121" s="106"/>
      <c r="L121" s="106"/>
      <c r="M121" s="106"/>
      <c r="N121" s="106"/>
      <c r="O121" s="106"/>
      <c r="P121" s="106"/>
      <c r="Q121" s="106"/>
      <c r="R121" s="106"/>
      <c r="S121" s="106"/>
      <c r="T121" s="106"/>
    </row>
    <row r="122" spans="3:21">
      <c r="C122" s="40" t="s">
        <v>302</v>
      </c>
      <c r="D122" s="161"/>
      <c r="E122" s="39" t="s">
        <v>649</v>
      </c>
      <c r="F122" s="161"/>
      <c r="G122" s="161"/>
      <c r="H122" s="98">
        <f t="shared" ref="H122:T122" si="20">SUM(H114,H111,H118)</f>
        <v>0</v>
      </c>
      <c r="I122" s="98">
        <f t="shared" si="20"/>
        <v>0</v>
      </c>
      <c r="J122" s="98">
        <f t="shared" si="20"/>
        <v>0</v>
      </c>
      <c r="K122" s="98">
        <f t="shared" si="20"/>
        <v>0</v>
      </c>
      <c r="L122" s="98">
        <f t="shared" si="20"/>
        <v>0</v>
      </c>
      <c r="M122" s="98">
        <f t="shared" si="20"/>
        <v>0</v>
      </c>
      <c r="N122" s="98">
        <f t="shared" si="20"/>
        <v>0</v>
      </c>
      <c r="O122" s="98">
        <f t="shared" si="20"/>
        <v>0</v>
      </c>
      <c r="P122" s="98">
        <f t="shared" si="20"/>
        <v>0</v>
      </c>
      <c r="Q122" s="98">
        <f t="shared" si="20"/>
        <v>0</v>
      </c>
      <c r="R122" s="98">
        <f t="shared" si="20"/>
        <v>0</v>
      </c>
      <c r="S122" s="98">
        <f t="shared" si="20"/>
        <v>0</v>
      </c>
      <c r="T122" s="98">
        <f t="shared" si="20"/>
        <v>0</v>
      </c>
    </row>
    <row r="123" spans="3:21">
      <c r="C123" s="45"/>
      <c r="D123" s="161"/>
      <c r="E123" s="39"/>
      <c r="F123" s="161"/>
      <c r="G123" s="161"/>
      <c r="H123" s="108"/>
      <c r="I123" s="108"/>
      <c r="J123" s="108"/>
      <c r="K123" s="108"/>
      <c r="L123" s="108"/>
      <c r="M123" s="108"/>
      <c r="N123" s="108"/>
      <c r="O123" s="108"/>
      <c r="P123" s="108"/>
      <c r="Q123" s="108"/>
      <c r="R123" s="108"/>
      <c r="S123" s="108"/>
      <c r="T123" s="108"/>
    </row>
    <row r="124" spans="3:21">
      <c r="C124" s="40" t="s">
        <v>303</v>
      </c>
      <c r="D124" s="161"/>
      <c r="E124" s="39" t="s">
        <v>649</v>
      </c>
      <c r="F124" s="161"/>
      <c r="G124" s="161"/>
      <c r="H124" s="98">
        <f t="shared" ref="H124:T124" si="21">SUM(H125:H128)</f>
        <v>0</v>
      </c>
      <c r="I124" s="98">
        <f t="shared" si="21"/>
        <v>0</v>
      </c>
      <c r="J124" s="98">
        <f t="shared" si="21"/>
        <v>0</v>
      </c>
      <c r="K124" s="98">
        <f t="shared" si="21"/>
        <v>0</v>
      </c>
      <c r="L124" s="98">
        <f t="shared" si="21"/>
        <v>0</v>
      </c>
      <c r="M124" s="98">
        <f t="shared" si="21"/>
        <v>0</v>
      </c>
      <c r="N124" s="98">
        <f t="shared" si="21"/>
        <v>0</v>
      </c>
      <c r="O124" s="98">
        <f t="shared" si="21"/>
        <v>0</v>
      </c>
      <c r="P124" s="98">
        <f t="shared" si="21"/>
        <v>0</v>
      </c>
      <c r="Q124" s="98">
        <f t="shared" si="21"/>
        <v>0</v>
      </c>
      <c r="R124" s="98">
        <f t="shared" si="21"/>
        <v>0</v>
      </c>
      <c r="S124" s="98">
        <f t="shared" si="21"/>
        <v>0</v>
      </c>
      <c r="T124" s="98">
        <f t="shared" si="21"/>
        <v>0</v>
      </c>
    </row>
    <row r="125" spans="3:21">
      <c r="C125" s="45" t="s">
        <v>304</v>
      </c>
      <c r="D125" s="161"/>
      <c r="E125" s="39" t="s">
        <v>649</v>
      </c>
      <c r="F125" s="161"/>
      <c r="G125" s="161"/>
      <c r="H125" s="99"/>
      <c r="I125" s="99"/>
      <c r="J125" s="99"/>
      <c r="K125" s="99"/>
      <c r="L125" s="99"/>
      <c r="M125" s="99"/>
      <c r="N125" s="99"/>
      <c r="O125" s="99"/>
      <c r="P125" s="99"/>
      <c r="Q125" s="99"/>
      <c r="R125" s="99"/>
      <c r="S125" s="99"/>
      <c r="T125" s="99"/>
    </row>
    <row r="126" spans="3:21" s="44" customFormat="1">
      <c r="C126" s="45" t="s">
        <v>305</v>
      </c>
      <c r="D126" s="161"/>
      <c r="E126" s="39" t="s">
        <v>649</v>
      </c>
      <c r="F126" s="161"/>
      <c r="G126" s="161"/>
      <c r="H126" s="99"/>
      <c r="I126" s="99"/>
      <c r="J126" s="99"/>
      <c r="K126" s="99"/>
      <c r="L126" s="99"/>
      <c r="M126" s="99"/>
      <c r="N126" s="99"/>
      <c r="O126" s="99"/>
      <c r="P126" s="99"/>
      <c r="Q126" s="99"/>
      <c r="R126" s="99"/>
      <c r="S126" s="99"/>
      <c r="T126" s="99"/>
    </row>
    <row r="127" spans="3:21">
      <c r="C127" s="45" t="s">
        <v>306</v>
      </c>
      <c r="D127" s="161"/>
      <c r="E127" s="39" t="s">
        <v>649</v>
      </c>
      <c r="F127" s="161"/>
      <c r="G127" s="161"/>
      <c r="H127" s="99"/>
      <c r="I127" s="99"/>
      <c r="J127" s="99"/>
      <c r="K127" s="99"/>
      <c r="L127" s="99"/>
      <c r="M127" s="99"/>
      <c r="N127" s="99"/>
      <c r="O127" s="99"/>
      <c r="P127" s="99"/>
      <c r="Q127" s="99"/>
      <c r="R127" s="99"/>
      <c r="S127" s="99"/>
      <c r="T127" s="99"/>
    </row>
    <row r="128" spans="3:21" s="44" customFormat="1">
      <c r="C128" s="45" t="s">
        <v>307</v>
      </c>
      <c r="D128" s="161"/>
      <c r="E128" s="39" t="s">
        <v>649</v>
      </c>
      <c r="F128" s="161"/>
      <c r="G128" s="161"/>
      <c r="H128" s="99"/>
      <c r="I128" s="99"/>
      <c r="J128" s="99"/>
      <c r="K128" s="99"/>
      <c r="L128" s="99"/>
      <c r="M128" s="99"/>
      <c r="N128" s="99"/>
      <c r="O128" s="99"/>
      <c r="P128" s="99"/>
      <c r="Q128" s="99"/>
      <c r="R128" s="99"/>
      <c r="S128" s="99"/>
      <c r="T128" s="99"/>
    </row>
    <row r="129" spans="3:20">
      <c r="C129" s="45"/>
      <c r="D129" s="161"/>
      <c r="E129" s="45"/>
      <c r="F129" s="161"/>
      <c r="G129" s="161"/>
      <c r="H129" s="106"/>
      <c r="I129" s="106"/>
      <c r="J129" s="106"/>
      <c r="K129" s="106"/>
      <c r="L129" s="106"/>
      <c r="M129" s="106"/>
      <c r="N129" s="106"/>
      <c r="O129" s="106"/>
      <c r="P129" s="106"/>
      <c r="Q129" s="106"/>
      <c r="R129" s="106"/>
      <c r="S129" s="106"/>
      <c r="T129" s="106"/>
    </row>
    <row r="130" spans="3:20">
      <c r="C130" s="40" t="s">
        <v>308</v>
      </c>
      <c r="D130" s="161"/>
      <c r="E130" s="39" t="s">
        <v>649</v>
      </c>
      <c r="F130" s="161"/>
      <c r="G130" s="161"/>
      <c r="H130" s="98">
        <f t="shared" ref="H130:T130" si="22">SUM(H124,H122)</f>
        <v>0</v>
      </c>
      <c r="I130" s="98">
        <f t="shared" si="22"/>
        <v>0</v>
      </c>
      <c r="J130" s="98">
        <f t="shared" si="22"/>
        <v>0</v>
      </c>
      <c r="K130" s="98">
        <f t="shared" si="22"/>
        <v>0</v>
      </c>
      <c r="L130" s="98">
        <f t="shared" si="22"/>
        <v>0</v>
      </c>
      <c r="M130" s="98">
        <f t="shared" si="22"/>
        <v>0</v>
      </c>
      <c r="N130" s="98">
        <f t="shared" si="22"/>
        <v>0</v>
      </c>
      <c r="O130" s="98">
        <f t="shared" si="22"/>
        <v>0</v>
      </c>
      <c r="P130" s="98">
        <f t="shared" si="22"/>
        <v>0</v>
      </c>
      <c r="Q130" s="98">
        <f t="shared" si="22"/>
        <v>0</v>
      </c>
      <c r="R130" s="98">
        <f t="shared" si="22"/>
        <v>0</v>
      </c>
      <c r="S130" s="98">
        <f t="shared" si="22"/>
        <v>0</v>
      </c>
      <c r="T130" s="98">
        <f t="shared" si="22"/>
        <v>0</v>
      </c>
    </row>
    <row r="131" spans="3:20">
      <c r="C131" s="45"/>
      <c r="D131" s="161"/>
      <c r="E131" s="45"/>
      <c r="F131" s="161"/>
      <c r="G131" s="161"/>
      <c r="H131" s="106"/>
      <c r="I131" s="106"/>
      <c r="J131" s="106"/>
      <c r="K131" s="106"/>
      <c r="L131" s="106"/>
      <c r="M131" s="106"/>
      <c r="N131" s="106"/>
      <c r="O131" s="106"/>
      <c r="P131" s="106"/>
      <c r="Q131" s="106"/>
      <c r="R131" s="106"/>
      <c r="S131" s="106"/>
      <c r="T131" s="106"/>
    </row>
    <row r="132" spans="3:20">
      <c r="C132" s="40" t="s">
        <v>309</v>
      </c>
      <c r="D132" s="161"/>
      <c r="E132" s="39" t="s">
        <v>649</v>
      </c>
      <c r="F132" s="161"/>
      <c r="G132" s="161"/>
      <c r="H132" s="98">
        <f t="shared" ref="H132:T132" si="23">SUM(H133:H133)</f>
        <v>0</v>
      </c>
      <c r="I132" s="98">
        <f t="shared" si="23"/>
        <v>0</v>
      </c>
      <c r="J132" s="98">
        <f t="shared" si="23"/>
        <v>0</v>
      </c>
      <c r="K132" s="98">
        <f t="shared" si="23"/>
        <v>0</v>
      </c>
      <c r="L132" s="98">
        <f t="shared" si="23"/>
        <v>0</v>
      </c>
      <c r="M132" s="98">
        <f t="shared" si="23"/>
        <v>0</v>
      </c>
      <c r="N132" s="98">
        <f t="shared" si="23"/>
        <v>0</v>
      </c>
      <c r="O132" s="98">
        <f t="shared" si="23"/>
        <v>0</v>
      </c>
      <c r="P132" s="98">
        <f t="shared" si="23"/>
        <v>0</v>
      </c>
      <c r="Q132" s="98">
        <f t="shared" si="23"/>
        <v>0</v>
      </c>
      <c r="R132" s="98">
        <f t="shared" si="23"/>
        <v>0</v>
      </c>
      <c r="S132" s="98">
        <f t="shared" si="23"/>
        <v>0</v>
      </c>
      <c r="T132" s="98">
        <f t="shared" si="23"/>
        <v>0</v>
      </c>
    </row>
    <row r="133" spans="3:20">
      <c r="C133" s="47" t="s">
        <v>280</v>
      </c>
      <c r="D133" s="161"/>
      <c r="E133" s="39" t="s">
        <v>649</v>
      </c>
      <c r="F133" s="161"/>
      <c r="G133" s="161"/>
      <c r="H133" s="99"/>
      <c r="I133" s="99"/>
      <c r="J133" s="99"/>
      <c r="K133" s="99"/>
      <c r="L133" s="99"/>
      <c r="M133" s="99"/>
      <c r="N133" s="99"/>
      <c r="O133" s="99"/>
      <c r="P133" s="99"/>
      <c r="Q133" s="99"/>
      <c r="R133" s="99"/>
      <c r="S133" s="99"/>
      <c r="T133" s="99"/>
    </row>
    <row r="134" spans="3:20">
      <c r="C134" s="45"/>
      <c r="D134" s="161"/>
      <c r="E134" s="45"/>
      <c r="F134" s="161"/>
      <c r="G134" s="161"/>
      <c r="H134" s="106"/>
      <c r="I134" s="106"/>
      <c r="J134" s="106"/>
      <c r="K134" s="106"/>
      <c r="L134" s="106"/>
      <c r="M134" s="106"/>
      <c r="N134" s="106"/>
      <c r="O134" s="106"/>
      <c r="P134" s="106"/>
      <c r="Q134" s="106"/>
      <c r="R134" s="106"/>
      <c r="S134" s="106"/>
      <c r="T134" s="106"/>
    </row>
    <row r="135" spans="3:20">
      <c r="C135" s="40" t="s">
        <v>310</v>
      </c>
      <c r="D135" s="161"/>
      <c r="E135" s="39" t="s">
        <v>649</v>
      </c>
      <c r="F135" s="161"/>
      <c r="G135" s="161"/>
      <c r="H135" s="98">
        <f>SUM(H132,H130)</f>
        <v>0</v>
      </c>
      <c r="I135" s="98">
        <f t="shared" ref="I135:T135" si="24">SUM(I132,I130)</f>
        <v>0</v>
      </c>
      <c r="J135" s="98">
        <f t="shared" si="24"/>
        <v>0</v>
      </c>
      <c r="K135" s="98">
        <f t="shared" si="24"/>
        <v>0</v>
      </c>
      <c r="L135" s="98">
        <f t="shared" si="24"/>
        <v>0</v>
      </c>
      <c r="M135" s="98">
        <f t="shared" si="24"/>
        <v>0</v>
      </c>
      <c r="N135" s="98">
        <f t="shared" si="24"/>
        <v>0</v>
      </c>
      <c r="O135" s="98">
        <f t="shared" si="24"/>
        <v>0</v>
      </c>
      <c r="P135" s="98">
        <f t="shared" si="24"/>
        <v>0</v>
      </c>
      <c r="Q135" s="98">
        <f t="shared" si="24"/>
        <v>0</v>
      </c>
      <c r="R135" s="98">
        <f t="shared" si="24"/>
        <v>0</v>
      </c>
      <c r="S135" s="98">
        <f t="shared" si="24"/>
        <v>0</v>
      </c>
      <c r="T135" s="98">
        <f t="shared" si="24"/>
        <v>0</v>
      </c>
    </row>
    <row r="136" spans="3:20">
      <c r="C136" s="45"/>
      <c r="D136" s="161"/>
      <c r="E136" s="45"/>
      <c r="F136" s="161"/>
      <c r="G136" s="161"/>
      <c r="H136" s="45"/>
      <c r="I136" s="45"/>
      <c r="J136" s="45"/>
      <c r="K136" s="45"/>
      <c r="L136" s="45"/>
      <c r="M136" s="45"/>
      <c r="N136" s="45"/>
      <c r="O136" s="45"/>
      <c r="P136" s="45"/>
      <c r="Q136" s="45"/>
      <c r="R136" s="45"/>
      <c r="S136" s="45"/>
      <c r="T136" s="45"/>
    </row>
    <row r="137" spans="3:20">
      <c r="C137" s="161"/>
      <c r="D137" s="161"/>
      <c r="E137" s="161"/>
      <c r="F137" s="161"/>
      <c r="G137" s="161"/>
      <c r="H137" s="161"/>
      <c r="I137" s="161"/>
      <c r="J137" s="161"/>
      <c r="K137" s="161"/>
      <c r="L137" s="161"/>
      <c r="M137" s="161"/>
      <c r="N137" s="161"/>
      <c r="O137" s="161"/>
      <c r="P137" s="161"/>
      <c r="Q137" s="161"/>
      <c r="R137" s="161"/>
      <c r="S137" s="161"/>
      <c r="T137" s="161"/>
    </row>
    <row r="138" spans="3:20" ht="60" customHeight="1">
      <c r="C138" s="328" t="s">
        <v>311</v>
      </c>
      <c r="D138" s="326"/>
      <c r="E138" s="327"/>
    </row>
    <row r="139" spans="3:20">
      <c r="C139" s="161"/>
      <c r="D139" s="161"/>
      <c r="E139" s="161"/>
    </row>
    <row r="140" spans="3:20" hidden="1">
      <c r="C140" s="161"/>
      <c r="D140" s="161"/>
      <c r="E140" s="161"/>
    </row>
    <row r="141" spans="3:20" hidden="1">
      <c r="C141" s="161"/>
      <c r="D141" s="161"/>
      <c r="E141" s="161"/>
    </row>
    <row r="142" spans="3:20" hidden="1">
      <c r="C142" s="161"/>
      <c r="D142" s="161"/>
      <c r="E142" s="161"/>
    </row>
    <row r="143" spans="3:20" hidden="1">
      <c r="C143" s="161"/>
      <c r="D143" s="161"/>
      <c r="E143" s="161"/>
    </row>
    <row r="144" spans="3:20" hidden="1">
      <c r="C144" s="161"/>
      <c r="D144" s="161"/>
      <c r="E144" s="161"/>
    </row>
  </sheetData>
  <mergeCells count="1">
    <mergeCell ref="C138:E138"/>
  </mergeCells>
  <pageMargins left="0.7" right="0.7" top="0.75" bottom="0.75" header="0.3" footer="0.3"/>
  <pageSetup paperSize="8" scale="3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74"/>
  <sheetViews>
    <sheetView showGridLines="0" zoomScale="80" zoomScaleNormal="80" workbookViewId="0">
      <selection activeCell="D16" sqref="D16"/>
    </sheetView>
  </sheetViews>
  <sheetFormatPr defaultColWidth="0" defaultRowHeight="13.5" zeroHeight="1"/>
  <cols>
    <col min="1" max="1" width="2.3828125" customWidth="1"/>
    <col min="2" max="2" width="1.61328125" customWidth="1"/>
    <col min="3" max="3" width="46" customWidth="1"/>
    <col min="4" max="4" width="17.61328125" customWidth="1"/>
    <col min="5" max="5" width="22.15234375" customWidth="1"/>
    <col min="6" max="6" width="1.765625" customWidth="1"/>
    <col min="7" max="7" width="1.4609375" customWidth="1"/>
    <col min="8" max="20" width="10.61328125" customWidth="1"/>
    <col min="21" max="22" width="10.61328125" hidden="1" customWidth="1"/>
    <col min="23" max="23" width="9" hidden="1" customWidth="1"/>
  </cols>
  <sheetData>
    <row r="1" spans="2:19" s="258" customFormat="1" ht="57" customHeight="1"/>
    <row r="2" spans="2:19" s="258" customFormat="1"/>
    <row r="3" spans="2:19" s="258" customFormat="1" ht="19.5">
      <c r="D3" s="263" t="s">
        <v>0</v>
      </c>
    </row>
    <row r="4" spans="2:19" s="258" customFormat="1"/>
    <row r="5" spans="2:19" s="258" customFormat="1" ht="17.5">
      <c r="D5" s="266" t="s">
        <v>592</v>
      </c>
    </row>
    <row r="6" spans="2:19" s="258" customFormat="1"/>
    <row r="7" spans="2:19" s="15" customFormat="1"/>
    <row r="8" spans="2:19" s="15" customFormat="1">
      <c r="B8" s="51" t="s">
        <v>675</v>
      </c>
    </row>
    <row r="9" spans="2:19" s="161" customFormat="1">
      <c r="B9" s="16"/>
    </row>
    <row r="10" spans="2:19" s="15" customFormat="1">
      <c r="C10" s="15" t="str">
        <f>'1'!C16</f>
        <v>Month - reference</v>
      </c>
      <c r="H10" s="85">
        <f>'1'!H16</f>
        <v>1</v>
      </c>
      <c r="I10" s="85">
        <f>'1'!I16</f>
        <v>2</v>
      </c>
      <c r="J10" s="85">
        <f>'1'!J16</f>
        <v>3</v>
      </c>
      <c r="K10" s="85">
        <f>'1'!K16</f>
        <v>4</v>
      </c>
      <c r="L10" s="85">
        <f>'1'!L16</f>
        <v>5</v>
      </c>
      <c r="M10" s="85">
        <f>'1'!M16</f>
        <v>6</v>
      </c>
      <c r="N10" s="85">
        <f>'1'!N16</f>
        <v>7</v>
      </c>
      <c r="O10" s="85">
        <f>'1'!O16</f>
        <v>8</v>
      </c>
      <c r="P10" s="85">
        <f>'1'!P16</f>
        <v>9</v>
      </c>
      <c r="Q10" s="85">
        <f>'1'!Q16</f>
        <v>10</v>
      </c>
      <c r="R10" s="85">
        <f>'1'!R16</f>
        <v>11</v>
      </c>
      <c r="S10" s="85">
        <f>'1'!S16</f>
        <v>12</v>
      </c>
    </row>
    <row r="11" spans="2:19" s="15" customFormat="1"/>
    <row r="12" spans="2:19" s="15" customFormat="1">
      <c r="C12" s="15" t="str">
        <f>'1'!C17</f>
        <v>Month - date</v>
      </c>
      <c r="H12" s="86" t="str">
        <f>'1'!H17</f>
        <v>Apr</v>
      </c>
      <c r="I12" s="86" t="str">
        <f>'1'!I17</f>
        <v>May</v>
      </c>
      <c r="J12" s="86" t="str">
        <f>'1'!J17</f>
        <v>Jun</v>
      </c>
      <c r="K12" s="86" t="str">
        <f>'1'!K17</f>
        <v>Jul</v>
      </c>
      <c r="L12" s="86" t="str">
        <f>'1'!L17</f>
        <v>Aug</v>
      </c>
      <c r="M12" s="86" t="str">
        <f>'1'!M17</f>
        <v>Sep</v>
      </c>
      <c r="N12" s="86" t="str">
        <f>'1'!N17</f>
        <v>Oct</v>
      </c>
      <c r="O12" s="86" t="str">
        <f>'1'!O17</f>
        <v>Nov</v>
      </c>
      <c r="P12" s="86" t="str">
        <f>'1'!P17</f>
        <v>Dec</v>
      </c>
      <c r="Q12" s="86" t="str">
        <f>'1'!Q17</f>
        <v>Jan</v>
      </c>
      <c r="R12" s="86" t="str">
        <f>'1'!R17</f>
        <v>Feb</v>
      </c>
      <c r="S12" s="86" t="str">
        <f>'1'!S17</f>
        <v>Mar</v>
      </c>
    </row>
    <row r="13" spans="2:19" s="15" customFormat="1"/>
    <row r="14" spans="2:19" s="15" customFormat="1">
      <c r="B14" s="51" t="s">
        <v>312</v>
      </c>
    </row>
    <row r="15" spans="2:19" s="15" customFormat="1"/>
    <row r="16" spans="2:19" s="15" customFormat="1">
      <c r="B16" s="161"/>
      <c r="C16" s="51" t="s">
        <v>313</v>
      </c>
      <c r="D16" s="84">
        <f>regulatoryYear</f>
        <v>2022</v>
      </c>
      <c r="E16" s="84">
        <f>MATCH(D16,'1'!$H$11:$T$11,0)</f>
        <v>9</v>
      </c>
    </row>
    <row r="17" spans="1:22" s="15" customFormat="1"/>
    <row r="18" spans="1:22" s="15" customFormat="1">
      <c r="B18" s="161"/>
      <c r="C18" s="51" t="s">
        <v>314</v>
      </c>
      <c r="D18" s="53" t="s">
        <v>649</v>
      </c>
      <c r="E18" s="109">
        <f>SUM(H20:S20)</f>
        <v>0</v>
      </c>
      <c r="V18" s="161"/>
    </row>
    <row r="19" spans="1:22" s="15" customFormat="1"/>
    <row r="20" spans="1:22" s="15" customFormat="1">
      <c r="B20" s="161"/>
      <c r="C20" s="51" t="s">
        <v>315</v>
      </c>
      <c r="D20" s="53" t="s">
        <v>649</v>
      </c>
      <c r="H20" s="99"/>
      <c r="I20" s="99"/>
      <c r="J20" s="99"/>
      <c r="K20" s="99"/>
      <c r="L20" s="99"/>
      <c r="M20" s="99"/>
      <c r="N20" s="99"/>
      <c r="O20" s="99"/>
      <c r="P20" s="99"/>
      <c r="Q20" s="99"/>
      <c r="R20" s="99"/>
      <c r="S20" s="99"/>
    </row>
    <row r="21" spans="1:22" s="15" customFormat="1">
      <c r="C21" s="77"/>
      <c r="H21" s="110"/>
      <c r="I21" s="110"/>
      <c r="J21" s="110"/>
      <c r="K21" s="110"/>
      <c r="L21" s="110"/>
      <c r="M21" s="110"/>
      <c r="N21" s="110"/>
      <c r="O21" s="110"/>
      <c r="P21" s="110"/>
      <c r="Q21" s="110"/>
      <c r="R21" s="110"/>
      <c r="S21" s="110"/>
    </row>
    <row r="22" spans="1:22" s="15" customFormat="1">
      <c r="B22" s="161"/>
      <c r="C22" s="83" t="s">
        <v>316</v>
      </c>
      <c r="D22" s="53" t="s">
        <v>649</v>
      </c>
      <c r="H22" s="99"/>
      <c r="I22" s="99"/>
      <c r="J22" s="99"/>
      <c r="K22" s="99"/>
      <c r="L22" s="99"/>
      <c r="M22" s="99"/>
      <c r="N22" s="99"/>
      <c r="O22" s="99"/>
      <c r="P22" s="99"/>
      <c r="Q22" s="99"/>
      <c r="R22" s="99"/>
      <c r="S22" s="99"/>
    </row>
    <row r="23" spans="1:22" s="15" customFormat="1">
      <c r="B23" s="51"/>
      <c r="H23" s="110"/>
      <c r="I23" s="110"/>
      <c r="J23" s="110"/>
      <c r="K23" s="110"/>
      <c r="L23" s="110"/>
      <c r="M23" s="110"/>
      <c r="N23" s="110"/>
      <c r="O23" s="110"/>
      <c r="P23" s="110"/>
      <c r="Q23" s="110"/>
      <c r="R23" s="110"/>
      <c r="S23" s="110"/>
    </row>
    <row r="24" spans="1:22" s="15" customFormat="1">
      <c r="B24" s="161"/>
      <c r="C24" s="51" t="s">
        <v>317</v>
      </c>
      <c r="H24" s="110"/>
      <c r="I24" s="110"/>
      <c r="J24" s="110"/>
      <c r="K24" s="110"/>
      <c r="L24" s="110"/>
      <c r="M24" s="110"/>
      <c r="N24" s="110"/>
      <c r="O24" s="110"/>
      <c r="P24" s="110"/>
      <c r="Q24" s="110"/>
      <c r="R24" s="110"/>
      <c r="S24" s="110"/>
    </row>
    <row r="25" spans="1:22" s="15" customFormat="1">
      <c r="B25" s="78"/>
      <c r="C25" s="15" t="s">
        <v>318</v>
      </c>
      <c r="D25" s="53" t="s">
        <v>649</v>
      </c>
      <c r="H25" s="99"/>
      <c r="I25" s="109">
        <f>H28</f>
        <v>0</v>
      </c>
      <c r="J25" s="109">
        <f t="shared" ref="J25:S25" si="0">I28</f>
        <v>0</v>
      </c>
      <c r="K25" s="109">
        <f t="shared" si="0"/>
        <v>0</v>
      </c>
      <c r="L25" s="109">
        <f t="shared" si="0"/>
        <v>0</v>
      </c>
      <c r="M25" s="109">
        <f t="shared" si="0"/>
        <v>0</v>
      </c>
      <c r="N25" s="109">
        <f t="shared" si="0"/>
        <v>0</v>
      </c>
      <c r="O25" s="109">
        <f t="shared" si="0"/>
        <v>0</v>
      </c>
      <c r="P25" s="109">
        <f t="shared" si="0"/>
        <v>0</v>
      </c>
      <c r="Q25" s="109">
        <f t="shared" si="0"/>
        <v>0</v>
      </c>
      <c r="R25" s="109">
        <f t="shared" si="0"/>
        <v>0</v>
      </c>
      <c r="S25" s="109">
        <f t="shared" si="0"/>
        <v>0</v>
      </c>
    </row>
    <row r="26" spans="1:22" s="15" customFormat="1">
      <c r="B26" s="78"/>
      <c r="C26" s="15" t="s">
        <v>257</v>
      </c>
      <c r="D26" s="53" t="s">
        <v>649</v>
      </c>
      <c r="H26" s="99"/>
      <c r="I26" s="99"/>
      <c r="J26" s="99"/>
      <c r="K26" s="99"/>
      <c r="L26" s="99"/>
      <c r="M26" s="99"/>
      <c r="N26" s="99"/>
      <c r="O26" s="99"/>
      <c r="P26" s="99"/>
      <c r="Q26" s="99"/>
      <c r="R26" s="99"/>
      <c r="S26" s="99"/>
    </row>
    <row r="27" spans="1:22" s="15" customFormat="1">
      <c r="B27" s="78"/>
      <c r="C27" s="15" t="s">
        <v>674</v>
      </c>
      <c r="D27" s="53" t="s">
        <v>649</v>
      </c>
      <c r="H27" s="99"/>
      <c r="I27" s="99"/>
      <c r="J27" s="99"/>
      <c r="K27" s="99"/>
      <c r="L27" s="99"/>
      <c r="M27" s="99"/>
      <c r="N27" s="99"/>
      <c r="O27" s="99"/>
      <c r="P27" s="99"/>
      <c r="Q27" s="99"/>
      <c r="R27" s="99"/>
      <c r="S27" s="99"/>
    </row>
    <row r="28" spans="1:22" s="15" customFormat="1">
      <c r="C28" s="15" t="s">
        <v>319</v>
      </c>
      <c r="D28" s="53" t="s">
        <v>649</v>
      </c>
      <c r="H28" s="109">
        <f>H25+H26-H27</f>
        <v>0</v>
      </c>
      <c r="I28" s="109">
        <f t="shared" ref="I28:S28" si="1">I25+I26-I27</f>
        <v>0</v>
      </c>
      <c r="J28" s="109">
        <f t="shared" si="1"/>
        <v>0</v>
      </c>
      <c r="K28" s="109">
        <f t="shared" si="1"/>
        <v>0</v>
      </c>
      <c r="L28" s="109">
        <f t="shared" si="1"/>
        <v>0</v>
      </c>
      <c r="M28" s="109">
        <f t="shared" si="1"/>
        <v>0</v>
      </c>
      <c r="N28" s="109">
        <f t="shared" si="1"/>
        <v>0</v>
      </c>
      <c r="O28" s="109">
        <f t="shared" si="1"/>
        <v>0</v>
      </c>
      <c r="P28" s="109">
        <f t="shared" si="1"/>
        <v>0</v>
      </c>
      <c r="Q28" s="109">
        <f t="shared" si="1"/>
        <v>0</v>
      </c>
      <c r="R28" s="109">
        <f t="shared" si="1"/>
        <v>0</v>
      </c>
      <c r="S28" s="109">
        <f t="shared" si="1"/>
        <v>0</v>
      </c>
    </row>
    <row r="29" spans="1:22" s="15" customFormat="1"/>
    <row r="30" spans="1:22" s="15" customFormat="1">
      <c r="B30" s="161"/>
      <c r="C30" s="51" t="s">
        <v>320</v>
      </c>
      <c r="H30" s="79"/>
    </row>
    <row r="31" spans="1:22" s="57" customFormat="1">
      <c r="A31" s="80"/>
      <c r="B31" s="80"/>
      <c r="C31" s="57" t="s">
        <v>321</v>
      </c>
      <c r="D31" s="81" t="s">
        <v>649</v>
      </c>
      <c r="E31" s="148">
        <f>MAX(H28:S28)</f>
        <v>0</v>
      </c>
      <c r="H31" s="332" t="s">
        <v>245</v>
      </c>
      <c r="I31" s="332"/>
      <c r="J31" s="332"/>
      <c r="T31" s="80"/>
      <c r="U31" s="80"/>
    </row>
    <row r="32" spans="1:22" s="57" customFormat="1">
      <c r="A32" s="80"/>
      <c r="B32" s="80"/>
      <c r="C32" s="57" t="s">
        <v>322</v>
      </c>
      <c r="D32" s="81" t="s">
        <v>649</v>
      </c>
      <c r="E32" s="148">
        <f>MIN(H28:S28)</f>
        <v>0</v>
      </c>
      <c r="H32" s="332" t="s">
        <v>245</v>
      </c>
      <c r="I32" s="332"/>
      <c r="J32" s="332"/>
      <c r="T32" s="80"/>
      <c r="U32" s="80"/>
    </row>
    <row r="33" spans="1:21" s="15" customFormat="1"/>
    <row r="34" spans="1:21" s="15" customFormat="1">
      <c r="B34" s="51" t="s">
        <v>323</v>
      </c>
    </row>
    <row r="35" spans="1:21" s="15" customFormat="1">
      <c r="C35" s="51"/>
    </row>
    <row r="36" spans="1:21" s="15" customFormat="1">
      <c r="B36" s="161"/>
      <c r="C36" s="51" t="s">
        <v>313</v>
      </c>
      <c r="D36" s="84">
        <f>regulatoryYear+1</f>
        <v>2023</v>
      </c>
      <c r="E36" s="84">
        <f>MATCH(D36,'1'!$H$11:$T$11,0)</f>
        <v>10</v>
      </c>
    </row>
    <row r="37" spans="1:21" s="15" customFormat="1"/>
    <row r="38" spans="1:21" s="15" customFormat="1">
      <c r="C38" s="51" t="s">
        <v>314</v>
      </c>
      <c r="E38" s="109">
        <f>SUM(H40:S40)</f>
        <v>0</v>
      </c>
    </row>
    <row r="39" spans="1:21" s="15" customFormat="1"/>
    <row r="40" spans="1:21" s="15" customFormat="1">
      <c r="B40" s="161"/>
      <c r="C40" s="51" t="s">
        <v>315</v>
      </c>
      <c r="D40" s="53" t="s">
        <v>649</v>
      </c>
      <c r="H40" s="99"/>
      <c r="I40" s="99"/>
      <c r="J40" s="99"/>
      <c r="K40" s="99"/>
      <c r="L40" s="99"/>
      <c r="M40" s="99"/>
      <c r="N40" s="99"/>
      <c r="O40" s="99"/>
      <c r="P40" s="99"/>
      <c r="Q40" s="99"/>
      <c r="R40" s="99"/>
      <c r="S40" s="99"/>
    </row>
    <row r="41" spans="1:21" s="15" customFormat="1">
      <c r="C41" s="77"/>
      <c r="H41" s="110"/>
      <c r="I41" s="110"/>
      <c r="J41" s="110"/>
      <c r="K41" s="110"/>
      <c r="L41" s="110"/>
      <c r="M41" s="110"/>
      <c r="N41" s="110"/>
      <c r="O41" s="110"/>
      <c r="P41" s="110"/>
      <c r="Q41" s="110"/>
      <c r="R41" s="110"/>
      <c r="S41" s="110"/>
    </row>
    <row r="42" spans="1:21" s="15" customFormat="1">
      <c r="B42" s="161"/>
      <c r="C42" s="51" t="s">
        <v>316</v>
      </c>
      <c r="D42" s="53" t="s">
        <v>649</v>
      </c>
      <c r="H42" s="174"/>
      <c r="I42" s="174"/>
      <c r="J42" s="174"/>
      <c r="K42" s="174"/>
      <c r="L42" s="174"/>
      <c r="M42" s="174"/>
      <c r="N42" s="174"/>
      <c r="O42" s="174"/>
      <c r="P42" s="174"/>
      <c r="Q42" s="174"/>
      <c r="R42" s="174"/>
      <c r="S42" s="174"/>
    </row>
    <row r="43" spans="1:21" s="15" customFormat="1">
      <c r="A43" s="161"/>
      <c r="B43" s="161"/>
      <c r="H43" s="110"/>
      <c r="I43" s="110"/>
      <c r="J43" s="110"/>
      <c r="K43" s="110"/>
      <c r="L43" s="110"/>
      <c r="M43" s="110"/>
      <c r="N43" s="110"/>
      <c r="O43" s="110"/>
      <c r="P43" s="110"/>
      <c r="Q43" s="110"/>
      <c r="R43" s="110"/>
      <c r="S43" s="110"/>
      <c r="T43" s="161"/>
      <c r="U43" s="161"/>
    </row>
    <row r="44" spans="1:21" s="15" customFormat="1">
      <c r="A44" s="161"/>
      <c r="B44" s="161"/>
      <c r="C44" s="51" t="s">
        <v>318</v>
      </c>
      <c r="D44" s="53" t="s">
        <v>649</v>
      </c>
      <c r="H44" s="99"/>
      <c r="I44" s="109">
        <f>H47</f>
        <v>0</v>
      </c>
      <c r="J44" s="109">
        <f t="shared" ref="J44:S44" si="2">I47</f>
        <v>0</v>
      </c>
      <c r="K44" s="109">
        <f t="shared" si="2"/>
        <v>0</v>
      </c>
      <c r="L44" s="109">
        <f t="shared" si="2"/>
        <v>0</v>
      </c>
      <c r="M44" s="109">
        <f t="shared" si="2"/>
        <v>0</v>
      </c>
      <c r="N44" s="109">
        <f t="shared" si="2"/>
        <v>0</v>
      </c>
      <c r="O44" s="109">
        <f t="shared" si="2"/>
        <v>0</v>
      </c>
      <c r="P44" s="109">
        <f t="shared" si="2"/>
        <v>0</v>
      </c>
      <c r="Q44" s="109">
        <f t="shared" si="2"/>
        <v>0</v>
      </c>
      <c r="R44" s="109">
        <f t="shared" si="2"/>
        <v>0</v>
      </c>
      <c r="S44" s="109">
        <f t="shared" si="2"/>
        <v>0</v>
      </c>
      <c r="T44" s="161"/>
      <c r="U44" s="161"/>
    </row>
    <row r="45" spans="1:21" s="15" customFormat="1">
      <c r="A45" s="161"/>
      <c r="B45" s="161"/>
      <c r="C45" s="15" t="s">
        <v>257</v>
      </c>
      <c r="D45" s="53" t="s">
        <v>649</v>
      </c>
      <c r="H45" s="99"/>
      <c r="I45" s="99"/>
      <c r="J45" s="99"/>
      <c r="K45" s="99"/>
      <c r="L45" s="99"/>
      <c r="M45" s="99"/>
      <c r="N45" s="99"/>
      <c r="O45" s="99"/>
      <c r="P45" s="99"/>
      <c r="Q45" s="99"/>
      <c r="R45" s="99"/>
      <c r="S45" s="99"/>
      <c r="T45" s="161"/>
      <c r="U45" s="161"/>
    </row>
    <row r="46" spans="1:21" s="15" customFormat="1">
      <c r="A46" s="161"/>
      <c r="B46" s="161"/>
      <c r="C46" s="15" t="s">
        <v>674</v>
      </c>
      <c r="D46" s="53" t="s">
        <v>649</v>
      </c>
      <c r="H46" s="99"/>
      <c r="I46" s="99"/>
      <c r="J46" s="99"/>
      <c r="K46" s="99"/>
      <c r="L46" s="99"/>
      <c r="M46" s="99"/>
      <c r="N46" s="99"/>
      <c r="O46" s="99"/>
      <c r="P46" s="99"/>
      <c r="Q46" s="99"/>
      <c r="R46" s="99"/>
      <c r="S46" s="99"/>
      <c r="T46" s="161"/>
      <c r="U46" s="161"/>
    </row>
    <row r="47" spans="1:21" s="15" customFormat="1">
      <c r="A47" s="161"/>
      <c r="B47" s="161"/>
      <c r="C47" s="15" t="s">
        <v>319</v>
      </c>
      <c r="D47" s="53" t="s">
        <v>649</v>
      </c>
      <c r="H47" s="109">
        <f>H44+H45-H46</f>
        <v>0</v>
      </c>
      <c r="I47" s="109">
        <f t="shared" ref="I47:S47" si="3">I44+I45-I46</f>
        <v>0</v>
      </c>
      <c r="J47" s="109">
        <f t="shared" si="3"/>
        <v>0</v>
      </c>
      <c r="K47" s="109">
        <f t="shared" si="3"/>
        <v>0</v>
      </c>
      <c r="L47" s="109">
        <f t="shared" si="3"/>
        <v>0</v>
      </c>
      <c r="M47" s="109">
        <f t="shared" si="3"/>
        <v>0</v>
      </c>
      <c r="N47" s="109">
        <f t="shared" si="3"/>
        <v>0</v>
      </c>
      <c r="O47" s="109">
        <f t="shared" si="3"/>
        <v>0</v>
      </c>
      <c r="P47" s="109">
        <f t="shared" si="3"/>
        <v>0</v>
      </c>
      <c r="Q47" s="109">
        <f t="shared" si="3"/>
        <v>0</v>
      </c>
      <c r="R47" s="109">
        <f t="shared" si="3"/>
        <v>0</v>
      </c>
      <c r="S47" s="109">
        <f t="shared" si="3"/>
        <v>0</v>
      </c>
      <c r="T47" s="161"/>
      <c r="U47" s="161"/>
    </row>
    <row r="48" spans="1:21" s="15" customFormat="1">
      <c r="A48" s="161"/>
      <c r="B48" s="161"/>
      <c r="T48" s="161"/>
      <c r="U48" s="161"/>
    </row>
    <row r="49" spans="1:21" s="15" customFormat="1">
      <c r="A49" s="161"/>
      <c r="B49" s="161"/>
      <c r="C49" s="51" t="s">
        <v>320</v>
      </c>
      <c r="H49" s="79"/>
      <c r="T49" s="161"/>
      <c r="U49" s="161"/>
    </row>
    <row r="50" spans="1:21" s="57" customFormat="1">
      <c r="A50" s="80"/>
      <c r="B50" s="80"/>
      <c r="C50" s="57" t="s">
        <v>324</v>
      </c>
      <c r="D50" s="81" t="s">
        <v>649</v>
      </c>
      <c r="E50" s="148">
        <f>MAX(H47:S47)</f>
        <v>0</v>
      </c>
      <c r="H50" s="332" t="s">
        <v>245</v>
      </c>
      <c r="I50" s="332"/>
      <c r="J50" s="332"/>
      <c r="L50" s="130"/>
      <c r="T50" s="80"/>
      <c r="U50" s="80"/>
    </row>
    <row r="51" spans="1:21" s="57" customFormat="1">
      <c r="A51" s="80"/>
      <c r="B51" s="80"/>
      <c r="C51" s="57" t="s">
        <v>322</v>
      </c>
      <c r="D51" s="81" t="s">
        <v>649</v>
      </c>
      <c r="E51" s="148">
        <f>MIN(H47:S47)</f>
        <v>0</v>
      </c>
      <c r="H51" s="332" t="s">
        <v>245</v>
      </c>
      <c r="I51" s="332"/>
      <c r="J51" s="332"/>
      <c r="L51" s="130"/>
      <c r="T51" s="80"/>
      <c r="U51" s="80"/>
    </row>
    <row r="52" spans="1:21" s="15" customFormat="1">
      <c r="A52" s="161"/>
      <c r="B52" s="161"/>
      <c r="C52" s="161"/>
      <c r="D52" s="161"/>
      <c r="E52" s="161"/>
      <c r="F52" s="161"/>
      <c r="G52" s="161"/>
      <c r="H52" s="161"/>
      <c r="I52" s="161"/>
      <c r="J52" s="161"/>
      <c r="K52" s="161"/>
      <c r="L52" s="161"/>
      <c r="M52" s="161"/>
      <c r="N52" s="161"/>
      <c r="O52" s="161"/>
      <c r="P52" s="161"/>
      <c r="Q52" s="161"/>
      <c r="R52" s="161"/>
      <c r="S52" s="161"/>
      <c r="T52" s="161"/>
      <c r="U52" s="161"/>
    </row>
    <row r="53" spans="1:21" s="15" customFormat="1">
      <c r="A53" s="161"/>
      <c r="B53" s="51" t="s">
        <v>325</v>
      </c>
      <c r="D53" s="161"/>
      <c r="E53" s="161"/>
      <c r="F53" s="161"/>
      <c r="G53" s="161"/>
      <c r="H53" s="161"/>
      <c r="I53" s="161"/>
      <c r="J53" s="161"/>
      <c r="K53" s="161"/>
      <c r="L53" s="161"/>
      <c r="M53" s="161"/>
      <c r="N53" s="161"/>
      <c r="O53" s="161"/>
      <c r="P53" s="161"/>
      <c r="Q53" s="161"/>
      <c r="R53" s="161"/>
      <c r="S53" s="161"/>
      <c r="T53" s="161"/>
      <c r="U53" s="161"/>
    </row>
    <row r="54" spans="1:21" s="15" customFormat="1">
      <c r="A54" s="161"/>
      <c r="B54" s="161"/>
      <c r="C54" s="161"/>
      <c r="D54" s="161"/>
      <c r="E54" s="161"/>
      <c r="F54" s="161"/>
      <c r="G54" s="161"/>
      <c r="H54" s="161"/>
      <c r="I54" s="161"/>
      <c r="J54" s="161"/>
      <c r="K54" s="161"/>
      <c r="L54" s="161"/>
      <c r="M54" s="161"/>
      <c r="N54" s="161"/>
      <c r="O54" s="161"/>
      <c r="P54" s="161"/>
      <c r="Q54" s="161"/>
      <c r="R54" s="161"/>
      <c r="S54" s="161"/>
      <c r="T54" s="161"/>
      <c r="U54" s="161"/>
    </row>
    <row r="55" spans="1:21" s="15" customFormat="1">
      <c r="A55" s="161"/>
      <c r="B55" s="161"/>
      <c r="C55" s="90" t="s">
        <v>326</v>
      </c>
      <c r="D55" s="161"/>
      <c r="E55" s="161"/>
      <c r="F55" s="161"/>
      <c r="G55" s="161"/>
      <c r="H55" s="161"/>
      <c r="I55" s="161"/>
      <c r="J55" s="161"/>
      <c r="K55" s="161"/>
      <c r="L55" s="161"/>
      <c r="M55" s="161"/>
      <c r="N55" s="161"/>
      <c r="O55" s="161"/>
      <c r="P55" s="161"/>
      <c r="Q55" s="161"/>
      <c r="R55" s="161"/>
      <c r="S55" s="161"/>
      <c r="T55" s="161"/>
      <c r="U55" s="161"/>
    </row>
    <row r="56" spans="1:21" s="15" customFormat="1">
      <c r="A56" s="161"/>
      <c r="B56" s="161"/>
      <c r="C56" s="90" t="s">
        <v>327</v>
      </c>
      <c r="D56" s="161"/>
      <c r="E56" s="161"/>
      <c r="F56" s="161"/>
      <c r="G56" s="161"/>
      <c r="H56" s="161"/>
      <c r="I56" s="161"/>
      <c r="J56" s="161"/>
      <c r="K56" s="161"/>
      <c r="L56" s="161"/>
      <c r="M56" s="161"/>
      <c r="N56" s="161"/>
      <c r="O56" s="161"/>
      <c r="P56" s="161"/>
      <c r="Q56" s="161"/>
      <c r="R56" s="161"/>
      <c r="S56" s="161"/>
      <c r="T56" s="161"/>
      <c r="U56" s="161"/>
    </row>
    <row r="57" spans="1:21" s="15" customFormat="1">
      <c r="A57" s="161"/>
      <c r="B57" s="161"/>
      <c r="C57" s="161"/>
      <c r="D57" s="161"/>
      <c r="E57" s="161"/>
      <c r="F57" s="161"/>
      <c r="G57" s="161"/>
      <c r="H57" s="161"/>
      <c r="I57" s="161"/>
      <c r="J57" s="161"/>
      <c r="K57" s="161"/>
      <c r="L57" s="161"/>
      <c r="M57" s="161"/>
      <c r="N57" s="161"/>
      <c r="O57" s="161"/>
      <c r="P57" s="161"/>
      <c r="Q57" s="161"/>
      <c r="R57" s="161"/>
      <c r="S57" s="161"/>
      <c r="T57" s="161"/>
      <c r="U57" s="161"/>
    </row>
    <row r="58" spans="1:21" s="15" customFormat="1" ht="58.5" customHeight="1">
      <c r="A58" s="161"/>
      <c r="B58" s="16"/>
      <c r="C58" s="329" t="s">
        <v>328</v>
      </c>
      <c r="D58" s="330"/>
      <c r="E58" s="330"/>
      <c r="F58" s="331"/>
      <c r="G58" s="161"/>
      <c r="H58" s="161"/>
      <c r="I58" s="161"/>
      <c r="J58" s="161"/>
      <c r="K58" s="161"/>
      <c r="L58" s="161"/>
      <c r="M58" s="161"/>
      <c r="N58" s="161"/>
      <c r="O58" s="161"/>
      <c r="P58" s="161"/>
      <c r="Q58" s="161"/>
      <c r="R58" s="161"/>
      <c r="S58" s="161"/>
      <c r="T58" s="161"/>
      <c r="U58" s="161"/>
    </row>
    <row r="59" spans="1:21" s="15" customFormat="1">
      <c r="A59" s="161"/>
      <c r="B59" s="161"/>
      <c r="C59" s="161"/>
      <c r="D59" s="161"/>
      <c r="E59" s="161"/>
      <c r="F59" s="161"/>
      <c r="G59" s="161"/>
      <c r="H59" s="161"/>
      <c r="I59" s="161"/>
      <c r="J59" s="161"/>
      <c r="K59" s="161"/>
      <c r="L59" s="161"/>
      <c r="M59" s="161"/>
      <c r="N59" s="161"/>
      <c r="O59" s="161"/>
      <c r="P59" s="161"/>
      <c r="Q59" s="161"/>
      <c r="R59" s="161"/>
      <c r="S59" s="161"/>
      <c r="T59" s="161"/>
      <c r="U59" s="161"/>
    </row>
    <row r="60" spans="1:21" s="15" customFormat="1" ht="58.5" customHeight="1">
      <c r="A60" s="161"/>
      <c r="B60" s="161"/>
      <c r="C60" s="329" t="s">
        <v>481</v>
      </c>
      <c r="D60" s="330"/>
      <c r="E60" s="330"/>
      <c r="F60" s="331"/>
      <c r="G60" s="161"/>
      <c r="H60" s="161"/>
      <c r="I60" s="161"/>
      <c r="J60" s="161"/>
      <c r="K60" s="161"/>
      <c r="L60" s="161"/>
      <c r="M60" s="161"/>
      <c r="N60" s="161"/>
      <c r="O60" s="161"/>
      <c r="P60" s="161"/>
      <c r="Q60" s="161"/>
      <c r="R60" s="161"/>
      <c r="S60" s="161"/>
      <c r="T60" s="161"/>
      <c r="U60" s="161"/>
    </row>
    <row r="61" spans="1:21" s="15" customFormat="1">
      <c r="A61" s="161"/>
      <c r="B61" s="161"/>
      <c r="C61" s="161"/>
      <c r="D61" s="161"/>
      <c r="E61" s="161"/>
      <c r="F61" s="161"/>
      <c r="G61" s="161"/>
      <c r="H61" s="161"/>
      <c r="I61" s="161"/>
      <c r="J61" s="161"/>
      <c r="K61" s="161"/>
      <c r="L61" s="161"/>
      <c r="M61" s="161"/>
      <c r="N61" s="161"/>
      <c r="O61" s="161"/>
      <c r="P61" s="161"/>
      <c r="Q61" s="161"/>
      <c r="R61" s="161"/>
      <c r="S61" s="161"/>
      <c r="T61" s="161"/>
      <c r="U61" s="161"/>
    </row>
    <row r="62" spans="1:21" s="15" customFormat="1" ht="58.5" customHeight="1">
      <c r="A62" s="161"/>
      <c r="B62" s="161"/>
      <c r="C62" s="329" t="s">
        <v>329</v>
      </c>
      <c r="D62" s="330"/>
      <c r="E62" s="330"/>
      <c r="F62" s="331"/>
      <c r="G62" s="161"/>
      <c r="H62" s="161"/>
      <c r="I62" s="161"/>
      <c r="J62" s="161"/>
      <c r="K62" s="161"/>
      <c r="L62" s="161"/>
      <c r="M62" s="161"/>
      <c r="N62" s="161"/>
      <c r="O62" s="161"/>
      <c r="P62" s="161"/>
      <c r="Q62" s="161"/>
      <c r="R62" s="161"/>
      <c r="S62" s="161"/>
      <c r="T62" s="161"/>
      <c r="U62" s="161"/>
    </row>
    <row r="63" spans="1:21" s="15" customFormat="1">
      <c r="A63" s="161"/>
      <c r="B63" s="161"/>
      <c r="C63" s="161"/>
      <c r="D63" s="161"/>
      <c r="E63" s="161"/>
      <c r="F63" s="161"/>
      <c r="G63" s="161"/>
      <c r="H63" s="161"/>
      <c r="I63" s="161"/>
      <c r="J63" s="161"/>
      <c r="K63" s="161"/>
      <c r="L63" s="161"/>
      <c r="M63" s="161"/>
      <c r="N63" s="161"/>
      <c r="O63" s="161"/>
      <c r="P63" s="161"/>
      <c r="Q63" s="161"/>
      <c r="R63" s="161"/>
      <c r="S63" s="161"/>
      <c r="T63" s="161"/>
      <c r="U63" s="161"/>
    </row>
    <row r="64" spans="1:21" s="15" customFormat="1" hidden="1">
      <c r="A64" s="161"/>
      <c r="B64" s="161"/>
      <c r="C64" s="161"/>
      <c r="D64" s="161"/>
      <c r="E64" s="161"/>
      <c r="F64" s="161"/>
      <c r="G64" s="161"/>
      <c r="H64" s="161"/>
      <c r="I64" s="161"/>
      <c r="J64" s="161"/>
      <c r="K64" s="161"/>
      <c r="L64" s="161"/>
      <c r="M64" s="161"/>
      <c r="N64" s="161"/>
      <c r="O64" s="161"/>
      <c r="P64" s="161"/>
      <c r="Q64" s="161"/>
      <c r="R64" s="161"/>
      <c r="S64" s="161"/>
      <c r="T64" s="161"/>
      <c r="U64" s="161"/>
    </row>
    <row r="65" spans="1:21" hidden="1">
      <c r="A65" s="161"/>
      <c r="B65" s="161"/>
      <c r="C65" s="161"/>
      <c r="D65" s="161"/>
      <c r="E65" s="161"/>
      <c r="F65" s="161"/>
      <c r="G65" s="161"/>
      <c r="H65" s="161"/>
      <c r="I65" s="161"/>
      <c r="J65" s="161"/>
      <c r="K65" s="161"/>
      <c r="L65" s="161"/>
      <c r="M65" s="161"/>
      <c r="N65" s="161"/>
      <c r="O65" s="161"/>
      <c r="P65" s="161"/>
      <c r="Q65" s="161"/>
      <c r="R65" s="161"/>
      <c r="S65" s="161"/>
      <c r="T65" s="161"/>
      <c r="U65" s="161"/>
    </row>
    <row r="66" spans="1:21" hidden="1">
      <c r="A66" s="161"/>
      <c r="B66" s="161"/>
      <c r="C66" s="161"/>
      <c r="D66" s="161"/>
      <c r="E66" s="161"/>
      <c r="F66" s="161"/>
      <c r="G66" s="161"/>
      <c r="H66" s="161"/>
      <c r="I66" s="161"/>
      <c r="J66" s="161"/>
      <c r="K66" s="161"/>
      <c r="L66" s="161"/>
      <c r="M66" s="161"/>
      <c r="N66" s="161"/>
      <c r="O66" s="161"/>
      <c r="P66" s="161"/>
      <c r="Q66" s="161"/>
      <c r="R66" s="161"/>
      <c r="S66" s="161"/>
      <c r="T66" s="161"/>
      <c r="U66" s="161"/>
    </row>
    <row r="67" spans="1:21" hidden="1">
      <c r="A67" s="161"/>
      <c r="B67" s="161"/>
      <c r="C67" s="161"/>
      <c r="D67" s="161"/>
      <c r="E67" s="161"/>
      <c r="F67" s="161"/>
      <c r="G67" s="161"/>
      <c r="H67" s="161"/>
      <c r="I67" s="161"/>
      <c r="J67" s="161"/>
      <c r="K67" s="161"/>
      <c r="L67" s="161"/>
      <c r="M67" s="161"/>
      <c r="N67" s="161"/>
      <c r="O67" s="161"/>
      <c r="P67" s="161"/>
      <c r="Q67" s="161"/>
      <c r="R67" s="161"/>
      <c r="S67" s="161"/>
      <c r="T67" s="161"/>
      <c r="U67" s="161"/>
    </row>
    <row r="68" spans="1:21" hidden="1">
      <c r="A68" s="161"/>
      <c r="B68" s="161"/>
      <c r="C68" s="161"/>
      <c r="D68" s="161"/>
      <c r="E68" s="161"/>
      <c r="F68" s="161"/>
      <c r="G68" s="161"/>
      <c r="H68" s="161"/>
      <c r="I68" s="161"/>
      <c r="J68" s="161"/>
      <c r="K68" s="161"/>
      <c r="L68" s="161"/>
      <c r="M68" s="161"/>
      <c r="N68" s="161"/>
      <c r="O68" s="161"/>
      <c r="P68" s="161"/>
      <c r="Q68" s="161"/>
      <c r="R68" s="161"/>
      <c r="S68" s="161"/>
      <c r="T68" s="161"/>
      <c r="U68" s="161"/>
    </row>
    <row r="69" spans="1:21" hidden="1">
      <c r="A69" s="161"/>
      <c r="B69" s="161"/>
      <c r="C69" s="161"/>
      <c r="D69" s="161"/>
      <c r="E69" s="161"/>
      <c r="F69" s="161"/>
      <c r="G69" s="161"/>
      <c r="H69" s="161"/>
      <c r="I69" s="161"/>
      <c r="J69" s="161"/>
      <c r="K69" s="161"/>
      <c r="L69" s="161"/>
      <c r="M69" s="161"/>
      <c r="N69" s="161"/>
      <c r="O69" s="161"/>
      <c r="P69" s="161"/>
      <c r="Q69" s="161"/>
      <c r="R69" s="161"/>
      <c r="S69" s="161"/>
      <c r="T69" s="161"/>
      <c r="U69" s="161"/>
    </row>
    <row r="70" spans="1:21" hidden="1">
      <c r="A70" s="161"/>
      <c r="B70" s="161"/>
      <c r="C70" s="161"/>
      <c r="D70" s="161"/>
      <c r="E70" s="161"/>
      <c r="F70" s="161"/>
      <c r="G70" s="161"/>
      <c r="H70" s="161"/>
      <c r="I70" s="161"/>
      <c r="J70" s="161"/>
      <c r="K70" s="161"/>
      <c r="L70" s="161"/>
      <c r="M70" s="161"/>
      <c r="N70" s="161"/>
      <c r="O70" s="161"/>
      <c r="P70" s="161"/>
      <c r="Q70" s="161"/>
      <c r="R70" s="161"/>
      <c r="S70" s="161"/>
      <c r="T70" s="161"/>
      <c r="U70" s="161"/>
    </row>
    <row r="71" spans="1:21" hidden="1">
      <c r="A71" s="161"/>
      <c r="B71" s="161"/>
      <c r="C71" s="161"/>
      <c r="D71" s="161"/>
      <c r="E71" s="161"/>
      <c r="F71" s="161"/>
      <c r="G71" s="161"/>
      <c r="H71" s="161"/>
      <c r="I71" s="161"/>
      <c r="J71" s="161"/>
      <c r="K71" s="161"/>
      <c r="L71" s="161"/>
      <c r="M71" s="161"/>
      <c r="N71" s="161"/>
      <c r="O71" s="161"/>
      <c r="P71" s="161"/>
      <c r="Q71" s="161"/>
      <c r="R71" s="161"/>
      <c r="S71" s="161"/>
      <c r="T71" s="161"/>
      <c r="U71" s="161"/>
    </row>
    <row r="72" spans="1:21" hidden="1">
      <c r="A72" s="161"/>
      <c r="B72" s="161"/>
      <c r="C72" s="161"/>
      <c r="D72" s="161"/>
      <c r="E72" s="161"/>
      <c r="F72" s="161"/>
      <c r="G72" s="161"/>
      <c r="H72" s="161"/>
      <c r="I72" s="161"/>
      <c r="J72" s="161"/>
      <c r="K72" s="161"/>
      <c r="L72" s="161"/>
      <c r="M72" s="161"/>
      <c r="N72" s="161"/>
      <c r="O72" s="161"/>
      <c r="P72" s="161"/>
      <c r="Q72" s="161"/>
      <c r="R72" s="161"/>
      <c r="S72" s="161"/>
      <c r="T72" s="161"/>
      <c r="U72" s="161"/>
    </row>
    <row r="73" spans="1:21" hidden="1">
      <c r="A73" s="161"/>
      <c r="B73" s="161"/>
      <c r="C73" s="161"/>
      <c r="D73" s="161"/>
      <c r="E73" s="161"/>
      <c r="F73" s="161"/>
      <c r="G73" s="161"/>
      <c r="H73" s="161"/>
      <c r="I73" s="161"/>
      <c r="J73" s="161"/>
      <c r="K73" s="161"/>
      <c r="L73" s="161"/>
      <c r="M73" s="161"/>
      <c r="N73" s="161"/>
      <c r="O73" s="161"/>
      <c r="P73" s="161"/>
      <c r="Q73" s="161"/>
      <c r="R73" s="161"/>
      <c r="S73" s="161"/>
      <c r="T73" s="161"/>
      <c r="U73" s="161"/>
    </row>
    <row r="74" spans="1:21" hidden="1">
      <c r="A74" s="161"/>
      <c r="B74" s="161"/>
      <c r="C74" s="161"/>
      <c r="D74" s="161"/>
      <c r="E74" s="161"/>
      <c r="F74" s="161"/>
      <c r="G74" s="161"/>
      <c r="H74" s="161"/>
      <c r="I74" s="161"/>
      <c r="J74" s="161"/>
      <c r="K74" s="161"/>
      <c r="L74" s="161"/>
      <c r="M74" s="161"/>
      <c r="N74" s="161"/>
      <c r="O74" s="161"/>
      <c r="P74" s="161"/>
      <c r="Q74" s="161"/>
      <c r="R74" s="161"/>
      <c r="S74" s="161"/>
      <c r="T74" s="161"/>
      <c r="U74" s="161"/>
    </row>
  </sheetData>
  <mergeCells count="7">
    <mergeCell ref="C62:F62"/>
    <mergeCell ref="H51:J51"/>
    <mergeCell ref="H32:J32"/>
    <mergeCell ref="H31:J31"/>
    <mergeCell ref="H50:J50"/>
    <mergeCell ref="C58:F58"/>
    <mergeCell ref="C60:F60"/>
  </mergeCells>
  <pageMargins left="0.7" right="0.7" top="0.75" bottom="0.75" header="0.3" footer="0.3"/>
  <pageSetup paperSize="8"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AF62"/>
  <sheetViews>
    <sheetView showGridLines="0" zoomScale="70" zoomScaleNormal="70" workbookViewId="0">
      <selection activeCell="O21" sqref="O21"/>
    </sheetView>
  </sheetViews>
  <sheetFormatPr defaultColWidth="0" defaultRowHeight="12.75" customHeight="1" zeroHeight="1"/>
  <cols>
    <col min="1" max="1" width="2.3828125" style="161" customWidth="1"/>
    <col min="2" max="2" width="3.15234375" style="161" customWidth="1"/>
    <col min="3" max="3" width="75.84375" style="161" customWidth="1"/>
    <col min="4" max="4" width="11.3828125" style="161" customWidth="1"/>
    <col min="5" max="5" width="7.61328125" style="161" customWidth="1"/>
    <col min="6" max="6" width="1.765625" style="161" customWidth="1"/>
    <col min="7" max="7" width="1.4609375" style="161" customWidth="1"/>
    <col min="8" max="21" width="10.61328125" style="161" customWidth="1"/>
    <col min="22" max="23" width="15.84375" style="161" hidden="1" customWidth="1"/>
    <col min="24" max="24" width="43.15234375" style="161" hidden="1" customWidth="1"/>
    <col min="25" max="32" width="10.61328125" style="161" hidden="1" customWidth="1"/>
    <col min="33" max="16384" width="0" style="161" hidden="1"/>
  </cols>
  <sheetData>
    <row r="1" spans="2:20" s="258" customFormat="1" ht="57" customHeight="1"/>
    <row r="2" spans="2:20" s="258" customFormat="1" ht="13.5"/>
    <row r="3" spans="2:20" s="258" customFormat="1" ht="19.5">
      <c r="D3" s="263" t="s">
        <v>0</v>
      </c>
    </row>
    <row r="4" spans="2:20" s="258" customFormat="1" ht="13.5"/>
    <row r="5" spans="2:20" s="258" customFormat="1" ht="17.5">
      <c r="D5" s="266" t="s">
        <v>593</v>
      </c>
    </row>
    <row r="6" spans="2:20" s="258" customFormat="1" ht="18" customHeight="1"/>
    <row r="7" spans="2:20" s="15" customFormat="1" ht="13.5"/>
    <row r="8" spans="2:20" s="15" customFormat="1" ht="13.5">
      <c r="B8" s="51" t="s">
        <v>655</v>
      </c>
    </row>
    <row r="9" spans="2:20" ht="13.5">
      <c r="B9" s="16"/>
    </row>
    <row r="10" spans="2:20" ht="13.5">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3.5"/>
    <row r="12" spans="2:20"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3.5">
      <c r="B13" s="16"/>
    </row>
    <row r="14" spans="2:20" ht="13.5">
      <c r="B14" s="92" t="s">
        <v>451</v>
      </c>
      <c r="C14" s="23"/>
    </row>
    <row r="15" spans="2:20" ht="13.5">
      <c r="B15" s="92"/>
      <c r="C15" s="23"/>
    </row>
    <row r="16" spans="2:20" ht="13.5">
      <c r="C16" s="16" t="s">
        <v>452</v>
      </c>
      <c r="D16" s="53" t="s">
        <v>649</v>
      </c>
      <c r="H16" s="103">
        <f t="shared" ref="H16:T16" si="0">H18+H24+H26</f>
        <v>0</v>
      </c>
      <c r="I16" s="103">
        <f t="shared" si="0"/>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row>
    <row r="17" spans="2:20" ht="13.5">
      <c r="C17" s="16"/>
      <c r="D17" s="53"/>
    </row>
    <row r="18" spans="2:20" ht="13.5">
      <c r="B18" s="92"/>
      <c r="C18" s="92" t="s">
        <v>658</v>
      </c>
      <c r="D18" s="18" t="s">
        <v>649</v>
      </c>
      <c r="H18" s="103">
        <f t="shared" ref="H18:T18" si="1">H20*H19</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row>
    <row r="19" spans="2:20" ht="13.5">
      <c r="C19" s="147" t="s">
        <v>441</v>
      </c>
      <c r="D19" s="227" t="s">
        <v>60</v>
      </c>
      <c r="H19" s="175"/>
      <c r="I19" s="175"/>
      <c r="J19" s="175"/>
      <c r="K19" s="175"/>
      <c r="L19" s="175"/>
      <c r="M19" s="175"/>
      <c r="N19" s="175"/>
      <c r="O19" s="175"/>
      <c r="P19" s="175"/>
      <c r="Q19" s="175"/>
      <c r="R19" s="175"/>
      <c r="S19" s="175"/>
      <c r="T19" s="175"/>
    </row>
    <row r="20" spans="2:20" ht="13.5">
      <c r="C20" s="147" t="s">
        <v>445</v>
      </c>
      <c r="D20" s="18" t="s">
        <v>649</v>
      </c>
      <c r="H20" s="103">
        <f t="shared" ref="H20:T20" si="2">H22-H21</f>
        <v>0</v>
      </c>
      <c r="I20" s="103">
        <f t="shared" si="2"/>
        <v>0</v>
      </c>
      <c r="J20" s="103">
        <f t="shared" si="2"/>
        <v>0</v>
      </c>
      <c r="K20" s="103">
        <f t="shared" si="2"/>
        <v>0</v>
      </c>
      <c r="L20" s="103">
        <f t="shared" si="2"/>
        <v>0</v>
      </c>
      <c r="M20" s="103">
        <f t="shared" si="2"/>
        <v>0</v>
      </c>
      <c r="N20" s="103">
        <f t="shared" si="2"/>
        <v>0</v>
      </c>
      <c r="O20" s="103">
        <f t="shared" si="2"/>
        <v>0</v>
      </c>
      <c r="P20" s="103">
        <f t="shared" si="2"/>
        <v>0</v>
      </c>
      <c r="Q20" s="103">
        <f t="shared" si="2"/>
        <v>0</v>
      </c>
      <c r="R20" s="103">
        <f t="shared" si="2"/>
        <v>0</v>
      </c>
      <c r="S20" s="103">
        <f t="shared" si="2"/>
        <v>0</v>
      </c>
      <c r="T20" s="103">
        <f t="shared" si="2"/>
        <v>0</v>
      </c>
    </row>
    <row r="21" spans="2:20" ht="13.5">
      <c r="C21" s="147" t="s">
        <v>444</v>
      </c>
      <c r="D21" s="18" t="s">
        <v>649</v>
      </c>
      <c r="H21" s="99"/>
      <c r="I21" s="99"/>
      <c r="J21" s="99"/>
      <c r="K21" s="99"/>
      <c r="L21" s="99"/>
      <c r="M21" s="99"/>
      <c r="N21" s="99"/>
      <c r="O21" s="99"/>
      <c r="P21" s="99"/>
      <c r="Q21" s="99"/>
      <c r="R21" s="99"/>
      <c r="S21" s="99"/>
      <c r="T21" s="99"/>
    </row>
    <row r="22" spans="2:20" ht="13.5">
      <c r="C22" s="161" t="s">
        <v>440</v>
      </c>
      <c r="D22" s="18" t="s">
        <v>649</v>
      </c>
      <c r="H22" s="103">
        <f>'5'!H19</f>
        <v>0</v>
      </c>
      <c r="I22" s="103">
        <f>'5'!I19</f>
        <v>0</v>
      </c>
      <c r="J22" s="103">
        <f>'5'!J19</f>
        <v>0</v>
      </c>
      <c r="K22" s="103">
        <f>'5'!K19</f>
        <v>0</v>
      </c>
      <c r="L22" s="103">
        <f>'5'!L19</f>
        <v>0</v>
      </c>
      <c r="M22" s="103">
        <f>'5'!M19</f>
        <v>0</v>
      </c>
      <c r="N22" s="103">
        <f>'5'!N19</f>
        <v>0</v>
      </c>
      <c r="O22" s="103">
        <f>'5'!O19</f>
        <v>0</v>
      </c>
      <c r="P22" s="103">
        <f>'5'!P19</f>
        <v>0</v>
      </c>
      <c r="Q22" s="103">
        <f>'5'!Q19</f>
        <v>0</v>
      </c>
      <c r="R22" s="103">
        <f>'5'!R19</f>
        <v>0</v>
      </c>
      <c r="S22" s="103">
        <f>'5'!S19</f>
        <v>0</v>
      </c>
      <c r="T22" s="103">
        <f>'5'!T19</f>
        <v>0</v>
      </c>
    </row>
    <row r="23" spans="2:20" ht="13.5"/>
    <row r="24" spans="2:20" ht="13.5">
      <c r="B24" s="92"/>
      <c r="C24" s="92" t="s">
        <v>442</v>
      </c>
      <c r="D24" s="18" t="s">
        <v>649</v>
      </c>
      <c r="H24" s="99"/>
      <c r="I24" s="99"/>
      <c r="J24" s="99"/>
      <c r="K24" s="99"/>
      <c r="L24" s="99"/>
      <c r="M24" s="99"/>
      <c r="N24" s="99"/>
      <c r="O24" s="99"/>
      <c r="P24" s="99"/>
      <c r="Q24" s="99"/>
      <c r="R24" s="99"/>
      <c r="S24" s="99"/>
      <c r="T24" s="99"/>
    </row>
    <row r="25" spans="2:20" ht="13.5"/>
    <row r="26" spans="2:20" ht="13.5">
      <c r="B26" s="92"/>
      <c r="C26" s="92" t="s">
        <v>443</v>
      </c>
      <c r="D26" s="18" t="s">
        <v>649</v>
      </c>
      <c r="H26" s="99"/>
      <c r="I26" s="99"/>
      <c r="J26" s="99"/>
      <c r="K26" s="99"/>
      <c r="L26" s="99"/>
      <c r="M26" s="99"/>
      <c r="N26" s="99"/>
      <c r="O26" s="99"/>
      <c r="P26" s="99"/>
      <c r="Q26" s="99"/>
      <c r="R26" s="99"/>
      <c r="S26" s="99"/>
      <c r="T26" s="99"/>
    </row>
    <row r="27" spans="2:20" ht="13.5"/>
    <row r="28" spans="2:20" ht="13.5"/>
    <row r="29" spans="2:20" ht="13.5">
      <c r="B29" s="16" t="s">
        <v>449</v>
      </c>
    </row>
    <row r="30" spans="2:20" ht="13.5"/>
    <row r="31" spans="2:20" ht="13.5">
      <c r="C31" s="15" t="s">
        <v>453</v>
      </c>
    </row>
    <row r="32" spans="2:20" ht="13.5">
      <c r="C32" s="15"/>
    </row>
    <row r="33" spans="2:20" ht="13.5">
      <c r="B33" s="92" t="s">
        <v>482</v>
      </c>
      <c r="C33" s="15"/>
    </row>
    <row r="34" spans="2:20" ht="13.5"/>
    <row r="35" spans="2:20" ht="55.5" customHeight="1">
      <c r="B35" s="333" t="s">
        <v>345</v>
      </c>
      <c r="C35" s="334"/>
      <c r="D35" s="334"/>
      <c r="E35" s="334"/>
      <c r="F35" s="334"/>
      <c r="G35" s="334"/>
      <c r="H35" s="334"/>
      <c r="I35" s="334"/>
      <c r="J35" s="334"/>
      <c r="K35" s="334"/>
      <c r="L35" s="334"/>
      <c r="M35" s="334"/>
      <c r="N35" s="334"/>
      <c r="O35" s="334"/>
      <c r="P35" s="334"/>
      <c r="Q35" s="334"/>
      <c r="R35" s="334"/>
      <c r="S35" s="334"/>
      <c r="T35" s="335"/>
    </row>
    <row r="36" spans="2:20" ht="13.5">
      <c r="C36" s="15"/>
    </row>
    <row r="37" spans="2:20" ht="13.5">
      <c r="B37" s="92" t="s">
        <v>483</v>
      </c>
      <c r="C37" s="15"/>
    </row>
    <row r="38" spans="2:20" ht="13.5"/>
    <row r="39" spans="2:20" ht="55.5" customHeight="1">
      <c r="B39" s="333" t="s">
        <v>345</v>
      </c>
      <c r="C39" s="334"/>
      <c r="D39" s="334"/>
      <c r="E39" s="334"/>
      <c r="F39" s="334"/>
      <c r="G39" s="334"/>
      <c r="H39" s="334"/>
      <c r="I39" s="334"/>
      <c r="J39" s="334"/>
      <c r="K39" s="334"/>
      <c r="L39" s="334"/>
      <c r="M39" s="334"/>
      <c r="N39" s="334"/>
      <c r="O39" s="334"/>
      <c r="P39" s="334"/>
      <c r="Q39" s="334"/>
      <c r="R39" s="334"/>
      <c r="S39" s="334"/>
      <c r="T39" s="335"/>
    </row>
    <row r="40" spans="2:20" ht="13.5">
      <c r="C40" s="15"/>
    </row>
    <row r="41" spans="2:20" ht="13.5">
      <c r="B41" s="92" t="s">
        <v>484</v>
      </c>
      <c r="C41" s="15"/>
    </row>
    <row r="42" spans="2:20" ht="13.5"/>
    <row r="43" spans="2:20" ht="55.5" customHeight="1">
      <c r="B43" s="333" t="s">
        <v>345</v>
      </c>
      <c r="C43" s="334"/>
      <c r="D43" s="334"/>
      <c r="E43" s="334"/>
      <c r="F43" s="334"/>
      <c r="G43" s="334"/>
      <c r="H43" s="334"/>
      <c r="I43" s="334"/>
      <c r="J43" s="334"/>
      <c r="K43" s="334"/>
      <c r="L43" s="334"/>
      <c r="M43" s="334"/>
      <c r="N43" s="334"/>
      <c r="O43" s="334"/>
      <c r="P43" s="334"/>
      <c r="Q43" s="334"/>
      <c r="R43" s="334"/>
      <c r="S43" s="334"/>
      <c r="T43" s="335"/>
    </row>
    <row r="44" spans="2:20" ht="13.5">
      <c r="C44" s="15"/>
    </row>
    <row r="45" spans="2:20" ht="13.5">
      <c r="B45" s="92" t="s">
        <v>446</v>
      </c>
      <c r="C45" s="23"/>
    </row>
    <row r="46" spans="2:20" ht="13.5">
      <c r="B46" s="92"/>
      <c r="C46" s="23"/>
    </row>
    <row r="47" spans="2:20" ht="13.5">
      <c r="B47" s="92" t="s">
        <v>485</v>
      </c>
      <c r="C47" s="23"/>
    </row>
    <row r="48" spans="2:20" ht="13.5"/>
    <row r="49" spans="2:20" ht="42" customHeight="1">
      <c r="B49" s="333" t="s">
        <v>345</v>
      </c>
      <c r="C49" s="334"/>
      <c r="D49" s="334"/>
      <c r="E49" s="334"/>
      <c r="F49" s="334"/>
      <c r="G49" s="334"/>
      <c r="H49" s="334"/>
      <c r="I49" s="334"/>
      <c r="J49" s="334"/>
      <c r="K49" s="334"/>
      <c r="L49" s="334"/>
      <c r="M49" s="334"/>
      <c r="N49" s="334"/>
      <c r="O49" s="334"/>
      <c r="P49" s="334"/>
      <c r="Q49" s="334"/>
      <c r="R49" s="334"/>
      <c r="S49" s="334"/>
      <c r="T49" s="335"/>
    </row>
    <row r="50" spans="2:20" ht="13.5"/>
    <row r="51" spans="2:20" ht="13.5">
      <c r="C51" s="161" t="s">
        <v>447</v>
      </c>
      <c r="D51" s="53" t="s">
        <v>649</v>
      </c>
      <c r="H51" s="99"/>
      <c r="I51" s="99"/>
      <c r="J51" s="99"/>
      <c r="K51" s="99"/>
      <c r="L51" s="99"/>
      <c r="M51" s="99"/>
      <c r="N51" s="99"/>
      <c r="O51" s="99"/>
      <c r="P51" s="99"/>
      <c r="Q51" s="99"/>
      <c r="R51" s="99"/>
      <c r="S51" s="99"/>
      <c r="T51" s="99"/>
    </row>
    <row r="52" spans="2:20" ht="13.5"/>
    <row r="53" spans="2:20" ht="13.5">
      <c r="B53" s="92" t="s">
        <v>486</v>
      </c>
      <c r="C53" s="23"/>
    </row>
    <row r="54" spans="2:20" ht="13.5"/>
    <row r="55" spans="2:20" ht="42.75" customHeight="1">
      <c r="B55" s="333" t="s">
        <v>345</v>
      </c>
      <c r="C55" s="334"/>
      <c r="D55" s="334"/>
      <c r="E55" s="334"/>
      <c r="F55" s="334"/>
      <c r="G55" s="334"/>
      <c r="H55" s="334"/>
      <c r="I55" s="334"/>
      <c r="J55" s="334"/>
      <c r="K55" s="334"/>
      <c r="L55" s="334"/>
      <c r="M55" s="334"/>
      <c r="N55" s="334"/>
      <c r="O55" s="334"/>
      <c r="P55" s="334"/>
      <c r="Q55" s="334"/>
      <c r="R55" s="334"/>
      <c r="S55" s="334"/>
      <c r="T55" s="335"/>
    </row>
    <row r="56" spans="2:20" ht="13.5"/>
    <row r="57" spans="2:20" ht="13.5">
      <c r="C57" s="161" t="s">
        <v>448</v>
      </c>
      <c r="D57" s="53" t="s">
        <v>649</v>
      </c>
      <c r="H57" s="99"/>
      <c r="I57" s="99"/>
      <c r="J57" s="99"/>
      <c r="K57" s="99"/>
      <c r="L57" s="99"/>
      <c r="M57" s="99"/>
      <c r="N57" s="99"/>
      <c r="O57" s="99"/>
      <c r="P57" s="99"/>
      <c r="Q57" s="99"/>
      <c r="R57" s="99"/>
      <c r="S57" s="99"/>
      <c r="T57" s="99"/>
    </row>
    <row r="58" spans="2:20" ht="13.5">
      <c r="C58" s="15"/>
    </row>
    <row r="59" spans="2:20" ht="13.5" hidden="1">
      <c r="C59" s="15"/>
    </row>
    <row r="60" spans="2:20" ht="13.5" hidden="1">
      <c r="C60" s="15"/>
    </row>
    <row r="61" spans="2:20" ht="13.5" hidden="1">
      <c r="C61" s="15"/>
    </row>
    <row r="62" spans="2:20" ht="13.5" hidden="1">
      <c r="C62" s="15"/>
    </row>
  </sheetData>
  <mergeCells count="5">
    <mergeCell ref="B35:T35"/>
    <mergeCell ref="B39:T39"/>
    <mergeCell ref="B43:T43"/>
    <mergeCell ref="B49:T49"/>
    <mergeCell ref="B55:T55"/>
  </mergeCells>
  <pageMargins left="0.7" right="0.7" top="0.75" bottom="0.75" header="0.3" footer="0.3"/>
  <pageSetup paperSize="8"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S230"/>
  <sheetViews>
    <sheetView showGridLines="0" zoomScale="80" zoomScaleNormal="80" workbookViewId="0">
      <selection activeCell="H87" sqref="H87"/>
    </sheetView>
  </sheetViews>
  <sheetFormatPr defaultColWidth="0" defaultRowHeight="13.5" zeroHeight="1"/>
  <cols>
    <col min="1" max="1" width="2.3828125" customWidth="1"/>
    <col min="2" max="2" width="3.15234375" customWidth="1"/>
    <col min="3" max="3" width="33.84375" customWidth="1"/>
    <col min="4" max="4" width="13.3828125" customWidth="1"/>
    <col min="5" max="5" width="1.61328125" customWidth="1"/>
    <col min="6" max="6" width="1.61328125" style="161" customWidth="1"/>
    <col min="7" max="7" width="1.765625" customWidth="1"/>
    <col min="8" max="8" width="23.3828125" customWidth="1"/>
    <col min="9" max="9" width="2" customWidth="1"/>
    <col min="10" max="10" width="23.3828125" customWidth="1"/>
    <col min="11" max="11" width="2" customWidth="1"/>
    <col min="12" max="12" width="23.3828125" customWidth="1"/>
    <col min="13" max="13" width="2" customWidth="1"/>
    <col min="14" max="14" width="23.3828125" customWidth="1"/>
    <col min="15" max="15" width="2.23046875" customWidth="1"/>
    <col min="16" max="16" width="23.3828125" customWidth="1"/>
    <col min="17" max="17" width="3.61328125" style="161" customWidth="1"/>
    <col min="18" max="18" width="23.3828125" style="161" customWidth="1"/>
    <col min="19" max="19" width="3.61328125" customWidth="1"/>
  </cols>
  <sheetData>
    <row r="1" spans="1:19" s="258" customFormat="1" ht="57" customHeight="1"/>
    <row r="2" spans="1:19" s="258" customFormat="1"/>
    <row r="3" spans="1:19" s="258" customFormat="1" ht="19.5">
      <c r="D3" s="263" t="s">
        <v>0</v>
      </c>
    </row>
    <row r="4" spans="1:19" s="258" customFormat="1"/>
    <row r="5" spans="1:19" s="258" customFormat="1" ht="17.5">
      <c r="D5" s="266" t="s">
        <v>594</v>
      </c>
    </row>
    <row r="6" spans="1:19" s="258" customFormat="1"/>
    <row r="7" spans="1:19" s="15" customFormat="1"/>
    <row r="8" spans="1:19" s="15" customFormat="1" ht="19.899999999999999" customHeight="1">
      <c r="B8" s="186" t="s">
        <v>487</v>
      </c>
    </row>
    <row r="9" spans="1:19" s="76" customFormat="1" ht="19.899999999999999" customHeight="1">
      <c r="A9" s="161"/>
      <c r="C9" s="244" t="s">
        <v>488</v>
      </c>
      <c r="D9" s="161"/>
      <c r="E9" s="161"/>
      <c r="F9" s="161"/>
      <c r="G9" s="161"/>
      <c r="H9" s="161"/>
      <c r="I9" s="161"/>
      <c r="J9" s="161"/>
      <c r="K9" s="161"/>
      <c r="L9" s="161"/>
      <c r="M9" s="161"/>
      <c r="N9" s="161"/>
      <c r="O9" s="161"/>
      <c r="P9" s="161"/>
      <c r="Q9" s="161"/>
      <c r="R9" s="161"/>
      <c r="S9" s="161"/>
    </row>
    <row r="10" spans="1:19">
      <c r="A10" s="15"/>
      <c r="B10" s="51" t="s">
        <v>346</v>
      </c>
      <c r="C10" s="161"/>
      <c r="D10" s="15"/>
      <c r="E10" s="53"/>
      <c r="F10" s="53"/>
      <c r="G10" s="15"/>
      <c r="H10" s="15"/>
      <c r="I10" s="15"/>
      <c r="J10" s="15"/>
      <c r="K10" s="15"/>
      <c r="L10" s="15"/>
      <c r="M10" s="15"/>
      <c r="N10" s="15"/>
      <c r="O10" s="15"/>
      <c r="P10" s="15"/>
      <c r="Q10" s="15"/>
      <c r="R10" s="15"/>
      <c r="S10" s="15"/>
    </row>
    <row r="11" spans="1:19" ht="20.25" customHeight="1">
      <c r="A11" s="15"/>
      <c r="B11" s="15"/>
      <c r="C11" s="15"/>
      <c r="D11" s="15"/>
      <c r="E11" s="53"/>
      <c r="F11" s="53"/>
      <c r="G11" s="15"/>
      <c r="H11" s="15"/>
      <c r="I11" s="15"/>
      <c r="J11" s="15"/>
      <c r="K11" s="15"/>
      <c r="L11" s="15"/>
      <c r="M11" s="15"/>
      <c r="N11" s="15"/>
      <c r="O11" s="15"/>
      <c r="P11" s="15"/>
      <c r="Q11" s="15"/>
      <c r="R11" s="15"/>
      <c r="S11" s="15"/>
    </row>
    <row r="12" spans="1:19">
      <c r="A12" s="15"/>
      <c r="B12" s="15"/>
      <c r="C12" s="161" t="s">
        <v>347</v>
      </c>
      <c r="D12" s="58">
        <f>regulatoryYear</f>
        <v>2022</v>
      </c>
      <c r="E12" s="15"/>
      <c r="F12" s="15"/>
      <c r="G12" s="15"/>
      <c r="H12" s="15"/>
      <c r="I12" s="15"/>
      <c r="J12" s="15"/>
      <c r="K12" s="15"/>
      <c r="L12" s="15"/>
      <c r="M12" s="15"/>
      <c r="N12" s="15"/>
      <c r="O12" s="15"/>
      <c r="P12" s="15"/>
      <c r="Q12" s="15"/>
      <c r="R12" s="15"/>
      <c r="S12" s="15"/>
    </row>
    <row r="13" spans="1:19" s="44" customFormat="1" ht="38.25" customHeight="1">
      <c r="A13" s="15"/>
      <c r="B13" s="15"/>
      <c r="C13" s="15"/>
      <c r="D13" s="15"/>
      <c r="E13" s="15"/>
      <c r="F13" s="15"/>
      <c r="G13" s="15"/>
      <c r="H13" s="60" t="s">
        <v>348</v>
      </c>
      <c r="I13" s="41"/>
      <c r="J13" s="60" t="s">
        <v>349</v>
      </c>
      <c r="K13" s="41"/>
      <c r="L13" s="60" t="s">
        <v>350</v>
      </c>
      <c r="M13" s="41"/>
      <c r="N13" s="60" t="s">
        <v>351</v>
      </c>
      <c r="O13" s="41"/>
      <c r="P13" s="60" t="s">
        <v>352</v>
      </c>
      <c r="Q13" s="15"/>
      <c r="R13" s="60" t="s">
        <v>350</v>
      </c>
      <c r="S13" s="15"/>
    </row>
    <row r="14" spans="1:19" s="44" customFormat="1" ht="36.75" customHeight="1">
      <c r="A14" s="15"/>
      <c r="B14" s="15"/>
      <c r="C14" s="15"/>
      <c r="D14" s="15"/>
      <c r="E14" s="15"/>
      <c r="F14" s="15"/>
      <c r="G14" s="15"/>
      <c r="H14" s="59">
        <f>regulatoryYear-1</f>
        <v>2021</v>
      </c>
      <c r="I14" s="15"/>
      <c r="J14" s="59">
        <f>regulatoryYear</f>
        <v>2022</v>
      </c>
      <c r="K14" s="15"/>
      <c r="L14" s="59">
        <f>regulatoryYear</f>
        <v>2022</v>
      </c>
      <c r="M14" s="15"/>
      <c r="N14" s="59">
        <f>regulatoryYear</f>
        <v>2022</v>
      </c>
      <c r="O14" s="15"/>
      <c r="P14" s="59">
        <f>regulatoryYear+1</f>
        <v>2023</v>
      </c>
      <c r="Q14" s="15"/>
      <c r="R14" s="59">
        <f>regulatoryYear+1</f>
        <v>2023</v>
      </c>
      <c r="S14" s="15"/>
    </row>
    <row r="15" spans="1:19" s="44" customFormat="1">
      <c r="A15" s="15"/>
      <c r="B15" s="15"/>
      <c r="C15" s="16" t="s">
        <v>88</v>
      </c>
      <c r="D15" s="53" t="s">
        <v>353</v>
      </c>
      <c r="E15" s="15"/>
      <c r="F15" s="15"/>
      <c r="G15" s="15"/>
      <c r="H15" s="111">
        <f>SUM(H16:H19)</f>
        <v>0</v>
      </c>
      <c r="I15" s="112"/>
      <c r="J15" s="111">
        <f>SUM(J16:J19)</f>
        <v>0</v>
      </c>
      <c r="K15" s="112"/>
      <c r="L15" s="176">
        <f>SUM(L16:L19)</f>
        <v>0</v>
      </c>
      <c r="M15" s="112"/>
      <c r="N15" s="176">
        <f>SUM(N16:N19)</f>
        <v>0</v>
      </c>
      <c r="O15" s="177"/>
      <c r="P15" s="176">
        <f>SUM(P16:P19)</f>
        <v>0</v>
      </c>
      <c r="Q15" s="15"/>
      <c r="R15" s="111">
        <f>SUM(R16:R19)</f>
        <v>0</v>
      </c>
      <c r="S15" s="15"/>
    </row>
    <row r="16" spans="1:19" s="44" customFormat="1">
      <c r="A16" s="15"/>
      <c r="B16" s="15"/>
      <c r="C16" s="15" t="s">
        <v>354</v>
      </c>
      <c r="D16" s="53" t="s">
        <v>353</v>
      </c>
      <c r="E16" s="15"/>
      <c r="F16" s="15"/>
      <c r="G16" s="15"/>
      <c r="H16" s="113"/>
      <c r="I16" s="112"/>
      <c r="J16" s="113"/>
      <c r="K16" s="112"/>
      <c r="L16" s="178"/>
      <c r="M16" s="112"/>
      <c r="N16" s="178"/>
      <c r="O16" s="112"/>
      <c r="P16" s="178"/>
      <c r="Q16" s="15"/>
      <c r="R16" s="113"/>
      <c r="S16" s="15"/>
    </row>
    <row r="17" spans="1:19" s="44" customFormat="1">
      <c r="A17" s="15"/>
      <c r="B17" s="15"/>
      <c r="C17" s="15" t="s">
        <v>355</v>
      </c>
      <c r="D17" s="53" t="s">
        <v>353</v>
      </c>
      <c r="E17" s="15"/>
      <c r="F17" s="15"/>
      <c r="G17" s="15"/>
      <c r="H17" s="113"/>
      <c r="I17" s="112"/>
      <c r="J17" s="113"/>
      <c r="K17" s="112"/>
      <c r="L17" s="178"/>
      <c r="M17" s="112"/>
      <c r="N17" s="178"/>
      <c r="O17" s="112"/>
      <c r="P17" s="113"/>
      <c r="Q17" s="15"/>
      <c r="R17" s="113"/>
      <c r="S17" s="15"/>
    </row>
    <row r="18" spans="1:19" s="44" customFormat="1">
      <c r="A18" s="15"/>
      <c r="B18" s="15"/>
      <c r="C18" s="15" t="s">
        <v>495</v>
      </c>
      <c r="D18" s="53" t="s">
        <v>353</v>
      </c>
      <c r="E18" s="15"/>
      <c r="F18" s="15"/>
      <c r="G18" s="15"/>
      <c r="H18" s="113"/>
      <c r="I18" s="112"/>
      <c r="J18" s="113"/>
      <c r="K18" s="112"/>
      <c r="L18" s="178"/>
      <c r="M18" s="112"/>
      <c r="N18" s="178"/>
      <c r="O18" s="112"/>
      <c r="P18" s="113"/>
      <c r="Q18" s="15"/>
      <c r="R18" s="113"/>
      <c r="S18" s="15"/>
    </row>
    <row r="19" spans="1:19" s="44" customFormat="1">
      <c r="A19" s="15"/>
      <c r="B19" s="15"/>
      <c r="C19" s="15" t="s">
        <v>356</v>
      </c>
      <c r="D19" s="53" t="s">
        <v>353</v>
      </c>
      <c r="E19" s="15"/>
      <c r="F19" s="15"/>
      <c r="G19" s="15"/>
      <c r="H19" s="113"/>
      <c r="I19" s="112"/>
      <c r="J19" s="113"/>
      <c r="K19" s="112"/>
      <c r="L19" s="178"/>
      <c r="M19" s="112"/>
      <c r="N19" s="178"/>
      <c r="O19" s="112"/>
      <c r="P19" s="178"/>
      <c r="Q19" s="15"/>
      <c r="R19" s="113"/>
      <c r="S19" s="15"/>
    </row>
    <row r="20" spans="1:19" s="44" customFormat="1">
      <c r="A20" s="15"/>
      <c r="B20" s="15"/>
      <c r="C20" s="15"/>
      <c r="D20" s="15"/>
      <c r="E20" s="15"/>
      <c r="F20" s="15"/>
      <c r="G20" s="15"/>
      <c r="H20" s="112"/>
      <c r="I20" s="112"/>
      <c r="J20" s="112"/>
      <c r="K20" s="112"/>
      <c r="L20" s="112"/>
      <c r="M20" s="112"/>
      <c r="N20" s="112"/>
      <c r="O20" s="112"/>
      <c r="P20" s="112"/>
      <c r="Q20" s="15"/>
      <c r="R20" s="112"/>
      <c r="S20" s="15"/>
    </row>
    <row r="21" spans="1:19" s="44" customFormat="1">
      <c r="A21" s="15"/>
      <c r="B21" s="15"/>
      <c r="C21" s="16" t="s">
        <v>89</v>
      </c>
      <c r="D21" s="53" t="s">
        <v>353</v>
      </c>
      <c r="E21" s="15"/>
      <c r="F21" s="15"/>
      <c r="G21" s="15"/>
      <c r="H21" s="111">
        <f>SUM(H22:H25)</f>
        <v>0</v>
      </c>
      <c r="I21" s="112"/>
      <c r="J21" s="111">
        <f>SUM(J22:J25)</f>
        <v>0</v>
      </c>
      <c r="K21" s="112"/>
      <c r="L21" s="176">
        <f>SUM(L22:L25)</f>
        <v>0</v>
      </c>
      <c r="M21" s="112"/>
      <c r="N21" s="176">
        <f>SUM(N22:N25)</f>
        <v>0</v>
      </c>
      <c r="O21" s="177"/>
      <c r="P21" s="176">
        <f>SUM(P22:P25)</f>
        <v>0</v>
      </c>
      <c r="Q21" s="15"/>
      <c r="R21" s="111">
        <f>SUM(R22:R25)</f>
        <v>0</v>
      </c>
      <c r="S21" s="15"/>
    </row>
    <row r="22" spans="1:19" s="44" customFormat="1">
      <c r="A22" s="15"/>
      <c r="B22" s="15"/>
      <c r="C22" s="15" t="s">
        <v>354</v>
      </c>
      <c r="D22" s="53" t="s">
        <v>353</v>
      </c>
      <c r="E22" s="15"/>
      <c r="F22" s="15"/>
      <c r="G22" s="15"/>
      <c r="H22" s="113"/>
      <c r="I22" s="112"/>
      <c r="J22" s="113"/>
      <c r="K22" s="112"/>
      <c r="L22" s="178"/>
      <c r="M22" s="112"/>
      <c r="N22" s="178"/>
      <c r="O22" s="112"/>
      <c r="P22" s="178"/>
      <c r="Q22" s="15"/>
      <c r="R22" s="113"/>
      <c r="S22" s="15"/>
    </row>
    <row r="23" spans="1:19" s="44" customFormat="1">
      <c r="A23" s="15"/>
      <c r="B23" s="15"/>
      <c r="C23" s="15" t="s">
        <v>355</v>
      </c>
      <c r="D23" s="53" t="s">
        <v>353</v>
      </c>
      <c r="E23" s="15"/>
      <c r="F23" s="15"/>
      <c r="G23" s="15"/>
      <c r="H23" s="113"/>
      <c r="I23" s="112"/>
      <c r="J23" s="113"/>
      <c r="K23" s="112"/>
      <c r="L23" s="178"/>
      <c r="M23" s="112"/>
      <c r="N23" s="178"/>
      <c r="O23" s="112"/>
      <c r="P23" s="113"/>
      <c r="Q23" s="15"/>
      <c r="R23" s="113"/>
      <c r="S23" s="15"/>
    </row>
    <row r="24" spans="1:19" s="44" customFormat="1">
      <c r="A24" s="15"/>
      <c r="B24" s="15"/>
      <c r="C24" s="15" t="s">
        <v>495</v>
      </c>
      <c r="D24" s="53" t="s">
        <v>353</v>
      </c>
      <c r="E24" s="15"/>
      <c r="F24" s="15"/>
      <c r="G24" s="15"/>
      <c r="H24" s="113"/>
      <c r="I24" s="112"/>
      <c r="J24" s="113"/>
      <c r="K24" s="112"/>
      <c r="L24" s="178"/>
      <c r="M24" s="112"/>
      <c r="N24" s="178"/>
      <c r="O24" s="112"/>
      <c r="P24" s="113"/>
      <c r="Q24" s="15"/>
      <c r="R24" s="113"/>
      <c r="S24" s="15"/>
    </row>
    <row r="25" spans="1:19" s="44" customFormat="1">
      <c r="A25" s="15"/>
      <c r="B25" s="15"/>
      <c r="C25" s="15" t="s">
        <v>356</v>
      </c>
      <c r="D25" s="53" t="s">
        <v>353</v>
      </c>
      <c r="E25" s="15"/>
      <c r="F25" s="15"/>
      <c r="G25" s="15"/>
      <c r="H25" s="113"/>
      <c r="I25" s="112"/>
      <c r="J25" s="113"/>
      <c r="K25" s="112"/>
      <c r="L25" s="178"/>
      <c r="M25" s="112"/>
      <c r="N25" s="178"/>
      <c r="O25" s="112"/>
      <c r="P25" s="178"/>
      <c r="Q25" s="15"/>
      <c r="R25" s="113"/>
      <c r="S25" s="15"/>
    </row>
    <row r="26" spans="1:19" s="44" customFormat="1">
      <c r="A26" s="15"/>
      <c r="B26" s="15"/>
      <c r="C26" s="15"/>
      <c r="D26" s="15"/>
      <c r="E26" s="15"/>
      <c r="F26" s="15"/>
      <c r="G26" s="15"/>
      <c r="H26" s="112"/>
      <c r="I26" s="112"/>
      <c r="J26" s="112"/>
      <c r="K26" s="112"/>
      <c r="L26" s="112"/>
      <c r="M26" s="112"/>
      <c r="N26" s="112"/>
      <c r="O26" s="112"/>
      <c r="P26" s="112"/>
      <c r="Q26" s="15"/>
      <c r="R26" s="112"/>
      <c r="S26" s="15"/>
    </row>
    <row r="27" spans="1:19" s="44" customFormat="1">
      <c r="A27" s="15"/>
      <c r="B27" s="15"/>
      <c r="C27" s="16" t="s">
        <v>90</v>
      </c>
      <c r="D27" s="53" t="s">
        <v>353</v>
      </c>
      <c r="E27" s="15"/>
      <c r="F27" s="15"/>
      <c r="G27" s="15"/>
      <c r="H27" s="111">
        <f>SUM(H28:H31)</f>
        <v>0</v>
      </c>
      <c r="I27" s="112"/>
      <c r="J27" s="111">
        <f>SUM(J28:J31)</f>
        <v>0</v>
      </c>
      <c r="K27" s="112"/>
      <c r="L27" s="176">
        <f>SUM(L28:L31)</f>
        <v>0</v>
      </c>
      <c r="M27" s="112"/>
      <c r="N27" s="176">
        <f>SUM(N28:N31)</f>
        <v>0</v>
      </c>
      <c r="O27" s="177"/>
      <c r="P27" s="176">
        <f>SUM(P28:P31)</f>
        <v>0</v>
      </c>
      <c r="Q27" s="15"/>
      <c r="R27" s="111">
        <f>SUM(R28:R31)</f>
        <v>0</v>
      </c>
      <c r="S27" s="15"/>
    </row>
    <row r="28" spans="1:19" s="44" customFormat="1">
      <c r="A28" s="15"/>
      <c r="B28" s="15"/>
      <c r="C28" s="15" t="s">
        <v>354</v>
      </c>
      <c r="D28" s="53" t="s">
        <v>353</v>
      </c>
      <c r="E28" s="15"/>
      <c r="F28" s="15"/>
      <c r="G28" s="15"/>
      <c r="H28" s="113"/>
      <c r="I28" s="112"/>
      <c r="J28" s="113"/>
      <c r="K28" s="112"/>
      <c r="L28" s="178"/>
      <c r="M28" s="112"/>
      <c r="N28" s="178"/>
      <c r="O28" s="112"/>
      <c r="P28" s="178"/>
      <c r="Q28" s="15"/>
      <c r="R28" s="113"/>
      <c r="S28" s="15"/>
    </row>
    <row r="29" spans="1:19" s="44" customFormat="1">
      <c r="A29" s="15"/>
      <c r="B29" s="15"/>
      <c r="C29" s="15" t="s">
        <v>355</v>
      </c>
      <c r="D29" s="53" t="s">
        <v>353</v>
      </c>
      <c r="E29" s="15"/>
      <c r="F29" s="15"/>
      <c r="G29" s="15"/>
      <c r="H29" s="113"/>
      <c r="I29" s="112"/>
      <c r="J29" s="113"/>
      <c r="K29" s="112"/>
      <c r="L29" s="178"/>
      <c r="M29" s="112"/>
      <c r="N29" s="178"/>
      <c r="O29" s="112"/>
      <c r="P29" s="113"/>
      <c r="Q29" s="15"/>
      <c r="R29" s="113"/>
      <c r="S29" s="15"/>
    </row>
    <row r="30" spans="1:19" s="44" customFormat="1">
      <c r="A30" s="15"/>
      <c r="B30" s="15"/>
      <c r="C30" s="15" t="s">
        <v>495</v>
      </c>
      <c r="D30" s="53" t="s">
        <v>353</v>
      </c>
      <c r="E30" s="15"/>
      <c r="F30" s="15"/>
      <c r="G30" s="15"/>
      <c r="H30" s="113"/>
      <c r="I30" s="112"/>
      <c r="J30" s="113"/>
      <c r="K30" s="112"/>
      <c r="L30" s="178"/>
      <c r="M30" s="112"/>
      <c r="N30" s="178"/>
      <c r="O30" s="112"/>
      <c r="P30" s="113"/>
      <c r="Q30" s="15"/>
      <c r="R30" s="113"/>
      <c r="S30" s="15"/>
    </row>
    <row r="31" spans="1:19" s="44" customFormat="1">
      <c r="A31" s="15"/>
      <c r="B31" s="15"/>
      <c r="C31" s="15" t="s">
        <v>356</v>
      </c>
      <c r="D31" s="53" t="s">
        <v>353</v>
      </c>
      <c r="E31" s="15"/>
      <c r="F31" s="15"/>
      <c r="G31" s="15"/>
      <c r="H31" s="113"/>
      <c r="I31" s="112"/>
      <c r="J31" s="113"/>
      <c r="K31" s="112"/>
      <c r="L31" s="178"/>
      <c r="M31" s="112"/>
      <c r="N31" s="178"/>
      <c r="O31" s="112"/>
      <c r="P31" s="178"/>
      <c r="Q31" s="15"/>
      <c r="R31" s="113"/>
      <c r="S31" s="15"/>
    </row>
    <row r="32" spans="1:19" s="44" customFormat="1">
      <c r="A32" s="15"/>
      <c r="B32" s="15"/>
      <c r="C32" s="15"/>
      <c r="D32" s="15"/>
      <c r="E32" s="15"/>
      <c r="F32" s="15"/>
      <c r="G32" s="15"/>
      <c r="H32" s="112"/>
      <c r="I32" s="112"/>
      <c r="J32" s="112"/>
      <c r="K32" s="112"/>
      <c r="L32" s="112"/>
      <c r="M32" s="112"/>
      <c r="N32" s="112"/>
      <c r="O32" s="112"/>
      <c r="P32" s="112"/>
      <c r="Q32" s="15"/>
      <c r="R32" s="112"/>
      <c r="S32" s="15"/>
    </row>
    <row r="33" spans="1:19" s="76" customFormat="1">
      <c r="A33" s="15"/>
      <c r="B33" s="15"/>
      <c r="C33" s="16" t="s">
        <v>91</v>
      </c>
      <c r="D33" s="53" t="s">
        <v>353</v>
      </c>
      <c r="E33" s="15"/>
      <c r="F33" s="15"/>
      <c r="G33" s="15"/>
      <c r="H33" s="111">
        <f>SUM(H34:H37)</f>
        <v>0</v>
      </c>
      <c r="I33" s="112"/>
      <c r="J33" s="111">
        <f>SUM(J34:J37)</f>
        <v>0</v>
      </c>
      <c r="K33" s="112"/>
      <c r="L33" s="176">
        <f>SUM(L34:L37)</f>
        <v>0</v>
      </c>
      <c r="M33" s="112"/>
      <c r="N33" s="176">
        <f>SUM(N34:N37)</f>
        <v>0</v>
      </c>
      <c r="O33" s="177"/>
      <c r="P33" s="176">
        <f>SUM(P34:P37)</f>
        <v>0</v>
      </c>
      <c r="Q33" s="15"/>
      <c r="R33" s="111">
        <f>SUM(R34:R37)</f>
        <v>0</v>
      </c>
      <c r="S33" s="15"/>
    </row>
    <row r="34" spans="1:19" s="76" customFormat="1">
      <c r="A34" s="15"/>
      <c r="B34" s="15"/>
      <c r="C34" s="15" t="s">
        <v>354</v>
      </c>
      <c r="D34" s="53" t="s">
        <v>353</v>
      </c>
      <c r="E34" s="15"/>
      <c r="F34" s="15"/>
      <c r="G34" s="15"/>
      <c r="H34" s="113"/>
      <c r="I34" s="112"/>
      <c r="J34" s="113"/>
      <c r="K34" s="112"/>
      <c r="L34" s="178"/>
      <c r="M34" s="112"/>
      <c r="N34" s="178"/>
      <c r="O34" s="112"/>
      <c r="P34" s="178"/>
      <c r="Q34" s="15"/>
      <c r="R34" s="113"/>
      <c r="S34" s="15"/>
    </row>
    <row r="35" spans="1:19" s="76" customFormat="1">
      <c r="A35" s="15"/>
      <c r="B35" s="15"/>
      <c r="C35" s="15" t="s">
        <v>355</v>
      </c>
      <c r="D35" s="53" t="s">
        <v>353</v>
      </c>
      <c r="E35" s="15"/>
      <c r="F35" s="15"/>
      <c r="G35" s="15"/>
      <c r="H35" s="113"/>
      <c r="I35" s="112"/>
      <c r="J35" s="113"/>
      <c r="K35" s="112"/>
      <c r="L35" s="178"/>
      <c r="M35" s="112"/>
      <c r="N35" s="178"/>
      <c r="O35" s="112"/>
      <c r="P35" s="113"/>
      <c r="Q35" s="15"/>
      <c r="R35" s="113"/>
      <c r="S35" s="15"/>
    </row>
    <row r="36" spans="1:19" s="76" customFormat="1">
      <c r="A36" s="15"/>
      <c r="B36" s="15"/>
      <c r="C36" s="15" t="s">
        <v>495</v>
      </c>
      <c r="D36" s="53" t="s">
        <v>353</v>
      </c>
      <c r="E36" s="15"/>
      <c r="F36" s="15"/>
      <c r="G36" s="15"/>
      <c r="H36" s="113"/>
      <c r="I36" s="112"/>
      <c r="J36" s="113"/>
      <c r="K36" s="112"/>
      <c r="L36" s="178"/>
      <c r="M36" s="112"/>
      <c r="N36" s="178"/>
      <c r="O36" s="112"/>
      <c r="P36" s="113"/>
      <c r="Q36" s="15"/>
      <c r="R36" s="113"/>
      <c r="S36" s="15"/>
    </row>
    <row r="37" spans="1:19" s="76" customFormat="1">
      <c r="A37" s="15"/>
      <c r="B37" s="15"/>
      <c r="C37" s="15" t="s">
        <v>356</v>
      </c>
      <c r="D37" s="53" t="s">
        <v>353</v>
      </c>
      <c r="E37" s="15"/>
      <c r="F37" s="15"/>
      <c r="G37" s="15"/>
      <c r="H37" s="113"/>
      <c r="I37" s="112"/>
      <c r="J37" s="113"/>
      <c r="K37" s="112"/>
      <c r="L37" s="178"/>
      <c r="M37" s="112"/>
      <c r="N37" s="178"/>
      <c r="O37" s="112"/>
      <c r="P37" s="178"/>
      <c r="Q37" s="15"/>
      <c r="R37" s="113"/>
      <c r="S37" s="15"/>
    </row>
    <row r="38" spans="1:19" s="76" customFormat="1">
      <c r="A38" s="15"/>
      <c r="B38" s="15"/>
      <c r="C38" s="15"/>
      <c r="D38" s="15"/>
      <c r="E38" s="15"/>
      <c r="F38" s="15"/>
      <c r="G38" s="15"/>
      <c r="H38" s="112"/>
      <c r="I38" s="112"/>
      <c r="J38" s="112"/>
      <c r="K38" s="112"/>
      <c r="L38" s="112"/>
      <c r="M38" s="112"/>
      <c r="N38" s="112"/>
      <c r="O38" s="112"/>
      <c r="P38" s="112"/>
      <c r="Q38" s="15"/>
      <c r="R38" s="112"/>
      <c r="S38" s="15"/>
    </row>
    <row r="39" spans="1:19" s="44" customFormat="1">
      <c r="A39" s="15"/>
      <c r="B39" s="15"/>
      <c r="C39" s="16" t="s">
        <v>92</v>
      </c>
      <c r="D39" s="53" t="s">
        <v>353</v>
      </c>
      <c r="E39" s="15"/>
      <c r="F39" s="15"/>
      <c r="G39" s="15"/>
      <c r="H39" s="111">
        <f>SUM(H40:H43)</f>
        <v>0</v>
      </c>
      <c r="I39" s="112"/>
      <c r="J39" s="111">
        <f>SUM(J40:J43)</f>
        <v>0</v>
      </c>
      <c r="K39" s="112"/>
      <c r="L39" s="176">
        <f>SUM(L40:L43)</f>
        <v>0</v>
      </c>
      <c r="M39" s="112"/>
      <c r="N39" s="176">
        <f>SUM(N40:N43)</f>
        <v>0</v>
      </c>
      <c r="O39" s="177"/>
      <c r="P39" s="176">
        <f>SUM(P40:P43)</f>
        <v>0</v>
      </c>
      <c r="Q39" s="15"/>
      <c r="R39" s="111">
        <f>SUM(R40:R43)</f>
        <v>0</v>
      </c>
      <c r="S39" s="15"/>
    </row>
    <row r="40" spans="1:19" s="44" customFormat="1">
      <c r="A40" s="15"/>
      <c r="B40" s="15"/>
      <c r="C40" s="15" t="s">
        <v>354</v>
      </c>
      <c r="D40" s="53" t="s">
        <v>353</v>
      </c>
      <c r="E40" s="15"/>
      <c r="F40" s="15"/>
      <c r="G40" s="15"/>
      <c r="H40" s="113"/>
      <c r="I40" s="112"/>
      <c r="J40" s="113"/>
      <c r="K40" s="112"/>
      <c r="L40" s="178"/>
      <c r="M40" s="112"/>
      <c r="N40" s="178"/>
      <c r="O40" s="112"/>
      <c r="P40" s="178"/>
      <c r="Q40" s="15"/>
      <c r="R40" s="113"/>
      <c r="S40" s="15"/>
    </row>
    <row r="41" spans="1:19" s="44" customFormat="1">
      <c r="A41" s="15"/>
      <c r="B41" s="15"/>
      <c r="C41" s="15" t="s">
        <v>355</v>
      </c>
      <c r="D41" s="53" t="s">
        <v>353</v>
      </c>
      <c r="E41" s="15"/>
      <c r="F41" s="15"/>
      <c r="G41" s="15"/>
      <c r="H41" s="113"/>
      <c r="I41" s="112"/>
      <c r="J41" s="113"/>
      <c r="K41" s="112"/>
      <c r="L41" s="178"/>
      <c r="M41" s="112"/>
      <c r="N41" s="178"/>
      <c r="O41" s="112"/>
      <c r="P41" s="113"/>
      <c r="Q41" s="15"/>
      <c r="R41" s="113"/>
      <c r="S41" s="15"/>
    </row>
    <row r="42" spans="1:19" s="44" customFormat="1">
      <c r="A42" s="15"/>
      <c r="B42" s="15"/>
      <c r="C42" s="15" t="s">
        <v>495</v>
      </c>
      <c r="D42" s="53" t="s">
        <v>353</v>
      </c>
      <c r="E42" s="15"/>
      <c r="F42" s="15"/>
      <c r="G42" s="15"/>
      <c r="H42" s="113"/>
      <c r="I42" s="112"/>
      <c r="J42" s="113"/>
      <c r="K42" s="112"/>
      <c r="L42" s="178"/>
      <c r="M42" s="112"/>
      <c r="N42" s="178"/>
      <c r="O42" s="112"/>
      <c r="P42" s="113"/>
      <c r="Q42" s="15"/>
      <c r="R42" s="113"/>
      <c r="S42" s="15"/>
    </row>
    <row r="43" spans="1:19" s="44" customFormat="1">
      <c r="A43" s="15"/>
      <c r="B43" s="15"/>
      <c r="C43" s="15" t="s">
        <v>356</v>
      </c>
      <c r="D43" s="53" t="s">
        <v>353</v>
      </c>
      <c r="E43" s="15"/>
      <c r="F43" s="15"/>
      <c r="G43" s="15"/>
      <c r="H43" s="113"/>
      <c r="I43" s="112"/>
      <c r="J43" s="113"/>
      <c r="K43" s="112"/>
      <c r="L43" s="178"/>
      <c r="M43" s="112"/>
      <c r="N43" s="178"/>
      <c r="O43" s="112"/>
      <c r="P43" s="178"/>
      <c r="Q43" s="15"/>
      <c r="R43" s="113"/>
      <c r="S43" s="15"/>
    </row>
    <row r="44" spans="1:19" s="44" customFormat="1">
      <c r="A44" s="15"/>
      <c r="B44" s="15"/>
      <c r="C44" s="15"/>
      <c r="D44" s="15"/>
      <c r="E44" s="15"/>
      <c r="F44" s="15"/>
      <c r="G44" s="15"/>
      <c r="H44" s="112"/>
      <c r="I44" s="112"/>
      <c r="J44" s="112"/>
      <c r="K44" s="112"/>
      <c r="L44" s="112"/>
      <c r="M44" s="112"/>
      <c r="N44" s="112"/>
      <c r="O44" s="112"/>
      <c r="P44" s="112"/>
      <c r="Q44" s="15"/>
      <c r="R44" s="112"/>
      <c r="S44" s="15"/>
    </row>
    <row r="45" spans="1:19" s="44" customFormat="1">
      <c r="A45" s="15"/>
      <c r="B45" s="15"/>
      <c r="C45" s="16" t="s">
        <v>93</v>
      </c>
      <c r="D45" s="53" t="s">
        <v>353</v>
      </c>
      <c r="E45" s="15"/>
      <c r="F45" s="15"/>
      <c r="G45" s="15"/>
      <c r="H45" s="111">
        <f>SUM(H46:H49)</f>
        <v>0</v>
      </c>
      <c r="I45" s="112"/>
      <c r="J45" s="111">
        <f>SUM(J46:J49)</f>
        <v>0</v>
      </c>
      <c r="K45" s="112"/>
      <c r="L45" s="176">
        <f>SUM(L46:L49)</f>
        <v>0</v>
      </c>
      <c r="M45" s="112"/>
      <c r="N45" s="176">
        <f>SUM(N46:N49)</f>
        <v>0</v>
      </c>
      <c r="O45" s="177"/>
      <c r="P45" s="176">
        <f>SUM(P46:P49)</f>
        <v>0</v>
      </c>
      <c r="Q45" s="15"/>
      <c r="R45" s="111">
        <f>SUM(R46:R49)</f>
        <v>0</v>
      </c>
      <c r="S45" s="15"/>
    </row>
    <row r="46" spans="1:19" s="44" customFormat="1">
      <c r="A46" s="15"/>
      <c r="B46" s="15"/>
      <c r="C46" s="15" t="s">
        <v>354</v>
      </c>
      <c r="D46" s="53" t="s">
        <v>353</v>
      </c>
      <c r="E46" s="15"/>
      <c r="F46" s="15"/>
      <c r="G46" s="15"/>
      <c r="H46" s="113"/>
      <c r="I46" s="112"/>
      <c r="J46" s="113"/>
      <c r="K46" s="112"/>
      <c r="L46" s="178"/>
      <c r="M46" s="112"/>
      <c r="N46" s="178"/>
      <c r="O46" s="112"/>
      <c r="P46" s="178"/>
      <c r="Q46" s="15"/>
      <c r="R46" s="113"/>
      <c r="S46" s="15"/>
    </row>
    <row r="47" spans="1:19" s="44" customFormat="1">
      <c r="A47" s="15"/>
      <c r="B47" s="15"/>
      <c r="C47" s="15" t="s">
        <v>355</v>
      </c>
      <c r="D47" s="53" t="s">
        <v>353</v>
      </c>
      <c r="E47" s="15"/>
      <c r="F47" s="15"/>
      <c r="G47" s="15"/>
      <c r="H47" s="113"/>
      <c r="I47" s="112"/>
      <c r="J47" s="113"/>
      <c r="K47" s="112"/>
      <c r="L47" s="178"/>
      <c r="M47" s="112"/>
      <c r="N47" s="178"/>
      <c r="O47" s="112"/>
      <c r="P47" s="113"/>
      <c r="Q47" s="15"/>
      <c r="R47" s="113"/>
      <c r="S47" s="15"/>
    </row>
    <row r="48" spans="1:19" s="44" customFormat="1">
      <c r="A48" s="15"/>
      <c r="B48" s="15"/>
      <c r="C48" s="15" t="s">
        <v>495</v>
      </c>
      <c r="D48" s="53" t="s">
        <v>353</v>
      </c>
      <c r="E48" s="15"/>
      <c r="F48" s="15"/>
      <c r="G48" s="15"/>
      <c r="H48" s="113"/>
      <c r="I48" s="112"/>
      <c r="J48" s="113"/>
      <c r="K48" s="112"/>
      <c r="L48" s="178"/>
      <c r="M48" s="112"/>
      <c r="N48" s="178"/>
      <c r="O48" s="112"/>
      <c r="P48" s="113"/>
      <c r="Q48" s="15"/>
      <c r="R48" s="113"/>
      <c r="S48" s="15"/>
    </row>
    <row r="49" spans="1:19" s="44" customFormat="1">
      <c r="A49" s="15"/>
      <c r="B49" s="15"/>
      <c r="C49" s="15" t="s">
        <v>356</v>
      </c>
      <c r="D49" s="53" t="s">
        <v>353</v>
      </c>
      <c r="E49" s="15"/>
      <c r="F49" s="15"/>
      <c r="G49" s="15"/>
      <c r="H49" s="113"/>
      <c r="I49" s="112"/>
      <c r="J49" s="113"/>
      <c r="K49" s="112"/>
      <c r="L49" s="178"/>
      <c r="M49" s="112"/>
      <c r="N49" s="178"/>
      <c r="O49" s="112"/>
      <c r="P49" s="178"/>
      <c r="Q49" s="15"/>
      <c r="R49" s="113"/>
      <c r="S49" s="15"/>
    </row>
    <row r="50" spans="1:19" s="44" customFormat="1">
      <c r="A50" s="15"/>
      <c r="B50" s="15"/>
      <c r="C50" s="15"/>
      <c r="D50" s="15"/>
      <c r="E50" s="15"/>
      <c r="F50" s="15"/>
      <c r="G50" s="15"/>
      <c r="H50" s="112"/>
      <c r="I50" s="112"/>
      <c r="J50" s="112"/>
      <c r="K50" s="112"/>
      <c r="L50" s="112"/>
      <c r="M50" s="112"/>
      <c r="N50" s="112"/>
      <c r="O50" s="112"/>
      <c r="P50" s="112"/>
      <c r="Q50" s="15"/>
      <c r="R50" s="112"/>
      <c r="S50" s="15"/>
    </row>
    <row r="51" spans="1:19" s="44" customFormat="1">
      <c r="A51" s="15"/>
      <c r="B51" s="15"/>
      <c r="C51" s="16" t="s">
        <v>94</v>
      </c>
      <c r="D51" s="53" t="s">
        <v>353</v>
      </c>
      <c r="E51" s="15"/>
      <c r="F51" s="15"/>
      <c r="G51" s="15"/>
      <c r="H51" s="111">
        <f>SUM(H52:H55)</f>
        <v>0</v>
      </c>
      <c r="I51" s="112"/>
      <c r="J51" s="111">
        <f>SUM(J52:J55)</f>
        <v>0</v>
      </c>
      <c r="K51" s="112"/>
      <c r="L51" s="176">
        <f>SUM(L52:L55)</f>
        <v>0</v>
      </c>
      <c r="M51" s="112"/>
      <c r="N51" s="176">
        <f>SUM(N52:N55)</f>
        <v>0</v>
      </c>
      <c r="O51" s="177"/>
      <c r="P51" s="176">
        <f>SUM(P52:P55)</f>
        <v>0</v>
      </c>
      <c r="Q51" s="15"/>
      <c r="R51" s="111">
        <f>SUM(R52:R55)</f>
        <v>0</v>
      </c>
      <c r="S51" s="15"/>
    </row>
    <row r="52" spans="1:19" s="44" customFormat="1">
      <c r="A52" s="15"/>
      <c r="B52" s="15"/>
      <c r="C52" s="15" t="s">
        <v>354</v>
      </c>
      <c r="D52" s="53" t="s">
        <v>353</v>
      </c>
      <c r="E52" s="15"/>
      <c r="F52" s="15"/>
      <c r="G52" s="15"/>
      <c r="H52" s="113"/>
      <c r="I52" s="112"/>
      <c r="J52" s="113"/>
      <c r="K52" s="112"/>
      <c r="L52" s="178"/>
      <c r="M52" s="112"/>
      <c r="N52" s="178"/>
      <c r="O52" s="112"/>
      <c r="P52" s="178"/>
      <c r="Q52" s="15"/>
      <c r="R52" s="113"/>
      <c r="S52" s="15"/>
    </row>
    <row r="53" spans="1:19" s="44" customFormat="1">
      <c r="A53" s="15"/>
      <c r="B53" s="15"/>
      <c r="C53" s="15" t="s">
        <v>355</v>
      </c>
      <c r="D53" s="53" t="s">
        <v>353</v>
      </c>
      <c r="E53" s="15"/>
      <c r="F53" s="15"/>
      <c r="G53" s="15"/>
      <c r="H53" s="113"/>
      <c r="I53" s="112"/>
      <c r="J53" s="113"/>
      <c r="K53" s="112"/>
      <c r="L53" s="178"/>
      <c r="M53" s="112"/>
      <c r="N53" s="178"/>
      <c r="O53" s="112"/>
      <c r="P53" s="113"/>
      <c r="Q53" s="15"/>
      <c r="R53" s="113"/>
      <c r="S53" s="15"/>
    </row>
    <row r="54" spans="1:19" s="44" customFormat="1">
      <c r="A54" s="15"/>
      <c r="B54" s="15"/>
      <c r="C54" s="15" t="s">
        <v>495</v>
      </c>
      <c r="D54" s="53" t="s">
        <v>353</v>
      </c>
      <c r="E54" s="15"/>
      <c r="F54" s="15"/>
      <c r="G54" s="15"/>
      <c r="H54" s="113"/>
      <c r="I54" s="112"/>
      <c r="J54" s="113"/>
      <c r="K54" s="112"/>
      <c r="L54" s="178"/>
      <c r="M54" s="112"/>
      <c r="N54" s="178"/>
      <c r="O54" s="112"/>
      <c r="P54" s="113"/>
      <c r="Q54" s="15"/>
      <c r="R54" s="113"/>
      <c r="S54" s="15"/>
    </row>
    <row r="55" spans="1:19" s="44" customFormat="1">
      <c r="A55" s="15"/>
      <c r="B55" s="15"/>
      <c r="C55" s="15" t="s">
        <v>356</v>
      </c>
      <c r="D55" s="53" t="s">
        <v>353</v>
      </c>
      <c r="E55" s="15"/>
      <c r="F55" s="15"/>
      <c r="G55" s="15"/>
      <c r="H55" s="113"/>
      <c r="I55" s="112"/>
      <c r="J55" s="113"/>
      <c r="K55" s="112"/>
      <c r="L55" s="178"/>
      <c r="M55" s="112"/>
      <c r="N55" s="178"/>
      <c r="O55" s="112"/>
      <c r="P55" s="178"/>
      <c r="Q55" s="15"/>
      <c r="R55" s="113"/>
      <c r="S55" s="15"/>
    </row>
    <row r="56" spans="1:19" s="44" customFormat="1">
      <c r="A56" s="15"/>
      <c r="B56" s="15"/>
      <c r="C56" s="15"/>
      <c r="D56" s="15"/>
      <c r="E56" s="15"/>
      <c r="F56" s="15"/>
      <c r="G56" s="15"/>
      <c r="H56" s="112"/>
      <c r="I56" s="112"/>
      <c r="J56" s="112"/>
      <c r="K56" s="112"/>
      <c r="L56" s="112"/>
      <c r="M56" s="112"/>
      <c r="N56" s="112"/>
      <c r="O56" s="112"/>
      <c r="P56" s="112"/>
      <c r="Q56" s="15"/>
      <c r="R56" s="112"/>
      <c r="S56" s="15"/>
    </row>
    <row r="57" spans="1:19" s="44" customFormat="1">
      <c r="A57" s="15"/>
      <c r="B57" s="15"/>
      <c r="C57" s="16" t="s">
        <v>95</v>
      </c>
      <c r="D57" s="53" t="s">
        <v>353</v>
      </c>
      <c r="E57" s="15"/>
      <c r="F57" s="15"/>
      <c r="G57" s="15"/>
      <c r="H57" s="111">
        <f>SUM(H58:H61)</f>
        <v>0</v>
      </c>
      <c r="I57" s="112"/>
      <c r="J57" s="111">
        <f>SUM(J58:J61)</f>
        <v>0</v>
      </c>
      <c r="K57" s="112"/>
      <c r="L57" s="176">
        <f>SUM(L58:L61)</f>
        <v>0</v>
      </c>
      <c r="M57" s="112"/>
      <c r="N57" s="176">
        <f>SUM(N58:N61)</f>
        <v>0</v>
      </c>
      <c r="O57" s="177"/>
      <c r="P57" s="176">
        <f>SUM(P58:P61)</f>
        <v>0</v>
      </c>
      <c r="Q57" s="15"/>
      <c r="R57" s="111">
        <f>SUM(R58:R61)</f>
        <v>0</v>
      </c>
      <c r="S57" s="15"/>
    </row>
    <row r="58" spans="1:19" s="44" customFormat="1">
      <c r="A58" s="15"/>
      <c r="B58" s="15"/>
      <c r="C58" s="15" t="s">
        <v>354</v>
      </c>
      <c r="D58" s="53" t="s">
        <v>353</v>
      </c>
      <c r="E58" s="15"/>
      <c r="F58" s="15"/>
      <c r="G58" s="15"/>
      <c r="H58" s="113"/>
      <c r="I58" s="112"/>
      <c r="J58" s="113"/>
      <c r="K58" s="112"/>
      <c r="L58" s="178"/>
      <c r="M58" s="112"/>
      <c r="N58" s="178"/>
      <c r="O58" s="112"/>
      <c r="P58" s="178"/>
      <c r="Q58" s="15"/>
      <c r="R58" s="113"/>
      <c r="S58" s="15"/>
    </row>
    <row r="59" spans="1:19" s="44" customFormat="1">
      <c r="A59" s="15"/>
      <c r="B59" s="15"/>
      <c r="C59" s="15" t="s">
        <v>355</v>
      </c>
      <c r="D59" s="53" t="s">
        <v>353</v>
      </c>
      <c r="E59" s="15"/>
      <c r="F59" s="15"/>
      <c r="G59" s="15"/>
      <c r="H59" s="113"/>
      <c r="I59" s="112"/>
      <c r="J59" s="113"/>
      <c r="K59" s="112"/>
      <c r="L59" s="178"/>
      <c r="M59" s="112"/>
      <c r="N59" s="178"/>
      <c r="O59" s="112"/>
      <c r="P59" s="113"/>
      <c r="Q59" s="15"/>
      <c r="R59" s="113"/>
      <c r="S59" s="15"/>
    </row>
    <row r="60" spans="1:19" s="44" customFormat="1">
      <c r="A60" s="15"/>
      <c r="B60" s="15"/>
      <c r="C60" s="15" t="s">
        <v>495</v>
      </c>
      <c r="D60" s="53" t="s">
        <v>353</v>
      </c>
      <c r="E60" s="15"/>
      <c r="F60" s="15"/>
      <c r="G60" s="15"/>
      <c r="H60" s="113"/>
      <c r="I60" s="112"/>
      <c r="J60" s="113"/>
      <c r="K60" s="112"/>
      <c r="L60" s="178"/>
      <c r="M60" s="112"/>
      <c r="N60" s="178"/>
      <c r="O60" s="112"/>
      <c r="P60" s="113"/>
      <c r="Q60" s="15"/>
      <c r="R60" s="113"/>
      <c r="S60" s="15"/>
    </row>
    <row r="61" spans="1:19" s="44" customFormat="1">
      <c r="A61" s="15"/>
      <c r="B61" s="15"/>
      <c r="C61" s="15" t="s">
        <v>356</v>
      </c>
      <c r="D61" s="53" t="s">
        <v>353</v>
      </c>
      <c r="E61" s="15"/>
      <c r="F61" s="15"/>
      <c r="G61" s="15"/>
      <c r="H61" s="113"/>
      <c r="I61" s="112"/>
      <c r="J61" s="113"/>
      <c r="K61" s="112"/>
      <c r="L61" s="178"/>
      <c r="M61" s="112"/>
      <c r="N61" s="178"/>
      <c r="O61" s="112"/>
      <c r="P61" s="178"/>
      <c r="Q61" s="15"/>
      <c r="R61" s="113"/>
      <c r="S61" s="15"/>
    </row>
    <row r="62" spans="1:19" s="44" customFormat="1">
      <c r="A62" s="15"/>
      <c r="B62" s="15"/>
      <c r="C62" s="15"/>
      <c r="D62" s="15"/>
      <c r="E62" s="15"/>
      <c r="F62" s="15"/>
      <c r="G62" s="15"/>
      <c r="H62" s="112"/>
      <c r="I62" s="112"/>
      <c r="J62" s="112"/>
      <c r="K62" s="112"/>
      <c r="L62" s="112"/>
      <c r="M62" s="112"/>
      <c r="N62" s="112"/>
      <c r="O62" s="112"/>
      <c r="P62" s="112"/>
      <c r="Q62" s="15"/>
      <c r="R62" s="112"/>
      <c r="S62" s="15"/>
    </row>
    <row r="63" spans="1:19" s="161" customFormat="1">
      <c r="A63" s="15"/>
      <c r="B63" s="15"/>
      <c r="C63" s="16" t="s">
        <v>664</v>
      </c>
      <c r="D63" s="53" t="s">
        <v>353</v>
      </c>
      <c r="E63" s="15"/>
      <c r="F63" s="15"/>
      <c r="G63" s="15"/>
      <c r="H63" s="111">
        <f>SUM(H64:H67)</f>
        <v>0</v>
      </c>
      <c r="I63" s="112"/>
      <c r="J63" s="111">
        <f>SUM(J64:J67)</f>
        <v>0</v>
      </c>
      <c r="K63" s="112"/>
      <c r="L63" s="111">
        <f>SUM(L64:L67)</f>
        <v>0</v>
      </c>
      <c r="M63" s="112"/>
      <c r="N63" s="176">
        <f>SUM(N64:N67)</f>
        <v>0</v>
      </c>
      <c r="O63" s="177"/>
      <c r="P63" s="176">
        <f>SUM(P64:P67)</f>
        <v>0</v>
      </c>
      <c r="Q63" s="15"/>
      <c r="R63" s="111">
        <f>SUM(R64:R67)</f>
        <v>0</v>
      </c>
      <c r="S63" s="15"/>
    </row>
    <row r="64" spans="1:19" s="161" customFormat="1">
      <c r="A64" s="15"/>
      <c r="B64" s="15"/>
      <c r="C64" s="15" t="s">
        <v>354</v>
      </c>
      <c r="D64" s="53" t="s">
        <v>353</v>
      </c>
      <c r="E64" s="15"/>
      <c r="F64" s="15"/>
      <c r="G64" s="15"/>
      <c r="H64" s="113"/>
      <c r="I64" s="112"/>
      <c r="J64" s="113"/>
      <c r="K64" s="112"/>
      <c r="L64" s="113"/>
      <c r="M64" s="112"/>
      <c r="N64" s="178"/>
      <c r="O64" s="112"/>
      <c r="P64" s="178"/>
      <c r="Q64" s="15"/>
      <c r="R64" s="113"/>
      <c r="S64" s="15"/>
    </row>
    <row r="65" spans="1:19" s="161" customFormat="1">
      <c r="A65" s="15"/>
      <c r="B65" s="15"/>
      <c r="C65" s="15" t="s">
        <v>355</v>
      </c>
      <c r="D65" s="53" t="s">
        <v>353</v>
      </c>
      <c r="E65" s="15"/>
      <c r="F65" s="15"/>
      <c r="G65" s="15"/>
      <c r="H65" s="113"/>
      <c r="I65" s="112"/>
      <c r="J65" s="113"/>
      <c r="K65" s="112"/>
      <c r="L65" s="113"/>
      <c r="M65" s="112"/>
      <c r="N65" s="178"/>
      <c r="O65" s="112"/>
      <c r="P65" s="113"/>
      <c r="Q65" s="15"/>
      <c r="R65" s="113"/>
      <c r="S65" s="15"/>
    </row>
    <row r="66" spans="1:19" s="161" customFormat="1">
      <c r="A66" s="15"/>
      <c r="B66" s="15"/>
      <c r="C66" s="15" t="s">
        <v>495</v>
      </c>
      <c r="D66" s="53" t="s">
        <v>353</v>
      </c>
      <c r="E66" s="15"/>
      <c r="F66" s="15"/>
      <c r="G66" s="15"/>
      <c r="H66" s="113"/>
      <c r="I66" s="112"/>
      <c r="J66" s="113"/>
      <c r="K66" s="112"/>
      <c r="L66" s="113"/>
      <c r="M66" s="112"/>
      <c r="N66" s="178"/>
      <c r="O66" s="112"/>
      <c r="P66" s="113"/>
      <c r="Q66" s="15"/>
      <c r="R66" s="113"/>
      <c r="S66" s="15"/>
    </row>
    <row r="67" spans="1:19" s="161" customFormat="1">
      <c r="A67" s="15"/>
      <c r="B67" s="15"/>
      <c r="C67" s="15" t="s">
        <v>356</v>
      </c>
      <c r="D67" s="53" t="s">
        <v>353</v>
      </c>
      <c r="E67" s="15"/>
      <c r="F67" s="15"/>
      <c r="G67" s="15"/>
      <c r="H67" s="113"/>
      <c r="I67" s="112"/>
      <c r="J67" s="113"/>
      <c r="K67" s="112"/>
      <c r="L67" s="113"/>
      <c r="M67" s="112"/>
      <c r="N67" s="178"/>
      <c r="O67" s="112"/>
      <c r="P67" s="178"/>
      <c r="Q67" s="15"/>
      <c r="R67" s="113"/>
      <c r="S67" s="15"/>
    </row>
    <row r="68" spans="1:19" s="161" customFormat="1">
      <c r="A68" s="15"/>
      <c r="B68" s="15"/>
      <c r="C68" s="15"/>
      <c r="D68" s="15"/>
      <c r="E68" s="15"/>
      <c r="F68" s="15"/>
      <c r="G68" s="15"/>
      <c r="H68" s="112"/>
      <c r="I68" s="112"/>
      <c r="J68" s="112"/>
      <c r="K68" s="112"/>
      <c r="L68" s="112"/>
      <c r="M68" s="112"/>
      <c r="N68" s="112"/>
      <c r="O68" s="112"/>
      <c r="P68" s="112"/>
      <c r="Q68" s="15"/>
      <c r="R68" s="112"/>
      <c r="S68" s="15"/>
    </row>
    <row r="69" spans="1:19" s="140" customFormat="1">
      <c r="A69" s="15"/>
      <c r="B69" s="15"/>
      <c r="C69" s="16" t="s">
        <v>244</v>
      </c>
      <c r="D69" s="53" t="s">
        <v>353</v>
      </c>
      <c r="E69" s="15"/>
      <c r="F69" s="15"/>
      <c r="G69" s="15"/>
      <c r="H69" s="111">
        <f>SUM(H70:H73)</f>
        <v>0</v>
      </c>
      <c r="I69" s="112"/>
      <c r="J69" s="111">
        <f>SUM(J70:J73)</f>
        <v>0</v>
      </c>
      <c r="K69" s="112"/>
      <c r="L69" s="111">
        <f>SUM(L70:L73)</f>
        <v>0</v>
      </c>
      <c r="M69" s="112"/>
      <c r="N69" s="176">
        <f>SUM(N70:N73)</f>
        <v>0</v>
      </c>
      <c r="O69" s="177"/>
      <c r="P69" s="176">
        <f>SUM(P70:P73)</f>
        <v>0</v>
      </c>
      <c r="Q69" s="15"/>
      <c r="R69" s="111">
        <f>SUM(R70:R73)</f>
        <v>0</v>
      </c>
      <c r="S69" s="15"/>
    </row>
    <row r="70" spans="1:19" s="140" customFormat="1">
      <c r="A70" s="15"/>
      <c r="B70" s="15"/>
      <c r="C70" s="15" t="s">
        <v>354</v>
      </c>
      <c r="D70" s="53" t="s">
        <v>353</v>
      </c>
      <c r="E70" s="15"/>
      <c r="F70" s="15"/>
      <c r="G70" s="15"/>
      <c r="H70" s="113"/>
      <c r="I70" s="112"/>
      <c r="J70" s="113"/>
      <c r="K70" s="112"/>
      <c r="L70" s="113"/>
      <c r="M70" s="112"/>
      <c r="N70" s="178"/>
      <c r="O70" s="112"/>
      <c r="P70" s="178"/>
      <c r="Q70" s="15"/>
      <c r="R70" s="113"/>
      <c r="S70" s="15"/>
    </row>
    <row r="71" spans="1:19" s="140" customFormat="1">
      <c r="A71" s="15"/>
      <c r="B71" s="15"/>
      <c r="C71" s="15" t="s">
        <v>355</v>
      </c>
      <c r="D71" s="53" t="s">
        <v>353</v>
      </c>
      <c r="E71" s="15"/>
      <c r="F71" s="15"/>
      <c r="G71" s="15"/>
      <c r="H71" s="113"/>
      <c r="I71" s="112"/>
      <c r="J71" s="113"/>
      <c r="K71" s="112"/>
      <c r="L71" s="113"/>
      <c r="M71" s="112"/>
      <c r="N71" s="178"/>
      <c r="O71" s="112"/>
      <c r="P71" s="113"/>
      <c r="Q71" s="15"/>
      <c r="R71" s="113"/>
      <c r="S71" s="15"/>
    </row>
    <row r="72" spans="1:19" s="140" customFormat="1">
      <c r="A72" s="15"/>
      <c r="B72" s="15"/>
      <c r="C72" s="15" t="s">
        <v>495</v>
      </c>
      <c r="D72" s="53" t="s">
        <v>353</v>
      </c>
      <c r="E72" s="15"/>
      <c r="F72" s="15"/>
      <c r="G72" s="15"/>
      <c r="H72" s="113"/>
      <c r="I72" s="112"/>
      <c r="J72" s="113"/>
      <c r="K72" s="112"/>
      <c r="L72" s="113"/>
      <c r="M72" s="112"/>
      <c r="N72" s="178"/>
      <c r="O72" s="112"/>
      <c r="P72" s="113"/>
      <c r="Q72" s="15"/>
      <c r="R72" s="113"/>
      <c r="S72" s="15"/>
    </row>
    <row r="73" spans="1:19" s="140" customFormat="1">
      <c r="A73" s="15"/>
      <c r="B73" s="15"/>
      <c r="C73" s="15" t="s">
        <v>356</v>
      </c>
      <c r="D73" s="53" t="s">
        <v>353</v>
      </c>
      <c r="E73" s="15"/>
      <c r="F73" s="15"/>
      <c r="G73" s="15"/>
      <c r="H73" s="113"/>
      <c r="I73" s="112"/>
      <c r="J73" s="113"/>
      <c r="K73" s="112"/>
      <c r="L73" s="113"/>
      <c r="M73" s="112"/>
      <c r="N73" s="178"/>
      <c r="O73" s="112"/>
      <c r="P73" s="178"/>
      <c r="Q73" s="15"/>
      <c r="R73" s="113"/>
      <c r="S73" s="15"/>
    </row>
    <row r="74" spans="1:19" s="161" customFormat="1">
      <c r="A74" s="15"/>
      <c r="B74" s="15"/>
      <c r="C74" s="15"/>
      <c r="D74" s="15"/>
      <c r="E74" s="15"/>
      <c r="F74" s="15"/>
      <c r="G74" s="15"/>
      <c r="H74" s="112"/>
      <c r="I74" s="112"/>
      <c r="J74" s="112"/>
      <c r="K74" s="112"/>
      <c r="L74" s="112"/>
      <c r="M74" s="112"/>
      <c r="N74" s="112"/>
      <c r="O74" s="112"/>
      <c r="P74" s="112"/>
      <c r="Q74" s="15"/>
      <c r="R74" s="112"/>
      <c r="S74" s="15"/>
    </row>
    <row r="75" spans="1:19" s="161" customFormat="1">
      <c r="A75" s="15"/>
      <c r="B75" s="15"/>
      <c r="C75" s="16" t="s">
        <v>252</v>
      </c>
      <c r="D75" s="53" t="s">
        <v>353</v>
      </c>
      <c r="E75" s="15"/>
      <c r="F75" s="15"/>
      <c r="G75" s="15"/>
      <c r="H75" s="111">
        <f>SUM(H76:H79)</f>
        <v>0</v>
      </c>
      <c r="I75" s="112"/>
      <c r="J75" s="111">
        <f>SUM(J76:J79)</f>
        <v>0</v>
      </c>
      <c r="K75" s="112"/>
      <c r="L75" s="111">
        <f>SUM(L76:L79)</f>
        <v>0</v>
      </c>
      <c r="M75" s="112"/>
      <c r="N75" s="111">
        <f>SUM(N76:N79)</f>
        <v>0</v>
      </c>
      <c r="O75" s="112"/>
      <c r="P75" s="111">
        <f>SUM(P76:P79)</f>
        <v>0</v>
      </c>
      <c r="Q75" s="15"/>
      <c r="R75" s="111">
        <f>SUM(R76:R79)</f>
        <v>0</v>
      </c>
      <c r="S75" s="15"/>
    </row>
    <row r="76" spans="1:19" s="161" customFormat="1">
      <c r="A76" s="15"/>
      <c r="B76" s="15"/>
      <c r="C76" s="15" t="s">
        <v>354</v>
      </c>
      <c r="D76" s="53" t="s">
        <v>353</v>
      </c>
      <c r="E76" s="15"/>
      <c r="F76" s="15"/>
      <c r="G76" s="15"/>
      <c r="H76" s="113"/>
      <c r="I76" s="112"/>
      <c r="J76" s="113"/>
      <c r="K76" s="112"/>
      <c r="L76" s="113"/>
      <c r="M76" s="112"/>
      <c r="N76" s="113"/>
      <c r="O76" s="112"/>
      <c r="P76" s="113"/>
      <c r="Q76" s="15"/>
      <c r="R76" s="113"/>
      <c r="S76" s="15"/>
    </row>
    <row r="77" spans="1:19" s="161" customFormat="1">
      <c r="A77" s="15"/>
      <c r="B77" s="15"/>
      <c r="C77" s="15" t="s">
        <v>355</v>
      </c>
      <c r="D77" s="53" t="s">
        <v>353</v>
      </c>
      <c r="E77" s="15"/>
      <c r="F77" s="15"/>
      <c r="G77" s="15"/>
      <c r="H77" s="113"/>
      <c r="I77" s="112"/>
      <c r="J77" s="113"/>
      <c r="K77" s="112"/>
      <c r="L77" s="113"/>
      <c r="M77" s="112"/>
      <c r="N77" s="113"/>
      <c r="O77" s="112"/>
      <c r="P77" s="113"/>
      <c r="Q77" s="15"/>
      <c r="R77" s="113"/>
      <c r="S77" s="15"/>
    </row>
    <row r="78" spans="1:19" s="161" customFormat="1">
      <c r="A78" s="15"/>
      <c r="B78" s="15"/>
      <c r="C78" s="15" t="s">
        <v>495</v>
      </c>
      <c r="D78" s="53" t="s">
        <v>353</v>
      </c>
      <c r="E78" s="15"/>
      <c r="F78" s="15"/>
      <c r="G78" s="15"/>
      <c r="H78" s="113"/>
      <c r="I78" s="112"/>
      <c r="J78" s="113"/>
      <c r="K78" s="112"/>
      <c r="L78" s="113"/>
      <c r="M78" s="112"/>
      <c r="N78" s="113"/>
      <c r="O78" s="112"/>
      <c r="P78" s="113"/>
      <c r="Q78" s="15"/>
      <c r="R78" s="113"/>
      <c r="S78" s="15"/>
    </row>
    <row r="79" spans="1:19" s="161" customFormat="1">
      <c r="A79" s="15"/>
      <c r="B79" s="15"/>
      <c r="C79" s="15" t="s">
        <v>356</v>
      </c>
      <c r="D79" s="53" t="s">
        <v>353</v>
      </c>
      <c r="E79" s="15"/>
      <c r="F79" s="15"/>
      <c r="G79" s="15"/>
      <c r="H79" s="113"/>
      <c r="I79" s="112"/>
      <c r="J79" s="113"/>
      <c r="K79" s="112"/>
      <c r="L79" s="113"/>
      <c r="M79" s="112"/>
      <c r="N79" s="113"/>
      <c r="O79" s="112"/>
      <c r="P79" s="113"/>
      <c r="Q79" s="15"/>
      <c r="R79" s="113"/>
      <c r="S79" s="15"/>
    </row>
    <row r="80" spans="1:19" s="140" customFormat="1">
      <c r="A80" s="15"/>
      <c r="B80" s="15"/>
      <c r="C80" s="15"/>
      <c r="D80" s="15"/>
      <c r="E80" s="15"/>
      <c r="F80" s="15"/>
      <c r="G80" s="15"/>
      <c r="H80" s="112"/>
      <c r="I80" s="112"/>
      <c r="J80" s="112"/>
      <c r="K80" s="112"/>
      <c r="L80" s="112"/>
      <c r="M80" s="112"/>
      <c r="N80" s="112"/>
      <c r="O80" s="112"/>
      <c r="P80" s="112"/>
      <c r="Q80" s="15"/>
      <c r="R80" s="112"/>
      <c r="S80" s="15"/>
    </row>
    <row r="81" spans="1:19" s="44" customFormat="1">
      <c r="A81" s="15"/>
      <c r="B81" s="15"/>
      <c r="C81" s="51" t="s">
        <v>357</v>
      </c>
      <c r="D81" s="15"/>
      <c r="E81" s="15"/>
      <c r="F81" s="15"/>
      <c r="G81" s="15"/>
      <c r="H81" s="111">
        <f>SUM(H15,H21,H27,H33,H39,H45,H51,H57,H63,H69, H75)</f>
        <v>0</v>
      </c>
      <c r="I81" s="112"/>
      <c r="J81" s="111">
        <f>SUM(J15,J21,J27,J33,J39,J45,J51,J57,J63,J69, J75)</f>
        <v>0</v>
      </c>
      <c r="K81" s="112"/>
      <c r="L81" s="111">
        <f>SUM(L15,L21,L27,L33,L39,L45,L51,L57,L63,L69, L75)</f>
        <v>0</v>
      </c>
      <c r="M81" s="112"/>
      <c r="N81" s="111">
        <f>SUM(N15,N21,N27,N33,N39,N45,N51,N57,N63,N69, N75)</f>
        <v>0</v>
      </c>
      <c r="O81" s="112"/>
      <c r="P81" s="111">
        <f>SUM(P15,P21,P27,P33,P39,P45,P51,P57,P63,P69, P75)</f>
        <v>0</v>
      </c>
      <c r="Q81" s="15"/>
      <c r="R81" s="111">
        <f>SUM(R15,R21,R27,R33,R39,R45,R51,R57,R63,R69, R75)</f>
        <v>0</v>
      </c>
      <c r="S81" s="15"/>
    </row>
    <row r="82" spans="1:19" s="161" customFormat="1">
      <c r="A82" s="15"/>
      <c r="B82" s="15"/>
      <c r="C82" s="15"/>
      <c r="D82" s="15"/>
      <c r="E82" s="15"/>
      <c r="F82" s="15"/>
      <c r="G82" s="15"/>
      <c r="H82" s="15"/>
      <c r="I82" s="15"/>
      <c r="J82" s="15"/>
      <c r="K82" s="15"/>
      <c r="L82" s="15"/>
      <c r="M82" s="15"/>
      <c r="N82" s="15"/>
      <c r="O82" s="15"/>
      <c r="P82" s="15"/>
      <c r="Q82" s="15"/>
      <c r="R82" s="15"/>
      <c r="S82" s="15"/>
    </row>
    <row r="83" spans="1:19" s="44" customFormat="1">
      <c r="A83" s="15"/>
      <c r="B83" s="51" t="s">
        <v>358</v>
      </c>
      <c r="C83" s="161"/>
      <c r="D83" s="15"/>
      <c r="E83" s="15"/>
      <c r="F83" s="15"/>
      <c r="G83" s="15"/>
      <c r="H83" s="15"/>
      <c r="I83" s="15"/>
      <c r="J83" s="15"/>
      <c r="K83" s="15"/>
      <c r="L83" s="15"/>
      <c r="M83" s="15"/>
      <c r="N83" s="15"/>
      <c r="O83" s="15"/>
      <c r="P83" s="15"/>
      <c r="Q83" s="15"/>
      <c r="R83" s="15"/>
      <c r="S83" s="15"/>
    </row>
    <row r="84" spans="1:19" s="44" customFormat="1">
      <c r="A84" s="15"/>
      <c r="B84" s="15"/>
      <c r="C84" s="15"/>
      <c r="D84" s="15"/>
      <c r="E84" s="15"/>
      <c r="F84" s="15"/>
      <c r="G84" s="15"/>
      <c r="H84" s="15"/>
      <c r="I84" s="15"/>
      <c r="J84" s="15"/>
      <c r="K84" s="15"/>
      <c r="L84" s="15"/>
      <c r="M84" s="15"/>
      <c r="N84" s="15"/>
      <c r="O84" s="15"/>
      <c r="P84" s="15"/>
      <c r="Q84" s="15"/>
      <c r="R84" s="15"/>
      <c r="S84" s="15"/>
    </row>
    <row r="85" spans="1:19" s="44" customFormat="1">
      <c r="A85" s="15"/>
      <c r="B85" s="15"/>
      <c r="C85" s="161" t="s">
        <v>347</v>
      </c>
      <c r="D85" s="58">
        <f>regulatoryYear</f>
        <v>2022</v>
      </c>
      <c r="E85" s="15"/>
      <c r="F85" s="15"/>
      <c r="G85" s="15"/>
      <c r="H85" s="15"/>
      <c r="I85" s="15"/>
      <c r="J85" s="15"/>
      <c r="K85" s="15"/>
      <c r="L85" s="15"/>
      <c r="M85" s="15"/>
      <c r="N85" s="15"/>
      <c r="O85" s="15"/>
      <c r="P85" s="15"/>
      <c r="Q85" s="15"/>
      <c r="R85" s="15"/>
      <c r="S85" s="15"/>
    </row>
    <row r="86" spans="1:19" s="44" customFormat="1" ht="38.25" customHeight="1">
      <c r="A86" s="15"/>
      <c r="B86" s="15"/>
      <c r="C86" s="15"/>
      <c r="D86" s="15"/>
      <c r="E86" s="15"/>
      <c r="F86" s="15"/>
      <c r="G86" s="15"/>
      <c r="H86" s="60" t="s">
        <v>348</v>
      </c>
      <c r="I86" s="41"/>
      <c r="J86" s="60" t="s">
        <v>349</v>
      </c>
      <c r="K86" s="41"/>
      <c r="L86" s="60" t="s">
        <v>350</v>
      </c>
      <c r="M86" s="41"/>
      <c r="N86" s="60" t="s">
        <v>351</v>
      </c>
      <c r="O86" s="41"/>
      <c r="P86" s="60" t="s">
        <v>352</v>
      </c>
      <c r="Q86" s="15"/>
      <c r="R86" s="60" t="s">
        <v>350</v>
      </c>
      <c r="S86" s="15"/>
    </row>
    <row r="87" spans="1:19" s="44" customFormat="1" ht="41.25" customHeight="1">
      <c r="A87" s="15"/>
      <c r="B87" s="15"/>
      <c r="C87" s="15"/>
      <c r="D87" s="15"/>
      <c r="E87" s="15"/>
      <c r="F87" s="15"/>
      <c r="G87" s="15"/>
      <c r="H87" s="59">
        <f>regulatoryYear-1</f>
        <v>2021</v>
      </c>
      <c r="I87" s="15"/>
      <c r="J87" s="59">
        <f>regulatoryYear</f>
        <v>2022</v>
      </c>
      <c r="K87" s="15"/>
      <c r="L87" s="59">
        <f>regulatoryYear</f>
        <v>2022</v>
      </c>
      <c r="M87" s="15"/>
      <c r="N87" s="59">
        <f>regulatoryYear</f>
        <v>2022</v>
      </c>
      <c r="O87" s="15"/>
      <c r="P87" s="59">
        <f>regulatoryYear+1</f>
        <v>2023</v>
      </c>
      <c r="Q87" s="15"/>
      <c r="R87" s="59">
        <f>regulatoryYear+1</f>
        <v>2023</v>
      </c>
      <c r="S87" s="15"/>
    </row>
    <row r="88" spans="1:19" s="44" customFormat="1">
      <c r="A88" s="15"/>
      <c r="B88" s="15"/>
      <c r="C88" s="16" t="s">
        <v>359</v>
      </c>
      <c r="D88" s="53" t="s">
        <v>353</v>
      </c>
      <c r="E88" s="15"/>
      <c r="F88" s="15"/>
      <c r="G88" s="15"/>
      <c r="H88" s="111">
        <f>SUM(H89:H91)</f>
        <v>0</v>
      </c>
      <c r="I88" s="112"/>
      <c r="J88" s="111">
        <f>SUM(J89:J91)</f>
        <v>0</v>
      </c>
      <c r="K88" s="112"/>
      <c r="L88" s="176">
        <f>SUM(L89:L91)</f>
        <v>0</v>
      </c>
      <c r="M88" s="112"/>
      <c r="N88" s="176">
        <f>SUM(N89:N91)</f>
        <v>0</v>
      </c>
      <c r="O88" s="112"/>
      <c r="P88" s="176">
        <f>SUM(P89:P91)</f>
        <v>0</v>
      </c>
      <c r="Q88" s="15"/>
      <c r="R88" s="111">
        <f>SUM(R89:R91)</f>
        <v>0</v>
      </c>
      <c r="S88" s="15"/>
    </row>
    <row r="89" spans="1:19" s="44" customFormat="1">
      <c r="A89" s="15"/>
      <c r="B89" s="15"/>
      <c r="C89" s="47" t="s">
        <v>360</v>
      </c>
      <c r="D89" s="53" t="s">
        <v>353</v>
      </c>
      <c r="E89" s="15"/>
      <c r="F89" s="15"/>
      <c r="G89" s="15"/>
      <c r="H89" s="113"/>
      <c r="I89" s="112"/>
      <c r="J89" s="113"/>
      <c r="K89" s="112"/>
      <c r="L89" s="178"/>
      <c r="M89" s="112"/>
      <c r="N89" s="178"/>
      <c r="O89" s="112"/>
      <c r="P89" s="178"/>
      <c r="Q89" s="15"/>
      <c r="R89" s="113"/>
      <c r="S89" s="15"/>
    </row>
    <row r="90" spans="1:19" s="44" customFormat="1">
      <c r="A90" s="15"/>
      <c r="B90" s="15"/>
      <c r="C90" s="47" t="s">
        <v>360</v>
      </c>
      <c r="D90" s="53" t="s">
        <v>353</v>
      </c>
      <c r="E90" s="15"/>
      <c r="F90" s="15"/>
      <c r="G90" s="15"/>
      <c r="H90" s="113"/>
      <c r="I90" s="112"/>
      <c r="J90" s="113"/>
      <c r="K90" s="112"/>
      <c r="L90" s="178"/>
      <c r="M90" s="112"/>
      <c r="N90" s="113"/>
      <c r="O90" s="112"/>
      <c r="P90" s="178"/>
      <c r="Q90" s="15"/>
      <c r="R90" s="113"/>
      <c r="S90" s="15"/>
    </row>
    <row r="91" spans="1:19" s="44" customFormat="1">
      <c r="A91" s="15"/>
      <c r="B91" s="15"/>
      <c r="C91" s="47" t="s">
        <v>360</v>
      </c>
      <c r="D91" s="53" t="s">
        <v>353</v>
      </c>
      <c r="E91" s="15"/>
      <c r="F91" s="15"/>
      <c r="G91" s="15"/>
      <c r="H91" s="113"/>
      <c r="I91" s="112"/>
      <c r="J91" s="113"/>
      <c r="K91" s="112"/>
      <c r="L91" s="178"/>
      <c r="M91" s="112"/>
      <c r="N91" s="113"/>
      <c r="O91" s="112"/>
      <c r="P91" s="178"/>
      <c r="Q91" s="15"/>
      <c r="R91" s="113"/>
      <c r="S91" s="15"/>
    </row>
    <row r="92" spans="1:19" s="44" customFormat="1">
      <c r="A92" s="15"/>
      <c r="B92" s="15"/>
      <c r="C92" s="15"/>
      <c r="D92" s="15"/>
      <c r="E92" s="15"/>
      <c r="F92" s="15"/>
      <c r="G92" s="15"/>
      <c r="H92" s="112"/>
      <c r="I92" s="112"/>
      <c r="J92" s="112"/>
      <c r="K92" s="112"/>
      <c r="L92" s="177"/>
      <c r="M92" s="112"/>
      <c r="N92" s="112"/>
      <c r="O92" s="112"/>
      <c r="P92" s="112"/>
      <c r="Q92" s="15"/>
      <c r="R92" s="112"/>
      <c r="S92" s="15"/>
    </row>
    <row r="93" spans="1:19" s="44" customFormat="1">
      <c r="A93" s="15"/>
      <c r="B93" s="15"/>
      <c r="C93" s="51" t="s">
        <v>361</v>
      </c>
      <c r="D93" s="53" t="s">
        <v>353</v>
      </c>
      <c r="E93" s="15"/>
      <c r="F93" s="15"/>
      <c r="G93" s="15"/>
      <c r="H93" s="111">
        <f>SUM(H94:H96)</f>
        <v>0</v>
      </c>
      <c r="I93" s="112"/>
      <c r="J93" s="111">
        <f>SUM(J94:J96)</f>
        <v>0</v>
      </c>
      <c r="K93" s="112"/>
      <c r="L93" s="176">
        <f>SUM(L94:L96)</f>
        <v>0</v>
      </c>
      <c r="M93" s="112"/>
      <c r="N93" s="176">
        <f>SUM(N94:N96)</f>
        <v>0</v>
      </c>
      <c r="O93" s="112"/>
      <c r="P93" s="176">
        <f>SUM(P94:P96)</f>
        <v>0</v>
      </c>
      <c r="Q93" s="15"/>
      <c r="R93" s="111">
        <f>SUM(R94:R96)</f>
        <v>0</v>
      </c>
      <c r="S93" s="15"/>
    </row>
    <row r="94" spans="1:19" s="44" customFormat="1">
      <c r="A94" s="15"/>
      <c r="B94" s="15"/>
      <c r="C94" s="47" t="s">
        <v>360</v>
      </c>
      <c r="D94" s="53" t="s">
        <v>353</v>
      </c>
      <c r="E94" s="15"/>
      <c r="F94" s="15"/>
      <c r="G94" s="15"/>
      <c r="H94" s="113"/>
      <c r="I94" s="112"/>
      <c r="J94" s="113"/>
      <c r="K94" s="112"/>
      <c r="L94" s="178"/>
      <c r="M94" s="112"/>
      <c r="N94" s="178"/>
      <c r="O94" s="112"/>
      <c r="P94" s="178"/>
      <c r="Q94" s="15"/>
      <c r="R94" s="113"/>
      <c r="S94" s="15"/>
    </row>
    <row r="95" spans="1:19" s="44" customFormat="1">
      <c r="A95" s="15"/>
      <c r="B95" s="15"/>
      <c r="C95" s="47" t="s">
        <v>360</v>
      </c>
      <c r="D95" s="53" t="s">
        <v>353</v>
      </c>
      <c r="E95" s="15"/>
      <c r="F95" s="15"/>
      <c r="G95" s="15"/>
      <c r="H95" s="113"/>
      <c r="I95" s="112"/>
      <c r="J95" s="113"/>
      <c r="K95" s="112"/>
      <c r="L95" s="178"/>
      <c r="M95" s="112"/>
      <c r="N95" s="113"/>
      <c r="O95" s="112"/>
      <c r="P95" s="178"/>
      <c r="Q95" s="15"/>
      <c r="R95" s="113"/>
      <c r="S95" s="15"/>
    </row>
    <row r="96" spans="1:19" s="44" customFormat="1">
      <c r="A96" s="15"/>
      <c r="B96" s="15"/>
      <c r="C96" s="47" t="s">
        <v>360</v>
      </c>
      <c r="D96" s="53" t="s">
        <v>353</v>
      </c>
      <c r="E96" s="15"/>
      <c r="F96" s="15"/>
      <c r="G96" s="15"/>
      <c r="H96" s="113"/>
      <c r="I96" s="112"/>
      <c r="J96" s="113"/>
      <c r="K96" s="112"/>
      <c r="L96" s="178"/>
      <c r="M96" s="112"/>
      <c r="N96" s="113"/>
      <c r="O96" s="112"/>
      <c r="P96" s="178"/>
      <c r="Q96" s="15"/>
      <c r="R96" s="113"/>
      <c r="S96" s="15"/>
    </row>
    <row r="97" spans="1:19" s="44" customFormat="1">
      <c r="A97" s="15"/>
      <c r="B97" s="15"/>
      <c r="C97" s="15"/>
      <c r="D97" s="15"/>
      <c r="E97" s="15"/>
      <c r="F97" s="15"/>
      <c r="G97" s="15"/>
      <c r="H97" s="112"/>
      <c r="I97" s="112"/>
      <c r="J97" s="112"/>
      <c r="K97" s="112"/>
      <c r="L97" s="177"/>
      <c r="M97" s="112"/>
      <c r="N97" s="112"/>
      <c r="O97" s="112"/>
      <c r="P97" s="112"/>
      <c r="Q97" s="15"/>
      <c r="R97" s="112"/>
      <c r="S97" s="15"/>
    </row>
    <row r="98" spans="1:19" s="44" customFormat="1">
      <c r="A98" s="15"/>
      <c r="B98" s="15"/>
      <c r="C98" s="51" t="s">
        <v>362</v>
      </c>
      <c r="D98" s="53" t="s">
        <v>353</v>
      </c>
      <c r="E98" s="15"/>
      <c r="F98" s="15"/>
      <c r="G98" s="15"/>
      <c r="H98" s="111">
        <f>SUM(H99:H101)</f>
        <v>0</v>
      </c>
      <c r="I98" s="112"/>
      <c r="J98" s="111">
        <f>SUM(J99:J101)</f>
        <v>0</v>
      </c>
      <c r="K98" s="112"/>
      <c r="L98" s="176">
        <f>SUM(L99:L101)</f>
        <v>0</v>
      </c>
      <c r="M98" s="112"/>
      <c r="N98" s="176">
        <f>SUM(N99:N101)</f>
        <v>0</v>
      </c>
      <c r="O98" s="112"/>
      <c r="P98" s="176">
        <f>SUM(P99:P101)</f>
        <v>0</v>
      </c>
      <c r="Q98" s="15"/>
      <c r="R98" s="111">
        <f>SUM(R99:R101)</f>
        <v>0</v>
      </c>
      <c r="S98" s="15"/>
    </row>
    <row r="99" spans="1:19" s="44" customFormat="1">
      <c r="A99" s="15"/>
      <c r="B99" s="15"/>
      <c r="C99" s="47" t="s">
        <v>360</v>
      </c>
      <c r="D99" s="53" t="s">
        <v>353</v>
      </c>
      <c r="E99" s="15"/>
      <c r="F99" s="15"/>
      <c r="G99" s="15"/>
      <c r="H99" s="113"/>
      <c r="I99" s="112"/>
      <c r="J99" s="113"/>
      <c r="K99" s="112"/>
      <c r="L99" s="178"/>
      <c r="M99" s="112"/>
      <c r="N99" s="178"/>
      <c r="O99" s="112"/>
      <c r="P99" s="178"/>
      <c r="Q99" s="15"/>
      <c r="R99" s="113"/>
      <c r="S99" s="15"/>
    </row>
    <row r="100" spans="1:19" s="44" customFormat="1">
      <c r="A100" s="15"/>
      <c r="B100" s="15"/>
      <c r="C100" s="47" t="s">
        <v>360</v>
      </c>
      <c r="D100" s="53" t="s">
        <v>353</v>
      </c>
      <c r="E100" s="15"/>
      <c r="F100" s="15"/>
      <c r="G100" s="15"/>
      <c r="H100" s="113"/>
      <c r="I100" s="112"/>
      <c r="J100" s="113"/>
      <c r="K100" s="112"/>
      <c r="L100" s="178"/>
      <c r="M100" s="112"/>
      <c r="N100" s="113"/>
      <c r="O100" s="112"/>
      <c r="P100" s="178"/>
      <c r="Q100" s="15"/>
      <c r="R100" s="113"/>
      <c r="S100" s="15"/>
    </row>
    <row r="101" spans="1:19" s="44" customFormat="1">
      <c r="A101" s="15"/>
      <c r="B101" s="15"/>
      <c r="C101" s="47" t="s">
        <v>360</v>
      </c>
      <c r="D101" s="53" t="s">
        <v>353</v>
      </c>
      <c r="E101" s="15"/>
      <c r="F101" s="15"/>
      <c r="G101" s="15"/>
      <c r="H101" s="113"/>
      <c r="I101" s="112"/>
      <c r="J101" s="113"/>
      <c r="K101" s="112"/>
      <c r="L101" s="178"/>
      <c r="M101" s="112"/>
      <c r="N101" s="113"/>
      <c r="O101" s="112"/>
      <c r="P101" s="178"/>
      <c r="Q101" s="15"/>
      <c r="R101" s="113"/>
      <c r="S101" s="15"/>
    </row>
    <row r="102" spans="1:19" s="44" customFormat="1">
      <c r="A102" s="15"/>
      <c r="B102" s="15"/>
      <c r="C102" s="15"/>
      <c r="D102" s="15"/>
      <c r="E102" s="15"/>
      <c r="F102" s="15"/>
      <c r="G102" s="15"/>
      <c r="H102" s="112"/>
      <c r="I102" s="112"/>
      <c r="J102" s="112"/>
      <c r="K102" s="112"/>
      <c r="L102" s="177"/>
      <c r="M102" s="112"/>
      <c r="N102" s="112"/>
      <c r="O102" s="112"/>
      <c r="P102" s="112"/>
      <c r="Q102" s="15"/>
      <c r="R102" s="112"/>
      <c r="S102" s="15"/>
    </row>
    <row r="103" spans="1:19" s="44" customFormat="1">
      <c r="A103" s="15"/>
      <c r="B103" s="15"/>
      <c r="C103" s="51" t="s">
        <v>363</v>
      </c>
      <c r="D103" s="53" t="s">
        <v>353</v>
      </c>
      <c r="E103" s="15"/>
      <c r="F103" s="15"/>
      <c r="G103" s="15"/>
      <c r="H103" s="111">
        <f>SUM(H104:H106)</f>
        <v>0</v>
      </c>
      <c r="I103" s="112"/>
      <c r="J103" s="111">
        <f>SUM(J104:J106)</f>
        <v>0</v>
      </c>
      <c r="K103" s="112"/>
      <c r="L103" s="176">
        <f>SUM(L104:L106)</f>
        <v>0</v>
      </c>
      <c r="M103" s="112"/>
      <c r="N103" s="176">
        <f>SUM(N104:N106)</f>
        <v>0</v>
      </c>
      <c r="O103" s="112"/>
      <c r="P103" s="176">
        <f>SUM(P104:P106)</f>
        <v>0</v>
      </c>
      <c r="Q103" s="15"/>
      <c r="R103" s="111">
        <f>SUM(R104:R106)</f>
        <v>0</v>
      </c>
      <c r="S103" s="15"/>
    </row>
    <row r="104" spans="1:19" s="44" customFormat="1">
      <c r="A104" s="15"/>
      <c r="B104" s="15"/>
      <c r="C104" s="47" t="s">
        <v>360</v>
      </c>
      <c r="D104" s="53" t="s">
        <v>353</v>
      </c>
      <c r="E104" s="15"/>
      <c r="F104" s="15"/>
      <c r="G104" s="15"/>
      <c r="H104" s="113"/>
      <c r="I104" s="112"/>
      <c r="J104" s="113"/>
      <c r="K104" s="112"/>
      <c r="L104" s="178"/>
      <c r="M104" s="112"/>
      <c r="N104" s="178"/>
      <c r="O104" s="112"/>
      <c r="P104" s="178"/>
      <c r="Q104" s="15"/>
      <c r="R104" s="113"/>
      <c r="S104" s="15"/>
    </row>
    <row r="105" spans="1:19" s="44" customFormat="1">
      <c r="A105" s="15"/>
      <c r="B105" s="15"/>
      <c r="C105" s="47" t="s">
        <v>360</v>
      </c>
      <c r="D105" s="53" t="s">
        <v>353</v>
      </c>
      <c r="E105" s="15"/>
      <c r="F105" s="15"/>
      <c r="G105" s="15"/>
      <c r="H105" s="113"/>
      <c r="I105" s="112"/>
      <c r="J105" s="113"/>
      <c r="K105" s="112"/>
      <c r="L105" s="178"/>
      <c r="M105" s="112"/>
      <c r="N105" s="113"/>
      <c r="O105" s="112"/>
      <c r="P105" s="178"/>
      <c r="Q105" s="15"/>
      <c r="R105" s="113"/>
      <c r="S105" s="15"/>
    </row>
    <row r="106" spans="1:19" s="44" customFormat="1">
      <c r="A106" s="15"/>
      <c r="B106" s="15"/>
      <c r="C106" s="47" t="s">
        <v>360</v>
      </c>
      <c r="D106" s="53" t="s">
        <v>353</v>
      </c>
      <c r="E106" s="15"/>
      <c r="F106" s="15"/>
      <c r="G106" s="15"/>
      <c r="H106" s="113"/>
      <c r="I106" s="112"/>
      <c r="J106" s="113"/>
      <c r="K106" s="112"/>
      <c r="L106" s="178"/>
      <c r="M106" s="112"/>
      <c r="N106" s="113"/>
      <c r="O106" s="112"/>
      <c r="P106" s="178"/>
      <c r="Q106" s="15"/>
      <c r="R106" s="113"/>
      <c r="S106" s="15"/>
    </row>
    <row r="107" spans="1:19" s="44" customFormat="1">
      <c r="A107" s="15"/>
      <c r="B107" s="15"/>
      <c r="C107" s="15"/>
      <c r="D107" s="15"/>
      <c r="E107" s="15"/>
      <c r="F107" s="15"/>
      <c r="G107" s="15"/>
      <c r="H107" s="112"/>
      <c r="I107" s="112"/>
      <c r="J107" s="112"/>
      <c r="K107" s="112"/>
      <c r="L107" s="177"/>
      <c r="M107" s="112"/>
      <c r="N107" s="112"/>
      <c r="O107" s="112"/>
      <c r="P107" s="112"/>
      <c r="Q107" s="15"/>
      <c r="R107" s="112"/>
      <c r="S107" s="15"/>
    </row>
    <row r="108" spans="1:19" s="44" customFormat="1">
      <c r="A108" s="15"/>
      <c r="B108" s="15"/>
      <c r="C108" s="51" t="s">
        <v>364</v>
      </c>
      <c r="D108" s="53" t="s">
        <v>353</v>
      </c>
      <c r="E108" s="15"/>
      <c r="F108" s="15"/>
      <c r="G108" s="15"/>
      <c r="H108" s="111">
        <f>SUM(H109:H111)</f>
        <v>0</v>
      </c>
      <c r="I108" s="112"/>
      <c r="J108" s="111">
        <f>SUM(J109:J111)</f>
        <v>0</v>
      </c>
      <c r="K108" s="112"/>
      <c r="L108" s="176">
        <f>SUM(L109:L111)</f>
        <v>0</v>
      </c>
      <c r="M108" s="112"/>
      <c r="N108" s="176">
        <f>SUM(N109:N111)</f>
        <v>0</v>
      </c>
      <c r="O108" s="112"/>
      <c r="P108" s="176">
        <f>SUM(P109:P111)</f>
        <v>0</v>
      </c>
      <c r="Q108" s="15"/>
      <c r="R108" s="111">
        <f>SUM(R109:R111)</f>
        <v>0</v>
      </c>
      <c r="S108" s="15"/>
    </row>
    <row r="109" spans="1:19" s="44" customFormat="1">
      <c r="A109" s="15"/>
      <c r="B109" s="15"/>
      <c r="C109" s="47" t="s">
        <v>360</v>
      </c>
      <c r="D109" s="53" t="s">
        <v>353</v>
      </c>
      <c r="E109" s="15"/>
      <c r="F109" s="15"/>
      <c r="G109" s="15"/>
      <c r="H109" s="113"/>
      <c r="I109" s="112"/>
      <c r="J109" s="113"/>
      <c r="K109" s="112"/>
      <c r="L109" s="178"/>
      <c r="M109" s="112"/>
      <c r="N109" s="178"/>
      <c r="O109" s="112"/>
      <c r="P109" s="178"/>
      <c r="Q109" s="15"/>
      <c r="R109" s="113"/>
      <c r="S109" s="15"/>
    </row>
    <row r="110" spans="1:19" s="44" customFormat="1">
      <c r="A110" s="15"/>
      <c r="B110" s="15"/>
      <c r="C110" s="47" t="s">
        <v>360</v>
      </c>
      <c r="D110" s="53" t="s">
        <v>353</v>
      </c>
      <c r="E110" s="15"/>
      <c r="F110" s="15"/>
      <c r="G110" s="15"/>
      <c r="H110" s="113"/>
      <c r="I110" s="112"/>
      <c r="J110" s="113"/>
      <c r="K110" s="112"/>
      <c r="L110" s="178"/>
      <c r="M110" s="112"/>
      <c r="N110" s="113"/>
      <c r="O110" s="112"/>
      <c r="P110" s="178"/>
      <c r="Q110" s="15"/>
      <c r="R110" s="113"/>
      <c r="S110" s="15"/>
    </row>
    <row r="111" spans="1:19" s="44" customFormat="1">
      <c r="A111" s="15"/>
      <c r="B111" s="15"/>
      <c r="C111" s="47" t="s">
        <v>360</v>
      </c>
      <c r="D111" s="53" t="s">
        <v>353</v>
      </c>
      <c r="E111" s="15"/>
      <c r="F111" s="15"/>
      <c r="G111" s="15"/>
      <c r="H111" s="113"/>
      <c r="I111" s="112"/>
      <c r="J111" s="113"/>
      <c r="K111" s="112"/>
      <c r="L111" s="178"/>
      <c r="M111" s="112"/>
      <c r="N111" s="113"/>
      <c r="O111" s="112"/>
      <c r="P111" s="178"/>
      <c r="Q111" s="15"/>
      <c r="R111" s="113"/>
      <c r="S111" s="15"/>
    </row>
    <row r="112" spans="1:19" s="44" customFormat="1">
      <c r="A112" s="15"/>
      <c r="B112" s="15"/>
      <c r="C112" s="15"/>
      <c r="D112" s="15"/>
      <c r="E112" s="15"/>
      <c r="F112" s="15"/>
      <c r="G112" s="15"/>
      <c r="H112" s="112"/>
      <c r="I112" s="112"/>
      <c r="J112" s="112"/>
      <c r="K112" s="112"/>
      <c r="L112" s="177"/>
      <c r="M112" s="112"/>
      <c r="N112" s="112"/>
      <c r="O112" s="112"/>
      <c r="P112" s="112"/>
      <c r="Q112" s="15"/>
      <c r="R112" s="112"/>
      <c r="S112" s="15"/>
    </row>
    <row r="113" spans="1:19" s="44" customFormat="1">
      <c r="A113" s="15"/>
      <c r="B113" s="15"/>
      <c r="C113" s="55" t="s">
        <v>365</v>
      </c>
      <c r="D113" s="53" t="s">
        <v>353</v>
      </c>
      <c r="E113" s="15"/>
      <c r="F113" s="15"/>
      <c r="G113" s="15"/>
      <c r="H113" s="111">
        <f>SUM(H114:H116)</f>
        <v>0</v>
      </c>
      <c r="I113" s="112"/>
      <c r="J113" s="111">
        <f>SUM(J114:J116)</f>
        <v>0</v>
      </c>
      <c r="K113" s="112"/>
      <c r="L113" s="176">
        <f>SUM(L114:L116)</f>
        <v>0</v>
      </c>
      <c r="M113" s="112"/>
      <c r="N113" s="111">
        <f>SUM(N114:N116)</f>
        <v>0</v>
      </c>
      <c r="O113" s="112"/>
      <c r="P113" s="111">
        <f>SUM(P114:P116)</f>
        <v>0</v>
      </c>
      <c r="Q113" s="15"/>
      <c r="R113" s="111">
        <f>SUM(R114:R116)</f>
        <v>0</v>
      </c>
      <c r="S113" s="15"/>
    </row>
    <row r="114" spans="1:19" s="44" customFormat="1">
      <c r="A114" s="15"/>
      <c r="B114" s="15"/>
      <c r="C114" s="47" t="s">
        <v>360</v>
      </c>
      <c r="D114" s="53" t="s">
        <v>353</v>
      </c>
      <c r="E114" s="15"/>
      <c r="F114" s="15"/>
      <c r="G114" s="15"/>
      <c r="H114" s="113"/>
      <c r="I114" s="112"/>
      <c r="J114" s="113"/>
      <c r="K114" s="112"/>
      <c r="L114" s="178"/>
      <c r="M114" s="112"/>
      <c r="N114" s="113"/>
      <c r="O114" s="112"/>
      <c r="P114" s="113"/>
      <c r="Q114" s="15"/>
      <c r="R114" s="113"/>
      <c r="S114" s="15"/>
    </row>
    <row r="115" spans="1:19" s="44" customFormat="1">
      <c r="A115" s="15"/>
      <c r="B115" s="15"/>
      <c r="C115" s="47" t="s">
        <v>360</v>
      </c>
      <c r="D115" s="53" t="s">
        <v>353</v>
      </c>
      <c r="E115" s="15"/>
      <c r="F115" s="15"/>
      <c r="G115" s="15"/>
      <c r="H115" s="113"/>
      <c r="I115" s="112"/>
      <c r="J115" s="113"/>
      <c r="K115" s="112"/>
      <c r="L115" s="178"/>
      <c r="M115" s="112"/>
      <c r="N115" s="113"/>
      <c r="O115" s="112"/>
      <c r="P115" s="113"/>
      <c r="Q115" s="15"/>
      <c r="R115" s="113"/>
      <c r="S115" s="15"/>
    </row>
    <row r="116" spans="1:19" s="44" customFormat="1">
      <c r="A116" s="15"/>
      <c r="B116" s="15"/>
      <c r="C116" s="47" t="s">
        <v>360</v>
      </c>
      <c r="D116" s="53" t="s">
        <v>353</v>
      </c>
      <c r="E116" s="15"/>
      <c r="F116" s="15"/>
      <c r="G116" s="15"/>
      <c r="H116" s="113"/>
      <c r="I116" s="112"/>
      <c r="J116" s="113"/>
      <c r="K116" s="112"/>
      <c r="L116" s="178"/>
      <c r="M116" s="112"/>
      <c r="N116" s="113"/>
      <c r="O116" s="112"/>
      <c r="P116" s="113"/>
      <c r="Q116" s="15"/>
      <c r="R116" s="113"/>
      <c r="S116" s="15"/>
    </row>
    <row r="117" spans="1:19" s="44" customFormat="1">
      <c r="A117" s="15"/>
      <c r="B117" s="15"/>
      <c r="C117" s="15"/>
      <c r="D117" s="15"/>
      <c r="E117" s="15"/>
      <c r="F117" s="15"/>
      <c r="G117" s="15"/>
      <c r="H117" s="112"/>
      <c r="I117" s="112"/>
      <c r="J117" s="112"/>
      <c r="K117" s="112"/>
      <c r="L117" s="112"/>
      <c r="M117" s="112"/>
      <c r="N117" s="112"/>
      <c r="O117" s="112"/>
      <c r="P117" s="112"/>
      <c r="Q117" s="15"/>
      <c r="R117" s="112"/>
      <c r="S117" s="15"/>
    </row>
    <row r="118" spans="1:19" s="44" customFormat="1">
      <c r="A118" s="15"/>
      <c r="B118" s="15"/>
      <c r="C118" s="51" t="s">
        <v>357</v>
      </c>
      <c r="D118" s="15"/>
      <c r="E118" s="15"/>
      <c r="F118" s="15"/>
      <c r="G118" s="15"/>
      <c r="H118" s="111">
        <f>SUM(H88,H93,H98,H103,H108,H113)</f>
        <v>0</v>
      </c>
      <c r="I118" s="112"/>
      <c r="J118" s="111">
        <f>SUM(J88,J93,J98,J103,J108,J113)</f>
        <v>0</v>
      </c>
      <c r="K118" s="112"/>
      <c r="L118" s="111">
        <f>SUM(L88,L93,L98,L103,L108,L113)</f>
        <v>0</v>
      </c>
      <c r="M118" s="112"/>
      <c r="N118" s="111">
        <f>SUM(N88,N93,N98,N103,N108,N113)</f>
        <v>0</v>
      </c>
      <c r="O118" s="112"/>
      <c r="P118" s="111">
        <f>SUM(P88,P93,P98,P103,P108,P113)</f>
        <v>0</v>
      </c>
      <c r="Q118" s="15"/>
      <c r="R118" s="111">
        <f>SUM(R88,R93,R98,R103,R108,R113)</f>
        <v>0</v>
      </c>
      <c r="S118" s="15"/>
    </row>
    <row r="119" spans="1:19" s="44" customFormat="1">
      <c r="A119" s="15"/>
      <c r="B119" s="15"/>
      <c r="C119" s="15"/>
      <c r="D119" s="15"/>
      <c r="E119" s="15"/>
      <c r="F119" s="15"/>
      <c r="G119" s="15"/>
      <c r="H119" s="15"/>
      <c r="I119" s="15"/>
      <c r="J119" s="15"/>
      <c r="K119" s="15"/>
      <c r="L119" s="15"/>
      <c r="M119" s="15"/>
      <c r="N119" s="15"/>
      <c r="O119" s="15"/>
      <c r="P119" s="15"/>
      <c r="Q119" s="15"/>
      <c r="R119" s="15"/>
      <c r="S119" s="15"/>
    </row>
    <row r="120" spans="1:19" s="44" customFormat="1">
      <c r="A120" s="15"/>
      <c r="B120" s="15"/>
      <c r="C120" s="61" t="s">
        <v>242</v>
      </c>
      <c r="D120" s="15"/>
      <c r="E120" s="15"/>
      <c r="F120" s="15"/>
      <c r="G120" s="15"/>
      <c r="H120" s="68" t="str">
        <f>IF((H118-H81)=0,"OK","ERROR")</f>
        <v>OK</v>
      </c>
      <c r="I120" s="15"/>
      <c r="J120" s="68" t="str">
        <f>IF((J118-J81)=0,"OK","ERROR")</f>
        <v>OK</v>
      </c>
      <c r="K120" s="15"/>
      <c r="L120" s="68" t="str">
        <f>IF((L118-L81)=0,"OK","ERROR")</f>
        <v>OK</v>
      </c>
      <c r="M120" s="15"/>
      <c r="N120" s="68" t="str">
        <f>IF((N118-N81)=0,"OK","ERROR")</f>
        <v>OK</v>
      </c>
      <c r="O120" s="15"/>
      <c r="P120" s="68" t="str">
        <f>IF((P118-P81)=0,"OK","ERROR")</f>
        <v>OK</v>
      </c>
      <c r="Q120" s="15"/>
      <c r="R120" s="68" t="str">
        <f>IF((R118-R81)=0,"OK","ERROR")</f>
        <v>OK</v>
      </c>
      <c r="S120" s="15"/>
    </row>
    <row r="121" spans="1:19" s="44" customFormat="1">
      <c r="A121" s="15"/>
      <c r="B121" s="15"/>
      <c r="C121" s="15"/>
      <c r="D121" s="15"/>
      <c r="E121" s="15"/>
      <c r="F121" s="15"/>
      <c r="G121" s="15"/>
      <c r="H121" s="15"/>
      <c r="I121" s="15"/>
      <c r="J121" s="15"/>
      <c r="K121" s="15"/>
      <c r="L121" s="15"/>
      <c r="M121" s="15"/>
      <c r="N121" s="15"/>
      <c r="O121" s="15"/>
      <c r="P121" s="15"/>
      <c r="Q121" s="15"/>
      <c r="R121" s="15"/>
      <c r="S121" s="15"/>
    </row>
    <row r="122" spans="1:19" s="161" customFormat="1">
      <c r="A122" s="15"/>
      <c r="B122" s="51" t="s">
        <v>366</v>
      </c>
      <c r="D122" s="15"/>
      <c r="E122" s="53"/>
      <c r="F122" s="53"/>
      <c r="G122" s="15"/>
      <c r="H122" s="15"/>
      <c r="I122" s="15"/>
      <c r="J122" s="15"/>
      <c r="K122" s="15"/>
      <c r="L122" s="15"/>
      <c r="M122" s="15"/>
      <c r="N122" s="15"/>
      <c r="O122" s="15"/>
      <c r="P122" s="15"/>
      <c r="Q122" s="15"/>
      <c r="R122" s="15"/>
      <c r="S122" s="15"/>
    </row>
    <row r="123" spans="1:19" s="161" customFormat="1" ht="20.25" customHeight="1">
      <c r="A123" s="15"/>
      <c r="B123" s="15"/>
      <c r="C123" s="15"/>
      <c r="D123" s="15"/>
      <c r="E123" s="53"/>
      <c r="F123" s="53"/>
      <c r="G123" s="15"/>
      <c r="H123" s="15"/>
      <c r="I123" s="15"/>
      <c r="J123" s="15"/>
      <c r="K123" s="15"/>
      <c r="L123" s="15"/>
      <c r="M123" s="15"/>
      <c r="N123" s="15"/>
      <c r="O123" s="15"/>
      <c r="P123" s="15"/>
      <c r="Q123" s="15"/>
      <c r="R123" s="15"/>
      <c r="S123" s="15"/>
    </row>
    <row r="124" spans="1:19" s="161" customFormat="1">
      <c r="A124" s="15"/>
      <c r="B124" s="15"/>
      <c r="C124" s="161" t="s">
        <v>347</v>
      </c>
      <c r="D124" s="58">
        <f>regulatoryYear</f>
        <v>2022</v>
      </c>
      <c r="E124" s="15"/>
      <c r="F124" s="15"/>
      <c r="G124" s="15"/>
      <c r="H124" s="15"/>
      <c r="I124" s="15"/>
      <c r="J124" s="15"/>
      <c r="K124" s="15"/>
      <c r="L124" s="15"/>
      <c r="M124" s="15"/>
      <c r="N124" s="15"/>
      <c r="O124" s="15"/>
      <c r="P124" s="15"/>
      <c r="Q124" s="15"/>
      <c r="R124" s="15"/>
      <c r="S124" s="15"/>
    </row>
    <row r="125" spans="1:19" s="161" customFormat="1" ht="38.25" customHeight="1">
      <c r="A125" s="15"/>
      <c r="B125" s="15"/>
      <c r="C125" s="15"/>
      <c r="D125" s="15"/>
      <c r="E125" s="15"/>
      <c r="F125" s="15"/>
      <c r="G125" s="15"/>
      <c r="H125" s="60" t="s">
        <v>348</v>
      </c>
      <c r="I125" s="41"/>
      <c r="J125" s="60" t="s">
        <v>349</v>
      </c>
      <c r="K125" s="41"/>
      <c r="L125" s="60" t="s">
        <v>350</v>
      </c>
      <c r="M125" s="41"/>
      <c r="N125" s="60" t="s">
        <v>351</v>
      </c>
      <c r="O125" s="41"/>
      <c r="P125" s="60" t="s">
        <v>352</v>
      </c>
      <c r="Q125" s="15"/>
      <c r="R125" s="60" t="s">
        <v>350</v>
      </c>
      <c r="S125" s="15"/>
    </row>
    <row r="126" spans="1:19" s="161" customFormat="1" ht="36.75" customHeight="1">
      <c r="A126" s="15"/>
      <c r="B126" s="15"/>
      <c r="C126" s="15"/>
      <c r="D126" s="15"/>
      <c r="E126" s="15"/>
      <c r="F126" s="15"/>
      <c r="G126" s="15"/>
      <c r="H126" s="59">
        <f>regulatoryYear-1</f>
        <v>2021</v>
      </c>
      <c r="I126" s="15"/>
      <c r="J126" s="59">
        <f>regulatoryYear</f>
        <v>2022</v>
      </c>
      <c r="K126" s="15"/>
      <c r="L126" s="59">
        <f>regulatoryYear</f>
        <v>2022</v>
      </c>
      <c r="M126" s="15"/>
      <c r="N126" s="59">
        <f>regulatoryYear</f>
        <v>2022</v>
      </c>
      <c r="O126" s="15"/>
      <c r="P126" s="59">
        <f>regulatoryYear+1</f>
        <v>2023</v>
      </c>
      <c r="Q126" s="15"/>
      <c r="R126" s="59">
        <f>regulatoryYear+1</f>
        <v>2023</v>
      </c>
      <c r="S126" s="15"/>
    </row>
    <row r="127" spans="1:19" s="161" customFormat="1">
      <c r="A127" s="15"/>
      <c r="B127" s="15"/>
      <c r="C127" s="16" t="s">
        <v>88</v>
      </c>
      <c r="D127" s="53" t="s">
        <v>651</v>
      </c>
      <c r="E127" s="15"/>
      <c r="F127" s="15"/>
      <c r="G127" s="15"/>
      <c r="H127" s="113"/>
      <c r="I127" s="112"/>
      <c r="J127" s="113"/>
      <c r="K127" s="112"/>
      <c r="L127" s="113"/>
      <c r="M127" s="112"/>
      <c r="N127" s="113"/>
      <c r="O127" s="112"/>
      <c r="P127" s="113"/>
      <c r="Q127" s="15"/>
      <c r="R127" s="113"/>
      <c r="S127" s="15"/>
    </row>
    <row r="128" spans="1:19" s="161" customFormat="1">
      <c r="A128" s="15"/>
      <c r="B128" s="15"/>
      <c r="C128" s="15" t="s">
        <v>354</v>
      </c>
      <c r="D128" s="53" t="s">
        <v>651</v>
      </c>
      <c r="E128" s="15"/>
      <c r="F128" s="15"/>
      <c r="G128" s="15"/>
      <c r="H128" s="113"/>
      <c r="I128" s="112"/>
      <c r="J128" s="113"/>
      <c r="K128" s="112"/>
      <c r="L128" s="113"/>
      <c r="M128" s="112"/>
      <c r="N128" s="113"/>
      <c r="O128" s="112"/>
      <c r="P128" s="113"/>
      <c r="Q128" s="15"/>
      <c r="R128" s="113"/>
      <c r="S128" s="15"/>
    </row>
    <row r="129" spans="1:19" s="161" customFormat="1">
      <c r="A129" s="15"/>
      <c r="B129" s="15"/>
      <c r="C129" s="15" t="s">
        <v>355</v>
      </c>
      <c r="D129" s="53" t="s">
        <v>651</v>
      </c>
      <c r="E129" s="15"/>
      <c r="F129" s="15"/>
      <c r="G129" s="15"/>
      <c r="H129" s="113"/>
      <c r="I129" s="112"/>
      <c r="J129" s="113"/>
      <c r="K129" s="112"/>
      <c r="L129" s="113"/>
      <c r="M129" s="112"/>
      <c r="N129" s="113"/>
      <c r="O129" s="112"/>
      <c r="P129" s="113"/>
      <c r="Q129" s="15"/>
      <c r="R129" s="113"/>
      <c r="S129" s="15"/>
    </row>
    <row r="130" spans="1:19" s="161" customFormat="1">
      <c r="A130" s="15"/>
      <c r="B130" s="15"/>
      <c r="C130" s="15" t="s">
        <v>495</v>
      </c>
      <c r="D130" s="53" t="s">
        <v>651</v>
      </c>
      <c r="E130" s="15"/>
      <c r="F130" s="15"/>
      <c r="G130" s="15"/>
      <c r="H130" s="113"/>
      <c r="I130" s="112"/>
      <c r="J130" s="113"/>
      <c r="K130" s="112"/>
      <c r="L130" s="113"/>
      <c r="M130" s="112"/>
      <c r="N130" s="113"/>
      <c r="O130" s="112"/>
      <c r="P130" s="113"/>
      <c r="Q130" s="15"/>
      <c r="R130" s="113"/>
      <c r="S130" s="15"/>
    </row>
    <row r="131" spans="1:19" s="161" customFormat="1">
      <c r="A131" s="15"/>
      <c r="B131" s="15"/>
      <c r="C131" s="15" t="s">
        <v>356</v>
      </c>
      <c r="D131" s="53" t="s">
        <v>651</v>
      </c>
      <c r="E131" s="15"/>
      <c r="F131" s="15"/>
      <c r="G131" s="15"/>
      <c r="H131" s="113"/>
      <c r="I131" s="112"/>
      <c r="J131" s="113"/>
      <c r="K131" s="112"/>
      <c r="L131" s="113"/>
      <c r="M131" s="112"/>
      <c r="N131" s="113"/>
      <c r="O131" s="112"/>
      <c r="P131" s="113"/>
      <c r="Q131" s="15"/>
      <c r="R131" s="113"/>
      <c r="S131" s="15"/>
    </row>
    <row r="132" spans="1:19" s="161" customFormat="1">
      <c r="A132" s="15"/>
      <c r="B132" s="15"/>
      <c r="C132" s="15"/>
      <c r="D132" s="15"/>
      <c r="E132" s="15"/>
      <c r="F132" s="15"/>
      <c r="G132" s="15"/>
      <c r="H132" s="112"/>
      <c r="I132" s="112"/>
      <c r="J132" s="112"/>
      <c r="K132" s="112"/>
      <c r="L132" s="112"/>
      <c r="M132" s="112"/>
      <c r="N132" s="112"/>
      <c r="O132" s="112"/>
      <c r="P132" s="112"/>
      <c r="Q132" s="15"/>
      <c r="R132" s="112"/>
      <c r="S132" s="15"/>
    </row>
    <row r="133" spans="1:19" s="161" customFormat="1">
      <c r="A133" s="15"/>
      <c r="B133" s="15"/>
      <c r="C133" s="16" t="s">
        <v>89</v>
      </c>
      <c r="D133" s="53" t="s">
        <v>651</v>
      </c>
      <c r="E133" s="15"/>
      <c r="F133" s="15"/>
      <c r="G133" s="15"/>
      <c r="H133" s="113"/>
      <c r="I133" s="112"/>
      <c r="J133" s="113"/>
      <c r="K133" s="112"/>
      <c r="L133" s="113"/>
      <c r="M133" s="112"/>
      <c r="N133" s="113"/>
      <c r="O133" s="112"/>
      <c r="P133" s="113"/>
      <c r="Q133" s="15"/>
      <c r="R133" s="113"/>
      <c r="S133" s="15"/>
    </row>
    <row r="134" spans="1:19" s="161" customFormat="1">
      <c r="A134" s="15"/>
      <c r="B134" s="15"/>
      <c r="C134" s="15" t="s">
        <v>354</v>
      </c>
      <c r="D134" s="53" t="s">
        <v>651</v>
      </c>
      <c r="E134" s="15"/>
      <c r="F134" s="15"/>
      <c r="G134" s="15"/>
      <c r="H134" s="113"/>
      <c r="I134" s="112"/>
      <c r="J134" s="113"/>
      <c r="K134" s="112"/>
      <c r="L134" s="113"/>
      <c r="M134" s="112"/>
      <c r="N134" s="113"/>
      <c r="O134" s="112"/>
      <c r="P134" s="113"/>
      <c r="Q134" s="15"/>
      <c r="R134" s="113"/>
      <c r="S134" s="15"/>
    </row>
    <row r="135" spans="1:19" s="161" customFormat="1">
      <c r="A135" s="15"/>
      <c r="B135" s="15"/>
      <c r="C135" s="15" t="s">
        <v>355</v>
      </c>
      <c r="D135" s="53" t="s">
        <v>651</v>
      </c>
      <c r="E135" s="15"/>
      <c r="F135" s="15"/>
      <c r="G135" s="15"/>
      <c r="H135" s="113"/>
      <c r="I135" s="112"/>
      <c r="J135" s="113"/>
      <c r="K135" s="112"/>
      <c r="L135" s="113"/>
      <c r="M135" s="112"/>
      <c r="N135" s="113"/>
      <c r="O135" s="112"/>
      <c r="P135" s="113"/>
      <c r="Q135" s="15"/>
      <c r="R135" s="113"/>
      <c r="S135" s="15"/>
    </row>
    <row r="136" spans="1:19" s="161" customFormat="1">
      <c r="A136" s="15"/>
      <c r="B136" s="15"/>
      <c r="C136" s="15" t="s">
        <v>495</v>
      </c>
      <c r="D136" s="53" t="s">
        <v>651</v>
      </c>
      <c r="E136" s="15"/>
      <c r="F136" s="15"/>
      <c r="G136" s="15"/>
      <c r="H136" s="113"/>
      <c r="I136" s="112"/>
      <c r="J136" s="113"/>
      <c r="K136" s="112"/>
      <c r="L136" s="113"/>
      <c r="M136" s="112"/>
      <c r="N136" s="113"/>
      <c r="O136" s="112"/>
      <c r="P136" s="113"/>
      <c r="Q136" s="15"/>
      <c r="R136" s="113"/>
      <c r="S136" s="15"/>
    </row>
    <row r="137" spans="1:19" s="161" customFormat="1">
      <c r="A137" s="15"/>
      <c r="B137" s="15"/>
      <c r="C137" s="15" t="s">
        <v>356</v>
      </c>
      <c r="D137" s="53" t="s">
        <v>651</v>
      </c>
      <c r="E137" s="15"/>
      <c r="F137" s="15"/>
      <c r="G137" s="15"/>
      <c r="H137" s="113"/>
      <c r="I137" s="112"/>
      <c r="J137" s="113"/>
      <c r="K137" s="112"/>
      <c r="L137" s="113"/>
      <c r="M137" s="112"/>
      <c r="N137" s="113"/>
      <c r="O137" s="112"/>
      <c r="P137" s="113"/>
      <c r="Q137" s="15"/>
      <c r="R137" s="113"/>
      <c r="S137" s="15"/>
    </row>
    <row r="138" spans="1:19" s="161" customFormat="1">
      <c r="A138" s="15"/>
      <c r="B138" s="15"/>
      <c r="C138" s="15"/>
      <c r="D138" s="15"/>
      <c r="E138" s="15"/>
      <c r="F138" s="15"/>
      <c r="G138" s="15"/>
      <c r="H138" s="112"/>
      <c r="I138" s="112"/>
      <c r="J138" s="112"/>
      <c r="K138" s="112"/>
      <c r="L138" s="112"/>
      <c r="M138" s="112"/>
      <c r="N138" s="112"/>
      <c r="O138" s="112"/>
      <c r="P138" s="112"/>
      <c r="Q138" s="15"/>
      <c r="R138" s="112"/>
      <c r="S138" s="15"/>
    </row>
    <row r="139" spans="1:19" s="161" customFormat="1">
      <c r="A139" s="15"/>
      <c r="B139" s="15"/>
      <c r="C139" s="16" t="s">
        <v>90</v>
      </c>
      <c r="D139" s="53" t="s">
        <v>651</v>
      </c>
      <c r="E139" s="15"/>
      <c r="F139" s="15"/>
      <c r="G139" s="15"/>
      <c r="H139" s="113"/>
      <c r="I139" s="112"/>
      <c r="J139" s="113"/>
      <c r="K139" s="112"/>
      <c r="L139" s="113"/>
      <c r="M139" s="112"/>
      <c r="N139" s="113"/>
      <c r="O139" s="112"/>
      <c r="P139" s="113"/>
      <c r="Q139" s="15"/>
      <c r="R139" s="113"/>
      <c r="S139" s="15"/>
    </row>
    <row r="140" spans="1:19" s="161" customFormat="1">
      <c r="A140" s="15"/>
      <c r="B140" s="15"/>
      <c r="C140" s="15" t="s">
        <v>354</v>
      </c>
      <c r="D140" s="53" t="s">
        <v>651</v>
      </c>
      <c r="E140" s="15"/>
      <c r="F140" s="15"/>
      <c r="G140" s="15"/>
      <c r="H140" s="113"/>
      <c r="I140" s="112"/>
      <c r="J140" s="113"/>
      <c r="K140" s="112"/>
      <c r="L140" s="113"/>
      <c r="M140" s="112"/>
      <c r="N140" s="113"/>
      <c r="O140" s="112"/>
      <c r="P140" s="113"/>
      <c r="Q140" s="15"/>
      <c r="R140" s="113"/>
      <c r="S140" s="15"/>
    </row>
    <row r="141" spans="1:19" s="161" customFormat="1">
      <c r="A141" s="15"/>
      <c r="B141" s="15"/>
      <c r="C141" s="15" t="s">
        <v>355</v>
      </c>
      <c r="D141" s="53" t="s">
        <v>651</v>
      </c>
      <c r="E141" s="15"/>
      <c r="F141" s="15"/>
      <c r="G141" s="15"/>
      <c r="H141" s="113"/>
      <c r="I141" s="112"/>
      <c r="J141" s="113"/>
      <c r="K141" s="112"/>
      <c r="L141" s="113"/>
      <c r="M141" s="112"/>
      <c r="N141" s="113"/>
      <c r="O141" s="112"/>
      <c r="P141" s="113"/>
      <c r="Q141" s="15"/>
      <c r="R141" s="113"/>
      <c r="S141" s="15"/>
    </row>
    <row r="142" spans="1:19" s="161" customFormat="1">
      <c r="A142" s="15"/>
      <c r="B142" s="15"/>
      <c r="C142" s="15" t="s">
        <v>495</v>
      </c>
      <c r="D142" s="53" t="s">
        <v>651</v>
      </c>
      <c r="E142" s="15"/>
      <c r="F142" s="15"/>
      <c r="G142" s="15"/>
      <c r="H142" s="113"/>
      <c r="I142" s="112"/>
      <c r="J142" s="113"/>
      <c r="K142" s="112"/>
      <c r="L142" s="113"/>
      <c r="M142" s="112"/>
      <c r="N142" s="113"/>
      <c r="O142" s="112"/>
      <c r="P142" s="113"/>
      <c r="Q142" s="15"/>
      <c r="R142" s="113"/>
      <c r="S142" s="15"/>
    </row>
    <row r="143" spans="1:19" s="161" customFormat="1">
      <c r="A143" s="15"/>
      <c r="B143" s="15"/>
      <c r="C143" s="15" t="s">
        <v>356</v>
      </c>
      <c r="D143" s="53" t="s">
        <v>651</v>
      </c>
      <c r="E143" s="15"/>
      <c r="F143" s="15"/>
      <c r="G143" s="15"/>
      <c r="H143" s="113"/>
      <c r="I143" s="112"/>
      <c r="J143" s="113"/>
      <c r="K143" s="112"/>
      <c r="L143" s="113"/>
      <c r="M143" s="112"/>
      <c r="N143" s="113"/>
      <c r="O143" s="112"/>
      <c r="P143" s="113"/>
      <c r="Q143" s="15"/>
      <c r="R143" s="113"/>
      <c r="S143" s="15"/>
    </row>
    <row r="144" spans="1:19" s="161" customFormat="1">
      <c r="A144" s="15"/>
      <c r="B144" s="15"/>
      <c r="C144" s="15"/>
      <c r="D144" s="15"/>
      <c r="E144" s="15"/>
      <c r="F144" s="15"/>
      <c r="G144" s="15"/>
      <c r="H144" s="112"/>
      <c r="I144" s="112"/>
      <c r="J144" s="112"/>
      <c r="K144" s="112"/>
      <c r="L144" s="112"/>
      <c r="M144" s="112"/>
      <c r="N144" s="112"/>
      <c r="O144" s="112"/>
      <c r="P144" s="112"/>
      <c r="Q144" s="15"/>
      <c r="R144" s="112"/>
      <c r="S144" s="15"/>
    </row>
    <row r="145" spans="1:19" s="161" customFormat="1">
      <c r="A145" s="15"/>
      <c r="B145" s="15"/>
      <c r="C145" s="16" t="s">
        <v>91</v>
      </c>
      <c r="D145" s="53" t="s">
        <v>651</v>
      </c>
      <c r="E145" s="15"/>
      <c r="F145" s="15"/>
      <c r="G145" s="15"/>
      <c r="H145" s="113"/>
      <c r="I145" s="112"/>
      <c r="J145" s="113"/>
      <c r="K145" s="112"/>
      <c r="L145" s="113"/>
      <c r="M145" s="112"/>
      <c r="N145" s="113"/>
      <c r="O145" s="112"/>
      <c r="P145" s="113"/>
      <c r="Q145" s="15"/>
      <c r="R145" s="113"/>
      <c r="S145" s="15"/>
    </row>
    <row r="146" spans="1:19" s="161" customFormat="1">
      <c r="A146" s="15"/>
      <c r="B146" s="15"/>
      <c r="C146" s="15" t="s">
        <v>354</v>
      </c>
      <c r="D146" s="53" t="s">
        <v>651</v>
      </c>
      <c r="E146" s="15"/>
      <c r="F146" s="15"/>
      <c r="G146" s="15"/>
      <c r="H146" s="113"/>
      <c r="I146" s="112"/>
      <c r="J146" s="113"/>
      <c r="K146" s="112"/>
      <c r="L146" s="113"/>
      <c r="M146" s="112"/>
      <c r="N146" s="113"/>
      <c r="O146" s="112"/>
      <c r="P146" s="113"/>
      <c r="Q146" s="15"/>
      <c r="R146" s="113"/>
      <c r="S146" s="15"/>
    </row>
    <row r="147" spans="1:19" s="161" customFormat="1">
      <c r="A147" s="15"/>
      <c r="B147" s="15"/>
      <c r="C147" s="15" t="s">
        <v>355</v>
      </c>
      <c r="D147" s="53" t="s">
        <v>651</v>
      </c>
      <c r="E147" s="15"/>
      <c r="F147" s="15"/>
      <c r="G147" s="15"/>
      <c r="H147" s="113"/>
      <c r="I147" s="112"/>
      <c r="J147" s="113"/>
      <c r="K147" s="112"/>
      <c r="L147" s="113"/>
      <c r="M147" s="112"/>
      <c r="N147" s="113"/>
      <c r="O147" s="112"/>
      <c r="P147" s="113"/>
      <c r="Q147" s="15"/>
      <c r="R147" s="113"/>
      <c r="S147" s="15"/>
    </row>
    <row r="148" spans="1:19" s="161" customFormat="1">
      <c r="A148" s="15"/>
      <c r="B148" s="15"/>
      <c r="C148" s="15" t="s">
        <v>495</v>
      </c>
      <c r="D148" s="53" t="s">
        <v>651</v>
      </c>
      <c r="E148" s="15"/>
      <c r="F148" s="15"/>
      <c r="G148" s="15"/>
      <c r="H148" s="113"/>
      <c r="I148" s="112"/>
      <c r="J148" s="113"/>
      <c r="K148" s="112"/>
      <c r="L148" s="113"/>
      <c r="M148" s="112"/>
      <c r="N148" s="113"/>
      <c r="O148" s="112"/>
      <c r="P148" s="113"/>
      <c r="Q148" s="15"/>
      <c r="R148" s="113"/>
      <c r="S148" s="15"/>
    </row>
    <row r="149" spans="1:19" s="161" customFormat="1">
      <c r="A149" s="15"/>
      <c r="B149" s="15"/>
      <c r="C149" s="15" t="s">
        <v>356</v>
      </c>
      <c r="D149" s="53" t="s">
        <v>651</v>
      </c>
      <c r="E149" s="15"/>
      <c r="F149" s="15"/>
      <c r="G149" s="15"/>
      <c r="H149" s="113"/>
      <c r="I149" s="112"/>
      <c r="J149" s="113"/>
      <c r="K149" s="112"/>
      <c r="L149" s="113"/>
      <c r="M149" s="112"/>
      <c r="N149" s="113"/>
      <c r="O149" s="112"/>
      <c r="P149" s="113"/>
      <c r="Q149" s="15"/>
      <c r="R149" s="113"/>
      <c r="S149" s="15"/>
    </row>
    <row r="150" spans="1:19" s="161" customFormat="1">
      <c r="A150" s="15"/>
      <c r="B150" s="15"/>
      <c r="C150" s="15"/>
      <c r="D150" s="15"/>
      <c r="E150" s="15"/>
      <c r="F150" s="15"/>
      <c r="G150" s="15"/>
      <c r="H150" s="112"/>
      <c r="I150" s="112"/>
      <c r="J150" s="112"/>
      <c r="K150" s="112"/>
      <c r="L150" s="112"/>
      <c r="M150" s="112"/>
      <c r="N150" s="112"/>
      <c r="O150" s="112"/>
      <c r="P150" s="112"/>
      <c r="Q150" s="15"/>
      <c r="R150" s="112"/>
      <c r="S150" s="15"/>
    </row>
    <row r="151" spans="1:19" s="161" customFormat="1">
      <c r="A151" s="15"/>
      <c r="B151" s="15"/>
      <c r="C151" s="16" t="s">
        <v>92</v>
      </c>
      <c r="D151" s="53" t="s">
        <v>651</v>
      </c>
      <c r="E151" s="15"/>
      <c r="F151" s="15"/>
      <c r="G151" s="15"/>
      <c r="H151" s="113"/>
      <c r="I151" s="112"/>
      <c r="J151" s="113"/>
      <c r="K151" s="112"/>
      <c r="L151" s="113"/>
      <c r="M151" s="112"/>
      <c r="N151" s="113"/>
      <c r="O151" s="112"/>
      <c r="P151" s="113"/>
      <c r="Q151" s="15"/>
      <c r="R151" s="113"/>
      <c r="S151" s="15"/>
    </row>
    <row r="152" spans="1:19" s="161" customFormat="1">
      <c r="A152" s="15"/>
      <c r="B152" s="15"/>
      <c r="C152" s="15" t="s">
        <v>354</v>
      </c>
      <c r="D152" s="53" t="s">
        <v>651</v>
      </c>
      <c r="E152" s="15"/>
      <c r="F152" s="15"/>
      <c r="G152" s="15"/>
      <c r="H152" s="113"/>
      <c r="I152" s="112"/>
      <c r="J152" s="113"/>
      <c r="K152" s="112"/>
      <c r="L152" s="113"/>
      <c r="M152" s="112"/>
      <c r="N152" s="113"/>
      <c r="O152" s="112"/>
      <c r="P152" s="113"/>
      <c r="Q152" s="15"/>
      <c r="R152" s="113"/>
      <c r="S152" s="15"/>
    </row>
    <row r="153" spans="1:19" s="161" customFormat="1">
      <c r="A153" s="15"/>
      <c r="B153" s="15"/>
      <c r="C153" s="15" t="s">
        <v>355</v>
      </c>
      <c r="D153" s="53" t="s">
        <v>651</v>
      </c>
      <c r="E153" s="15"/>
      <c r="F153" s="15"/>
      <c r="G153" s="15"/>
      <c r="H153" s="113"/>
      <c r="I153" s="112"/>
      <c r="J153" s="113"/>
      <c r="K153" s="112"/>
      <c r="L153" s="113"/>
      <c r="M153" s="112"/>
      <c r="N153" s="113"/>
      <c r="O153" s="112"/>
      <c r="P153" s="113"/>
      <c r="Q153" s="15"/>
      <c r="R153" s="113"/>
      <c r="S153" s="15"/>
    </row>
    <row r="154" spans="1:19" s="161" customFormat="1">
      <c r="A154" s="15"/>
      <c r="B154" s="15"/>
      <c r="C154" s="15" t="s">
        <v>495</v>
      </c>
      <c r="D154" s="53" t="s">
        <v>651</v>
      </c>
      <c r="E154" s="15"/>
      <c r="F154" s="15"/>
      <c r="G154" s="15"/>
      <c r="H154" s="113"/>
      <c r="I154" s="112"/>
      <c r="J154" s="113"/>
      <c r="K154" s="112"/>
      <c r="L154" s="113"/>
      <c r="M154" s="112"/>
      <c r="N154" s="113"/>
      <c r="O154" s="112"/>
      <c r="P154" s="113"/>
      <c r="Q154" s="15"/>
      <c r="R154" s="113"/>
      <c r="S154" s="15"/>
    </row>
    <row r="155" spans="1:19" s="161" customFormat="1">
      <c r="A155" s="15"/>
      <c r="B155" s="15"/>
      <c r="C155" s="15" t="s">
        <v>356</v>
      </c>
      <c r="D155" s="53" t="s">
        <v>651</v>
      </c>
      <c r="E155" s="15"/>
      <c r="F155" s="15"/>
      <c r="G155" s="15"/>
      <c r="H155" s="113"/>
      <c r="I155" s="112"/>
      <c r="J155" s="113"/>
      <c r="K155" s="112"/>
      <c r="L155" s="113"/>
      <c r="M155" s="112"/>
      <c r="N155" s="113"/>
      <c r="O155" s="112"/>
      <c r="P155" s="113"/>
      <c r="Q155" s="15"/>
      <c r="R155" s="113"/>
      <c r="S155" s="15"/>
    </row>
    <row r="156" spans="1:19" s="161" customFormat="1">
      <c r="A156" s="15"/>
      <c r="B156" s="15"/>
      <c r="C156" s="15"/>
      <c r="D156" s="15"/>
      <c r="E156" s="15"/>
      <c r="F156" s="15"/>
      <c r="G156" s="15"/>
      <c r="H156" s="112"/>
      <c r="I156" s="112"/>
      <c r="J156" s="112"/>
      <c r="K156" s="112"/>
      <c r="L156" s="112"/>
      <c r="M156" s="112"/>
      <c r="N156" s="112"/>
      <c r="O156" s="112"/>
      <c r="P156" s="112"/>
      <c r="Q156" s="15"/>
      <c r="R156" s="112"/>
      <c r="S156" s="15"/>
    </row>
    <row r="157" spans="1:19" s="161" customFormat="1">
      <c r="A157" s="15"/>
      <c r="B157" s="15"/>
      <c r="C157" s="16" t="s">
        <v>93</v>
      </c>
      <c r="D157" s="53" t="s">
        <v>651</v>
      </c>
      <c r="E157" s="15"/>
      <c r="F157" s="15"/>
      <c r="G157" s="15"/>
      <c r="H157" s="113"/>
      <c r="I157" s="112"/>
      <c r="J157" s="113"/>
      <c r="K157" s="112"/>
      <c r="L157" s="113"/>
      <c r="M157" s="112"/>
      <c r="N157" s="113"/>
      <c r="O157" s="112"/>
      <c r="P157" s="113"/>
      <c r="Q157" s="15"/>
      <c r="R157" s="113"/>
      <c r="S157" s="15"/>
    </row>
    <row r="158" spans="1:19" s="161" customFormat="1">
      <c r="A158" s="15"/>
      <c r="B158" s="15"/>
      <c r="C158" s="15" t="s">
        <v>354</v>
      </c>
      <c r="D158" s="53" t="s">
        <v>651</v>
      </c>
      <c r="E158" s="15"/>
      <c r="F158" s="15"/>
      <c r="G158" s="15"/>
      <c r="H158" s="113"/>
      <c r="I158" s="112"/>
      <c r="J158" s="113"/>
      <c r="K158" s="112"/>
      <c r="L158" s="113"/>
      <c r="M158" s="112"/>
      <c r="N158" s="113"/>
      <c r="O158" s="112"/>
      <c r="P158" s="113"/>
      <c r="Q158" s="15"/>
      <c r="R158" s="113"/>
      <c r="S158" s="15"/>
    </row>
    <row r="159" spans="1:19" s="161" customFormat="1">
      <c r="A159" s="15"/>
      <c r="B159" s="15"/>
      <c r="C159" s="15" t="s">
        <v>355</v>
      </c>
      <c r="D159" s="53" t="s">
        <v>651</v>
      </c>
      <c r="E159" s="15"/>
      <c r="F159" s="15"/>
      <c r="G159" s="15"/>
      <c r="H159" s="113"/>
      <c r="I159" s="112"/>
      <c r="J159" s="113"/>
      <c r="K159" s="112"/>
      <c r="L159" s="113"/>
      <c r="M159" s="112"/>
      <c r="N159" s="113"/>
      <c r="O159" s="112"/>
      <c r="P159" s="113"/>
      <c r="Q159" s="15"/>
      <c r="R159" s="113"/>
      <c r="S159" s="15"/>
    </row>
    <row r="160" spans="1:19" s="161" customFormat="1">
      <c r="A160" s="15"/>
      <c r="B160" s="15"/>
      <c r="C160" s="15" t="s">
        <v>495</v>
      </c>
      <c r="D160" s="53" t="s">
        <v>651</v>
      </c>
      <c r="E160" s="15"/>
      <c r="F160" s="15"/>
      <c r="G160" s="15"/>
      <c r="H160" s="113"/>
      <c r="I160" s="112"/>
      <c r="J160" s="113"/>
      <c r="K160" s="112"/>
      <c r="L160" s="113"/>
      <c r="M160" s="112"/>
      <c r="N160" s="113"/>
      <c r="O160" s="112"/>
      <c r="P160" s="113"/>
      <c r="Q160" s="15"/>
      <c r="R160" s="113"/>
      <c r="S160" s="15"/>
    </row>
    <row r="161" spans="1:19" s="161" customFormat="1">
      <c r="A161" s="15"/>
      <c r="B161" s="15"/>
      <c r="C161" s="15" t="s">
        <v>356</v>
      </c>
      <c r="D161" s="53" t="s">
        <v>651</v>
      </c>
      <c r="E161" s="15"/>
      <c r="F161" s="15"/>
      <c r="G161" s="15"/>
      <c r="H161" s="113"/>
      <c r="I161" s="112"/>
      <c r="J161" s="113"/>
      <c r="K161" s="112"/>
      <c r="L161" s="113"/>
      <c r="M161" s="112"/>
      <c r="N161" s="113"/>
      <c r="O161" s="112"/>
      <c r="P161" s="113"/>
      <c r="Q161" s="15"/>
      <c r="R161" s="113"/>
      <c r="S161" s="15"/>
    </row>
    <row r="162" spans="1:19" s="161" customFormat="1">
      <c r="A162" s="15"/>
      <c r="B162" s="15"/>
      <c r="C162" s="15"/>
      <c r="D162" s="15"/>
      <c r="E162" s="15"/>
      <c r="F162" s="15"/>
      <c r="G162" s="15"/>
      <c r="H162" s="112"/>
      <c r="I162" s="112"/>
      <c r="J162" s="112"/>
      <c r="K162" s="112"/>
      <c r="L162" s="112"/>
      <c r="M162" s="112"/>
      <c r="N162" s="112"/>
      <c r="O162" s="112"/>
      <c r="P162" s="112"/>
      <c r="Q162" s="15"/>
      <c r="R162" s="112"/>
      <c r="S162" s="15"/>
    </row>
    <row r="163" spans="1:19" s="161" customFormat="1">
      <c r="A163" s="15"/>
      <c r="B163" s="15"/>
      <c r="C163" s="16" t="s">
        <v>94</v>
      </c>
      <c r="D163" s="53" t="s">
        <v>651</v>
      </c>
      <c r="E163" s="15"/>
      <c r="F163" s="15"/>
      <c r="G163" s="15"/>
      <c r="H163" s="113"/>
      <c r="I163" s="112"/>
      <c r="J163" s="113"/>
      <c r="K163" s="112"/>
      <c r="L163" s="113"/>
      <c r="M163" s="112"/>
      <c r="N163" s="113"/>
      <c r="O163" s="112"/>
      <c r="P163" s="113"/>
      <c r="Q163" s="15"/>
      <c r="R163" s="113"/>
      <c r="S163" s="15"/>
    </row>
    <row r="164" spans="1:19" s="161" customFormat="1">
      <c r="A164" s="15"/>
      <c r="B164" s="15"/>
      <c r="C164" s="15" t="s">
        <v>354</v>
      </c>
      <c r="D164" s="53" t="s">
        <v>651</v>
      </c>
      <c r="E164" s="15"/>
      <c r="F164" s="15"/>
      <c r="G164" s="15"/>
      <c r="H164" s="113"/>
      <c r="I164" s="112"/>
      <c r="J164" s="113"/>
      <c r="K164" s="112"/>
      <c r="L164" s="113"/>
      <c r="M164" s="112"/>
      <c r="N164" s="113"/>
      <c r="O164" s="112"/>
      <c r="P164" s="113"/>
      <c r="Q164" s="15"/>
      <c r="R164" s="113"/>
      <c r="S164" s="15"/>
    </row>
    <row r="165" spans="1:19" s="161" customFormat="1">
      <c r="A165" s="15"/>
      <c r="B165" s="15"/>
      <c r="C165" s="15" t="s">
        <v>355</v>
      </c>
      <c r="D165" s="53" t="s">
        <v>651</v>
      </c>
      <c r="E165" s="15"/>
      <c r="F165" s="15"/>
      <c r="G165" s="15"/>
      <c r="H165" s="113"/>
      <c r="I165" s="112"/>
      <c r="J165" s="113"/>
      <c r="K165" s="112"/>
      <c r="L165" s="113"/>
      <c r="M165" s="112"/>
      <c r="N165" s="113"/>
      <c r="O165" s="112"/>
      <c r="P165" s="113"/>
      <c r="Q165" s="15"/>
      <c r="R165" s="113"/>
      <c r="S165" s="15"/>
    </row>
    <row r="166" spans="1:19" s="161" customFormat="1">
      <c r="A166" s="15"/>
      <c r="B166" s="15"/>
      <c r="C166" s="15" t="s">
        <v>495</v>
      </c>
      <c r="D166" s="53" t="s">
        <v>651</v>
      </c>
      <c r="E166" s="15"/>
      <c r="F166" s="15"/>
      <c r="G166" s="15"/>
      <c r="H166" s="113"/>
      <c r="I166" s="112"/>
      <c r="J166" s="113"/>
      <c r="K166" s="112"/>
      <c r="L166" s="113"/>
      <c r="M166" s="112"/>
      <c r="N166" s="113"/>
      <c r="O166" s="112"/>
      <c r="P166" s="113"/>
      <c r="Q166" s="15"/>
      <c r="R166" s="113"/>
      <c r="S166" s="15"/>
    </row>
    <row r="167" spans="1:19" s="161" customFormat="1">
      <c r="A167" s="15"/>
      <c r="B167" s="15"/>
      <c r="C167" s="15" t="s">
        <v>356</v>
      </c>
      <c r="D167" s="53" t="s">
        <v>651</v>
      </c>
      <c r="E167" s="15"/>
      <c r="F167" s="15"/>
      <c r="G167" s="15"/>
      <c r="H167" s="113"/>
      <c r="I167" s="112"/>
      <c r="J167" s="113"/>
      <c r="K167" s="112"/>
      <c r="L167" s="113"/>
      <c r="M167" s="112"/>
      <c r="N167" s="113"/>
      <c r="O167" s="112"/>
      <c r="P167" s="113"/>
      <c r="Q167" s="15"/>
      <c r="R167" s="113"/>
      <c r="S167" s="15"/>
    </row>
    <row r="168" spans="1:19" s="161" customFormat="1">
      <c r="A168" s="15"/>
      <c r="B168" s="15"/>
      <c r="C168" s="15"/>
      <c r="D168" s="15"/>
      <c r="E168" s="15"/>
      <c r="F168" s="15"/>
      <c r="G168" s="15"/>
      <c r="H168" s="112"/>
      <c r="I168" s="112"/>
      <c r="J168" s="112"/>
      <c r="K168" s="112"/>
      <c r="L168" s="112"/>
      <c r="M168" s="112"/>
      <c r="N168" s="112"/>
      <c r="O168" s="112"/>
      <c r="P168" s="112"/>
      <c r="Q168" s="15"/>
      <c r="R168" s="112"/>
      <c r="S168" s="15"/>
    </row>
    <row r="169" spans="1:19" s="161" customFormat="1">
      <c r="A169" s="15"/>
      <c r="B169" s="15"/>
      <c r="C169" s="16" t="s">
        <v>95</v>
      </c>
      <c r="D169" s="53" t="s">
        <v>651</v>
      </c>
      <c r="E169" s="15"/>
      <c r="F169" s="15"/>
      <c r="G169" s="15"/>
      <c r="H169" s="113"/>
      <c r="I169" s="112"/>
      <c r="J169" s="113"/>
      <c r="K169" s="112"/>
      <c r="L169" s="113"/>
      <c r="M169" s="112"/>
      <c r="N169" s="113"/>
      <c r="O169" s="112"/>
      <c r="P169" s="113"/>
      <c r="Q169" s="15"/>
      <c r="R169" s="113"/>
      <c r="S169" s="15"/>
    </row>
    <row r="170" spans="1:19" s="161" customFormat="1">
      <c r="A170" s="15"/>
      <c r="B170" s="15"/>
      <c r="C170" s="15" t="s">
        <v>354</v>
      </c>
      <c r="D170" s="53" t="s">
        <v>651</v>
      </c>
      <c r="E170" s="15"/>
      <c r="F170" s="15"/>
      <c r="G170" s="15"/>
      <c r="H170" s="113"/>
      <c r="I170" s="112"/>
      <c r="J170" s="113"/>
      <c r="K170" s="112"/>
      <c r="L170" s="113"/>
      <c r="M170" s="112"/>
      <c r="N170" s="113"/>
      <c r="O170" s="112"/>
      <c r="P170" s="113"/>
      <c r="Q170" s="15"/>
      <c r="R170" s="113"/>
      <c r="S170" s="15"/>
    </row>
    <row r="171" spans="1:19" s="161" customFormat="1">
      <c r="A171" s="15"/>
      <c r="B171" s="15"/>
      <c r="C171" s="15" t="s">
        <v>355</v>
      </c>
      <c r="D171" s="53" t="s">
        <v>651</v>
      </c>
      <c r="E171" s="15"/>
      <c r="F171" s="15"/>
      <c r="G171" s="15"/>
      <c r="H171" s="113"/>
      <c r="I171" s="112"/>
      <c r="J171" s="113"/>
      <c r="K171" s="112"/>
      <c r="L171" s="113"/>
      <c r="M171" s="112"/>
      <c r="N171" s="113"/>
      <c r="O171" s="112"/>
      <c r="P171" s="113"/>
      <c r="Q171" s="15"/>
      <c r="R171" s="113"/>
      <c r="S171" s="15"/>
    </row>
    <row r="172" spans="1:19" s="161" customFormat="1">
      <c r="A172" s="15"/>
      <c r="B172" s="15"/>
      <c r="C172" s="15" t="s">
        <v>495</v>
      </c>
      <c r="D172" s="53" t="s">
        <v>651</v>
      </c>
      <c r="E172" s="15"/>
      <c r="F172" s="15"/>
      <c r="G172" s="15"/>
      <c r="H172" s="113"/>
      <c r="I172" s="112"/>
      <c r="J172" s="113"/>
      <c r="K172" s="112"/>
      <c r="L172" s="113"/>
      <c r="M172" s="112"/>
      <c r="N172" s="113"/>
      <c r="O172" s="112"/>
      <c r="P172" s="113"/>
      <c r="Q172" s="15"/>
      <c r="R172" s="113"/>
      <c r="S172" s="15"/>
    </row>
    <row r="173" spans="1:19" s="161" customFormat="1">
      <c r="A173" s="15"/>
      <c r="B173" s="15"/>
      <c r="C173" s="15" t="s">
        <v>356</v>
      </c>
      <c r="D173" s="53" t="s">
        <v>651</v>
      </c>
      <c r="E173" s="15"/>
      <c r="F173" s="15"/>
      <c r="G173" s="15"/>
      <c r="H173" s="113"/>
      <c r="I173" s="112"/>
      <c r="J173" s="113"/>
      <c r="K173" s="112"/>
      <c r="L173" s="113"/>
      <c r="M173" s="112"/>
      <c r="N173" s="113"/>
      <c r="O173" s="112"/>
      <c r="P173" s="113"/>
      <c r="Q173" s="15"/>
      <c r="R173" s="113"/>
      <c r="S173" s="15"/>
    </row>
    <row r="174" spans="1:19" s="161" customFormat="1">
      <c r="A174" s="15"/>
      <c r="B174" s="15"/>
      <c r="C174" s="15"/>
      <c r="D174" s="15"/>
      <c r="E174" s="15"/>
      <c r="F174" s="15"/>
      <c r="G174" s="15"/>
      <c r="H174" s="112"/>
      <c r="I174" s="112"/>
      <c r="J174" s="112"/>
      <c r="K174" s="112"/>
      <c r="L174" s="112"/>
      <c r="M174" s="112"/>
      <c r="N174" s="112"/>
      <c r="O174" s="112"/>
      <c r="P174" s="112"/>
      <c r="Q174" s="15"/>
      <c r="R174" s="112"/>
      <c r="S174" s="15"/>
    </row>
    <row r="175" spans="1:19" s="161" customFormat="1">
      <c r="A175" s="15"/>
      <c r="B175" s="15"/>
      <c r="C175" s="16" t="s">
        <v>664</v>
      </c>
      <c r="D175" s="53" t="s">
        <v>651</v>
      </c>
      <c r="E175" s="15"/>
      <c r="F175" s="15"/>
      <c r="G175" s="15"/>
      <c r="H175" s="113"/>
      <c r="I175" s="112"/>
      <c r="J175" s="113"/>
      <c r="K175" s="112"/>
      <c r="L175" s="113"/>
      <c r="M175" s="112"/>
      <c r="N175" s="113"/>
      <c r="O175" s="112"/>
      <c r="P175" s="113"/>
      <c r="Q175" s="15"/>
      <c r="R175" s="113"/>
      <c r="S175" s="15"/>
    </row>
    <row r="176" spans="1:19" s="161" customFormat="1">
      <c r="A176" s="15"/>
      <c r="B176" s="15"/>
      <c r="C176" s="15" t="s">
        <v>354</v>
      </c>
      <c r="D176" s="53" t="s">
        <v>651</v>
      </c>
      <c r="E176" s="15"/>
      <c r="F176" s="15"/>
      <c r="G176" s="15"/>
      <c r="H176" s="113"/>
      <c r="I176" s="112"/>
      <c r="J176" s="113"/>
      <c r="K176" s="112"/>
      <c r="L176" s="113"/>
      <c r="M176" s="112"/>
      <c r="N176" s="113"/>
      <c r="O176" s="112"/>
      <c r="P176" s="113"/>
      <c r="Q176" s="15"/>
      <c r="R176" s="113"/>
      <c r="S176" s="15"/>
    </row>
    <row r="177" spans="1:19" s="161" customFormat="1">
      <c r="A177" s="15"/>
      <c r="B177" s="15"/>
      <c r="C177" s="15" t="s">
        <v>355</v>
      </c>
      <c r="D177" s="53" t="s">
        <v>651</v>
      </c>
      <c r="E177" s="15"/>
      <c r="F177" s="15"/>
      <c r="G177" s="15"/>
      <c r="H177" s="113"/>
      <c r="I177" s="112"/>
      <c r="J177" s="113"/>
      <c r="K177" s="112"/>
      <c r="L177" s="113"/>
      <c r="M177" s="112"/>
      <c r="N177" s="113"/>
      <c r="O177" s="112"/>
      <c r="P177" s="113"/>
      <c r="Q177" s="15"/>
      <c r="R177" s="113"/>
      <c r="S177" s="15"/>
    </row>
    <row r="178" spans="1:19" s="161" customFormat="1">
      <c r="A178" s="15"/>
      <c r="B178" s="15"/>
      <c r="C178" s="15" t="s">
        <v>495</v>
      </c>
      <c r="D178" s="53" t="s">
        <v>651</v>
      </c>
      <c r="E178" s="15"/>
      <c r="F178" s="15"/>
      <c r="G178" s="15"/>
      <c r="H178" s="113"/>
      <c r="I178" s="112"/>
      <c r="J178" s="113"/>
      <c r="K178" s="112"/>
      <c r="L178" s="113"/>
      <c r="M178" s="112"/>
      <c r="N178" s="113"/>
      <c r="O178" s="112"/>
      <c r="P178" s="113"/>
      <c r="Q178" s="15"/>
      <c r="R178" s="113"/>
      <c r="S178" s="15"/>
    </row>
    <row r="179" spans="1:19" s="161" customFormat="1">
      <c r="A179" s="15"/>
      <c r="B179" s="15"/>
      <c r="C179" s="15" t="s">
        <v>356</v>
      </c>
      <c r="D179" s="53" t="s">
        <v>651</v>
      </c>
      <c r="E179" s="15"/>
      <c r="F179" s="15"/>
      <c r="G179" s="15"/>
      <c r="H179" s="113"/>
      <c r="I179" s="112"/>
      <c r="J179" s="113"/>
      <c r="K179" s="112"/>
      <c r="L179" s="113"/>
      <c r="M179" s="112"/>
      <c r="N179" s="113"/>
      <c r="O179" s="112"/>
      <c r="P179" s="113"/>
      <c r="Q179" s="15"/>
      <c r="R179" s="113"/>
      <c r="S179" s="15"/>
    </row>
    <row r="180" spans="1:19" s="161" customFormat="1">
      <c r="A180" s="15"/>
      <c r="B180" s="15"/>
      <c r="C180" s="15"/>
      <c r="D180" s="15"/>
      <c r="E180" s="15"/>
      <c r="F180" s="15"/>
      <c r="G180" s="15"/>
      <c r="H180" s="112"/>
      <c r="I180" s="112"/>
      <c r="J180" s="112"/>
      <c r="K180" s="112"/>
      <c r="L180" s="112"/>
      <c r="M180" s="112"/>
      <c r="N180" s="112"/>
      <c r="O180" s="112"/>
      <c r="P180" s="112"/>
      <c r="Q180" s="15"/>
      <c r="R180" s="112"/>
      <c r="S180" s="15"/>
    </row>
    <row r="181" spans="1:19" s="161" customFormat="1">
      <c r="A181" s="15"/>
      <c r="B181" s="15"/>
      <c r="C181" s="16" t="s">
        <v>244</v>
      </c>
      <c r="D181" s="53" t="s">
        <v>651</v>
      </c>
      <c r="E181" s="15"/>
      <c r="F181" s="15"/>
      <c r="G181" s="15"/>
      <c r="H181" s="113"/>
      <c r="I181" s="112"/>
      <c r="J181" s="113"/>
      <c r="K181" s="112"/>
      <c r="L181" s="113"/>
      <c r="M181" s="112"/>
      <c r="N181" s="113"/>
      <c r="O181" s="112"/>
      <c r="P181" s="113"/>
      <c r="Q181" s="15"/>
      <c r="R181" s="113"/>
      <c r="S181" s="15"/>
    </row>
    <row r="182" spans="1:19" s="161" customFormat="1">
      <c r="A182" s="15"/>
      <c r="B182" s="15"/>
      <c r="C182" s="15" t="s">
        <v>354</v>
      </c>
      <c r="D182" s="53" t="s">
        <v>651</v>
      </c>
      <c r="E182" s="15"/>
      <c r="F182" s="15"/>
      <c r="G182" s="15"/>
      <c r="H182" s="113"/>
      <c r="I182" s="112"/>
      <c r="J182" s="113"/>
      <c r="K182" s="112"/>
      <c r="L182" s="113"/>
      <c r="M182" s="112"/>
      <c r="N182" s="113"/>
      <c r="O182" s="112"/>
      <c r="P182" s="113"/>
      <c r="Q182" s="15"/>
      <c r="R182" s="113"/>
      <c r="S182" s="15"/>
    </row>
    <row r="183" spans="1:19" s="161" customFormat="1">
      <c r="A183" s="15"/>
      <c r="B183" s="15"/>
      <c r="C183" s="15" t="s">
        <v>355</v>
      </c>
      <c r="D183" s="53" t="s">
        <v>651</v>
      </c>
      <c r="E183" s="15"/>
      <c r="F183" s="15"/>
      <c r="G183" s="15"/>
      <c r="H183" s="113"/>
      <c r="I183" s="112"/>
      <c r="J183" s="113"/>
      <c r="K183" s="112"/>
      <c r="L183" s="113"/>
      <c r="M183" s="112"/>
      <c r="N183" s="113"/>
      <c r="O183" s="112"/>
      <c r="P183" s="113"/>
      <c r="Q183" s="15"/>
      <c r="R183" s="113"/>
      <c r="S183" s="15"/>
    </row>
    <row r="184" spans="1:19" s="161" customFormat="1">
      <c r="A184" s="15"/>
      <c r="B184" s="15"/>
      <c r="C184" s="15" t="s">
        <v>495</v>
      </c>
      <c r="D184" s="53" t="s">
        <v>651</v>
      </c>
      <c r="E184" s="15"/>
      <c r="F184" s="15"/>
      <c r="G184" s="15"/>
      <c r="H184" s="113"/>
      <c r="I184" s="112"/>
      <c r="J184" s="113"/>
      <c r="K184" s="112"/>
      <c r="L184" s="113"/>
      <c r="M184" s="112"/>
      <c r="N184" s="113"/>
      <c r="O184" s="112"/>
      <c r="P184" s="113"/>
      <c r="Q184" s="15"/>
      <c r="R184" s="113"/>
      <c r="S184" s="15"/>
    </row>
    <row r="185" spans="1:19" s="161" customFormat="1">
      <c r="A185" s="15"/>
      <c r="B185" s="15"/>
      <c r="C185" s="15" t="s">
        <v>356</v>
      </c>
      <c r="D185" s="53" t="s">
        <v>651</v>
      </c>
      <c r="E185" s="15"/>
      <c r="F185" s="15"/>
      <c r="G185" s="15"/>
      <c r="H185" s="113"/>
      <c r="I185" s="112"/>
      <c r="J185" s="113"/>
      <c r="K185" s="112"/>
      <c r="L185" s="113"/>
      <c r="M185" s="112"/>
      <c r="N185" s="113"/>
      <c r="O185" s="112"/>
      <c r="P185" s="113"/>
      <c r="Q185" s="15"/>
      <c r="R185" s="113"/>
      <c r="S185" s="15"/>
    </row>
    <row r="186" spans="1:19" s="161" customFormat="1">
      <c r="A186" s="15"/>
      <c r="B186" s="15"/>
      <c r="C186" s="15"/>
      <c r="D186" s="15"/>
      <c r="E186" s="15"/>
      <c r="F186" s="15"/>
      <c r="G186" s="15"/>
      <c r="H186" s="112"/>
      <c r="I186" s="112"/>
      <c r="J186" s="112"/>
      <c r="K186" s="112"/>
      <c r="L186" s="112"/>
      <c r="M186" s="112"/>
      <c r="N186" s="112"/>
      <c r="O186" s="112"/>
      <c r="P186" s="112"/>
      <c r="Q186" s="15"/>
      <c r="R186" s="112"/>
      <c r="S186" s="15"/>
    </row>
    <row r="187" spans="1:19" s="161" customFormat="1">
      <c r="A187" s="15"/>
      <c r="B187" s="15"/>
      <c r="C187" s="16" t="s">
        <v>252</v>
      </c>
      <c r="D187" s="53" t="s">
        <v>651</v>
      </c>
      <c r="E187" s="15"/>
      <c r="F187" s="15"/>
      <c r="G187" s="15"/>
      <c r="H187" s="113"/>
      <c r="I187" s="112"/>
      <c r="J187" s="113"/>
      <c r="K187" s="112"/>
      <c r="L187" s="113"/>
      <c r="M187" s="112"/>
      <c r="N187" s="113"/>
      <c r="O187" s="112"/>
      <c r="P187" s="113"/>
      <c r="Q187" s="15"/>
      <c r="R187" s="113"/>
      <c r="S187" s="15"/>
    </row>
    <row r="188" spans="1:19" s="161" customFormat="1">
      <c r="A188" s="15"/>
      <c r="B188" s="15"/>
      <c r="C188" s="15" t="s">
        <v>354</v>
      </c>
      <c r="D188" s="53" t="s">
        <v>651</v>
      </c>
      <c r="E188" s="15"/>
      <c r="F188" s="15"/>
      <c r="G188" s="15"/>
      <c r="H188" s="113"/>
      <c r="I188" s="112"/>
      <c r="J188" s="113"/>
      <c r="K188" s="112"/>
      <c r="L188" s="113"/>
      <c r="M188" s="112"/>
      <c r="N188" s="113"/>
      <c r="O188" s="112"/>
      <c r="P188" s="113"/>
      <c r="Q188" s="15"/>
      <c r="R188" s="113"/>
      <c r="S188" s="15"/>
    </row>
    <row r="189" spans="1:19" s="161" customFormat="1">
      <c r="A189" s="15"/>
      <c r="B189" s="15"/>
      <c r="C189" s="15" t="s">
        <v>355</v>
      </c>
      <c r="D189" s="53" t="s">
        <v>651</v>
      </c>
      <c r="E189" s="15"/>
      <c r="F189" s="15"/>
      <c r="G189" s="15"/>
      <c r="H189" s="113"/>
      <c r="I189" s="112"/>
      <c r="J189" s="113"/>
      <c r="K189" s="112"/>
      <c r="L189" s="113"/>
      <c r="M189" s="112"/>
      <c r="N189" s="113"/>
      <c r="O189" s="112"/>
      <c r="P189" s="113"/>
      <c r="Q189" s="15"/>
      <c r="R189" s="113"/>
      <c r="S189" s="15"/>
    </row>
    <row r="190" spans="1:19" s="161" customFormat="1">
      <c r="A190" s="15"/>
      <c r="B190" s="15"/>
      <c r="C190" s="15" t="s">
        <v>495</v>
      </c>
      <c r="D190" s="53" t="s">
        <v>651</v>
      </c>
      <c r="E190" s="15"/>
      <c r="F190" s="15"/>
      <c r="G190" s="15"/>
      <c r="H190" s="113"/>
      <c r="I190" s="112"/>
      <c r="J190" s="113"/>
      <c r="K190" s="112"/>
      <c r="L190" s="113"/>
      <c r="M190" s="112"/>
      <c r="N190" s="113"/>
      <c r="O190" s="112"/>
      <c r="P190" s="113"/>
      <c r="Q190" s="15"/>
      <c r="R190" s="113"/>
      <c r="S190" s="15"/>
    </row>
    <row r="191" spans="1:19" s="161" customFormat="1">
      <c r="A191" s="15"/>
      <c r="B191" s="15"/>
      <c r="C191" s="15" t="s">
        <v>356</v>
      </c>
      <c r="D191" s="53" t="s">
        <v>651</v>
      </c>
      <c r="E191" s="15"/>
      <c r="F191" s="15"/>
      <c r="G191" s="15"/>
      <c r="H191" s="113"/>
      <c r="I191" s="112"/>
      <c r="J191" s="113"/>
      <c r="K191" s="112"/>
      <c r="L191" s="113"/>
      <c r="M191" s="112"/>
      <c r="N191" s="113"/>
      <c r="O191" s="112"/>
      <c r="P191" s="113"/>
      <c r="Q191" s="15"/>
      <c r="R191" s="113"/>
      <c r="S191" s="15"/>
    </row>
    <row r="192" spans="1:19" s="161" customFormat="1">
      <c r="A192" s="15"/>
      <c r="B192" s="15"/>
      <c r="D192" s="15"/>
      <c r="E192" s="15"/>
      <c r="F192" s="15"/>
      <c r="G192" s="15"/>
      <c r="H192" s="15"/>
      <c r="I192" s="15"/>
      <c r="J192" s="15"/>
      <c r="K192" s="15"/>
      <c r="L192" s="15"/>
      <c r="M192" s="15"/>
      <c r="N192" s="15"/>
      <c r="O192" s="15"/>
      <c r="P192" s="15"/>
      <c r="Q192" s="15"/>
      <c r="R192" s="15"/>
      <c r="S192" s="15"/>
    </row>
    <row r="193" spans="1:19" s="161" customFormat="1">
      <c r="A193" s="15"/>
      <c r="B193" s="15"/>
      <c r="C193" s="15"/>
      <c r="D193" s="15"/>
      <c r="E193" s="15"/>
      <c r="F193" s="15"/>
      <c r="G193" s="15"/>
      <c r="H193" s="15"/>
      <c r="I193" s="15"/>
      <c r="J193" s="15"/>
      <c r="K193" s="15"/>
      <c r="L193" s="15"/>
      <c r="M193" s="15"/>
      <c r="N193" s="15"/>
      <c r="O193" s="15"/>
      <c r="P193" s="15"/>
      <c r="Q193" s="15"/>
      <c r="R193" s="15"/>
      <c r="S193" s="15"/>
    </row>
    <row r="194" spans="1:19" s="44" customFormat="1">
      <c r="A194" s="15"/>
      <c r="B194" s="51" t="s">
        <v>367</v>
      </c>
      <c r="C194" s="161"/>
      <c r="D194" s="15"/>
      <c r="E194" s="15"/>
      <c r="F194" s="15"/>
      <c r="G194" s="15"/>
      <c r="H194" s="15"/>
      <c r="I194" s="15"/>
      <c r="J194" s="15"/>
      <c r="K194" s="15"/>
      <c r="L194" s="15"/>
      <c r="M194" s="15"/>
      <c r="N194" s="15"/>
      <c r="O194" s="15"/>
      <c r="P194" s="15"/>
      <c r="Q194" s="15"/>
      <c r="R194" s="15"/>
      <c r="S194" s="15"/>
    </row>
    <row r="195" spans="1:19" s="44" customFormat="1">
      <c r="A195" s="15"/>
      <c r="B195" s="15"/>
      <c r="C195" s="15"/>
      <c r="D195" s="15"/>
      <c r="E195" s="15"/>
      <c r="F195" s="15"/>
      <c r="G195" s="15"/>
      <c r="H195" s="15"/>
      <c r="I195" s="15"/>
      <c r="J195" s="15"/>
      <c r="K195" s="15"/>
      <c r="L195" s="15"/>
      <c r="M195" s="15"/>
      <c r="N195" s="15"/>
      <c r="O195" s="15"/>
      <c r="P195" s="15"/>
      <c r="Q195" s="15"/>
      <c r="R195" s="15"/>
      <c r="S195" s="15"/>
    </row>
    <row r="196" spans="1:19" s="44" customFormat="1">
      <c r="A196" s="15"/>
      <c r="B196" s="15"/>
      <c r="C196" s="161" t="s">
        <v>347</v>
      </c>
      <c r="D196" s="58">
        <f>regulatoryYear</f>
        <v>2022</v>
      </c>
      <c r="E196" s="15"/>
      <c r="F196" s="15"/>
      <c r="G196" s="15"/>
      <c r="H196" s="15"/>
      <c r="I196" s="15"/>
      <c r="J196" s="15"/>
      <c r="K196" s="15"/>
      <c r="L196" s="15"/>
      <c r="M196" s="15"/>
      <c r="N196" s="15"/>
      <c r="O196" s="15"/>
      <c r="P196" s="15"/>
      <c r="Q196" s="15"/>
      <c r="R196" s="15"/>
      <c r="S196" s="15"/>
    </row>
    <row r="197" spans="1:19" s="44" customFormat="1" ht="37.5" customHeight="1">
      <c r="A197" s="15"/>
      <c r="B197" s="15"/>
      <c r="C197" s="15"/>
      <c r="D197" s="15"/>
      <c r="E197" s="15"/>
      <c r="F197" s="15"/>
      <c r="G197" s="15"/>
      <c r="H197" s="60" t="s">
        <v>348</v>
      </c>
      <c r="I197" s="41"/>
      <c r="J197" s="60" t="s">
        <v>349</v>
      </c>
      <c r="K197" s="41"/>
      <c r="L197" s="60" t="s">
        <v>350</v>
      </c>
      <c r="M197" s="41"/>
      <c r="N197" s="60" t="s">
        <v>351</v>
      </c>
      <c r="O197" s="41"/>
      <c r="P197" s="60" t="s">
        <v>352</v>
      </c>
      <c r="Q197" s="15"/>
      <c r="R197" s="60" t="s">
        <v>350</v>
      </c>
      <c r="S197" s="15"/>
    </row>
    <row r="198" spans="1:19" s="44" customFormat="1" ht="36" customHeight="1">
      <c r="A198" s="15"/>
      <c r="B198" s="15"/>
      <c r="C198" s="15"/>
      <c r="D198" s="15"/>
      <c r="E198" s="15"/>
      <c r="F198" s="15"/>
      <c r="G198" s="15"/>
      <c r="H198" s="59">
        <f>regulatoryYear-1</f>
        <v>2021</v>
      </c>
      <c r="I198" s="15"/>
      <c r="J198" s="59">
        <f>regulatoryYear</f>
        <v>2022</v>
      </c>
      <c r="K198" s="15"/>
      <c r="L198" s="59">
        <f>regulatoryYear</f>
        <v>2022</v>
      </c>
      <c r="M198" s="15"/>
      <c r="N198" s="59">
        <f>regulatoryYear</f>
        <v>2022</v>
      </c>
      <c r="O198" s="15"/>
      <c r="P198" s="59">
        <f>regulatoryYear+1</f>
        <v>2023</v>
      </c>
      <c r="Q198" s="15"/>
      <c r="R198" s="59">
        <f>regulatoryYear+1</f>
        <v>2023</v>
      </c>
      <c r="S198" s="15"/>
    </row>
    <row r="199" spans="1:19" s="44" customFormat="1">
      <c r="A199" s="15"/>
      <c r="B199" s="15"/>
      <c r="C199" s="16" t="s">
        <v>359</v>
      </c>
      <c r="D199" s="53" t="s">
        <v>651</v>
      </c>
      <c r="E199" s="15"/>
      <c r="F199" s="15"/>
      <c r="G199" s="15"/>
      <c r="H199" s="113"/>
      <c r="I199" s="112"/>
      <c r="J199" s="113"/>
      <c r="K199" s="112"/>
      <c r="L199" s="113"/>
      <c r="M199" s="112"/>
      <c r="N199" s="113"/>
      <c r="O199" s="112"/>
      <c r="P199" s="113"/>
      <c r="Q199" s="15"/>
      <c r="R199" s="113"/>
      <c r="S199" s="112"/>
    </row>
    <row r="200" spans="1:19" s="44" customFormat="1">
      <c r="A200" s="15"/>
      <c r="B200" s="15"/>
      <c r="C200" s="47" t="s">
        <v>360</v>
      </c>
      <c r="D200" s="53" t="s">
        <v>651</v>
      </c>
      <c r="E200" s="15"/>
      <c r="F200" s="15"/>
      <c r="G200" s="15"/>
      <c r="H200" s="113"/>
      <c r="I200" s="112"/>
      <c r="J200" s="113"/>
      <c r="K200" s="112"/>
      <c r="L200" s="113"/>
      <c r="M200" s="112"/>
      <c r="N200" s="113"/>
      <c r="O200" s="112"/>
      <c r="P200" s="113"/>
      <c r="Q200" s="112"/>
      <c r="R200" s="113"/>
      <c r="S200" s="112"/>
    </row>
    <row r="201" spans="1:19" s="44" customFormat="1">
      <c r="A201" s="15"/>
      <c r="B201" s="15"/>
      <c r="C201" s="47" t="s">
        <v>360</v>
      </c>
      <c r="D201" s="53" t="s">
        <v>651</v>
      </c>
      <c r="E201" s="15"/>
      <c r="F201" s="15"/>
      <c r="G201" s="15"/>
      <c r="H201" s="113"/>
      <c r="I201" s="112"/>
      <c r="J201" s="113"/>
      <c r="K201" s="112"/>
      <c r="L201" s="113"/>
      <c r="M201" s="112"/>
      <c r="N201" s="113"/>
      <c r="O201" s="112"/>
      <c r="P201" s="113"/>
      <c r="Q201" s="112"/>
      <c r="R201" s="113"/>
      <c r="S201" s="112"/>
    </row>
    <row r="202" spans="1:19" s="44" customFormat="1">
      <c r="A202" s="15"/>
      <c r="B202" s="15"/>
      <c r="C202" s="47" t="s">
        <v>360</v>
      </c>
      <c r="D202" s="53" t="s">
        <v>651</v>
      </c>
      <c r="E202" s="15"/>
      <c r="F202" s="15"/>
      <c r="G202" s="15"/>
      <c r="H202" s="113"/>
      <c r="I202" s="112"/>
      <c r="J202" s="113"/>
      <c r="K202" s="112"/>
      <c r="L202" s="113"/>
      <c r="M202" s="112"/>
      <c r="N202" s="113"/>
      <c r="O202" s="112"/>
      <c r="P202" s="113"/>
      <c r="Q202" s="112"/>
      <c r="R202" s="113"/>
      <c r="S202" s="112"/>
    </row>
    <row r="203" spans="1:19" s="44" customFormat="1">
      <c r="A203" s="15"/>
      <c r="B203" s="15"/>
      <c r="C203" s="15"/>
      <c r="D203" s="53"/>
      <c r="E203" s="15"/>
      <c r="F203" s="15"/>
      <c r="G203" s="15"/>
      <c r="H203" s="112"/>
      <c r="I203" s="112"/>
      <c r="J203" s="112"/>
      <c r="K203" s="112"/>
      <c r="L203" s="112"/>
      <c r="M203" s="112"/>
      <c r="N203" s="112"/>
      <c r="O203" s="112"/>
      <c r="P203" s="112"/>
      <c r="Q203" s="112"/>
      <c r="R203" s="112"/>
      <c r="S203" s="112"/>
    </row>
    <row r="204" spans="1:19" s="44" customFormat="1">
      <c r="A204" s="15"/>
      <c r="B204" s="15"/>
      <c r="C204" s="51" t="s">
        <v>368</v>
      </c>
      <c r="D204" s="53" t="s">
        <v>651</v>
      </c>
      <c r="E204" s="15"/>
      <c r="F204" s="15"/>
      <c r="G204" s="15"/>
      <c r="H204" s="113"/>
      <c r="I204" s="112"/>
      <c r="J204" s="113"/>
      <c r="K204" s="112"/>
      <c r="L204" s="113"/>
      <c r="M204" s="112"/>
      <c r="N204" s="113"/>
      <c r="O204" s="112"/>
      <c r="P204" s="113"/>
      <c r="Q204" s="15"/>
      <c r="R204" s="113"/>
      <c r="S204" s="112"/>
    </row>
    <row r="205" spans="1:19" s="44" customFormat="1">
      <c r="A205" s="15"/>
      <c r="B205" s="15"/>
      <c r="C205" s="47" t="s">
        <v>360</v>
      </c>
      <c r="D205" s="53" t="s">
        <v>651</v>
      </c>
      <c r="E205" s="15"/>
      <c r="F205" s="15"/>
      <c r="G205" s="15"/>
      <c r="H205" s="113"/>
      <c r="I205" s="112"/>
      <c r="J205" s="113"/>
      <c r="K205" s="112"/>
      <c r="L205" s="113"/>
      <c r="M205" s="112"/>
      <c r="N205" s="113"/>
      <c r="O205" s="112"/>
      <c r="P205" s="113"/>
      <c r="Q205" s="112"/>
      <c r="R205" s="113"/>
      <c r="S205" s="112"/>
    </row>
    <row r="206" spans="1:19" s="44" customFormat="1">
      <c r="A206" s="15"/>
      <c r="B206" s="15"/>
      <c r="C206" s="47" t="s">
        <v>360</v>
      </c>
      <c r="D206" s="53" t="s">
        <v>651</v>
      </c>
      <c r="E206" s="15"/>
      <c r="F206" s="15"/>
      <c r="G206" s="15"/>
      <c r="H206" s="113"/>
      <c r="I206" s="112"/>
      <c r="J206" s="113"/>
      <c r="K206" s="112"/>
      <c r="L206" s="113"/>
      <c r="M206" s="112"/>
      <c r="N206" s="113"/>
      <c r="O206" s="112"/>
      <c r="P206" s="113"/>
      <c r="Q206" s="112"/>
      <c r="R206" s="113"/>
      <c r="S206" s="112"/>
    </row>
    <row r="207" spans="1:19" s="44" customFormat="1">
      <c r="A207" s="15"/>
      <c r="B207" s="15"/>
      <c r="C207" s="47" t="s">
        <v>360</v>
      </c>
      <c r="D207" s="53" t="s">
        <v>651</v>
      </c>
      <c r="E207" s="15"/>
      <c r="F207" s="15"/>
      <c r="G207" s="15"/>
      <c r="H207" s="113"/>
      <c r="I207" s="112"/>
      <c r="J207" s="113"/>
      <c r="K207" s="112"/>
      <c r="L207" s="113"/>
      <c r="M207" s="112"/>
      <c r="N207" s="113"/>
      <c r="O207" s="112"/>
      <c r="P207" s="113"/>
      <c r="Q207" s="112"/>
      <c r="R207" s="113"/>
      <c r="S207" s="112"/>
    </row>
    <row r="208" spans="1:19" s="44" customFormat="1">
      <c r="A208" s="15"/>
      <c r="B208" s="15"/>
      <c r="C208" s="15"/>
      <c r="D208" s="53"/>
      <c r="E208" s="15"/>
      <c r="F208" s="15"/>
      <c r="G208" s="15"/>
      <c r="H208" s="112"/>
      <c r="I208" s="112"/>
      <c r="J208" s="112"/>
      <c r="K208" s="112"/>
      <c r="L208" s="112"/>
      <c r="M208" s="112"/>
      <c r="N208" s="112"/>
      <c r="O208" s="112"/>
      <c r="P208" s="112"/>
      <c r="Q208" s="112"/>
      <c r="R208" s="112"/>
      <c r="S208" s="112"/>
    </row>
    <row r="209" spans="1:19" s="44" customFormat="1">
      <c r="A209" s="15"/>
      <c r="B209" s="15"/>
      <c r="C209" s="51" t="s">
        <v>362</v>
      </c>
      <c r="D209" s="53" t="s">
        <v>651</v>
      </c>
      <c r="E209" s="15"/>
      <c r="F209" s="15"/>
      <c r="G209" s="15"/>
      <c r="H209" s="113"/>
      <c r="I209" s="112"/>
      <c r="J209" s="113"/>
      <c r="K209" s="112"/>
      <c r="L209" s="113"/>
      <c r="M209" s="112"/>
      <c r="N209" s="113"/>
      <c r="O209" s="112"/>
      <c r="P209" s="113"/>
      <c r="Q209" s="15"/>
      <c r="R209" s="113"/>
      <c r="S209" s="112"/>
    </row>
    <row r="210" spans="1:19" s="44" customFormat="1">
      <c r="A210" s="15"/>
      <c r="B210" s="15"/>
      <c r="C210" s="47" t="s">
        <v>360</v>
      </c>
      <c r="D210" s="53" t="s">
        <v>651</v>
      </c>
      <c r="E210" s="15"/>
      <c r="F210" s="15"/>
      <c r="G210" s="15"/>
      <c r="H210" s="113"/>
      <c r="I210" s="112"/>
      <c r="J210" s="113"/>
      <c r="K210" s="112"/>
      <c r="L210" s="113"/>
      <c r="M210" s="112"/>
      <c r="N210" s="113"/>
      <c r="O210" s="112"/>
      <c r="P210" s="113"/>
      <c r="Q210" s="112"/>
      <c r="R210" s="113"/>
      <c r="S210" s="112"/>
    </row>
    <row r="211" spans="1:19" s="44" customFormat="1">
      <c r="A211" s="15"/>
      <c r="B211" s="15"/>
      <c r="C211" s="47" t="s">
        <v>360</v>
      </c>
      <c r="D211" s="53" t="s">
        <v>651</v>
      </c>
      <c r="E211" s="15"/>
      <c r="F211" s="15"/>
      <c r="G211" s="15"/>
      <c r="H211" s="113"/>
      <c r="I211" s="112"/>
      <c r="J211" s="113"/>
      <c r="K211" s="112"/>
      <c r="L211" s="113"/>
      <c r="M211" s="112"/>
      <c r="N211" s="113"/>
      <c r="O211" s="112"/>
      <c r="P211" s="113"/>
      <c r="Q211" s="112"/>
      <c r="R211" s="113"/>
      <c r="S211" s="112"/>
    </row>
    <row r="212" spans="1:19" s="44" customFormat="1">
      <c r="A212" s="15"/>
      <c r="B212" s="15"/>
      <c r="C212" s="47" t="s">
        <v>360</v>
      </c>
      <c r="D212" s="53" t="s">
        <v>651</v>
      </c>
      <c r="E212" s="15"/>
      <c r="F212" s="15"/>
      <c r="G212" s="15"/>
      <c r="H212" s="113"/>
      <c r="I212" s="112"/>
      <c r="J212" s="113"/>
      <c r="K212" s="112"/>
      <c r="L212" s="113"/>
      <c r="M212" s="112"/>
      <c r="N212" s="113"/>
      <c r="O212" s="112"/>
      <c r="P212" s="113"/>
      <c r="Q212" s="112"/>
      <c r="R212" s="113"/>
      <c r="S212" s="112"/>
    </row>
    <row r="213" spans="1:19" s="44" customFormat="1">
      <c r="A213" s="15"/>
      <c r="B213" s="15"/>
      <c r="C213" s="15"/>
      <c r="D213" s="53"/>
      <c r="E213" s="15"/>
      <c r="F213" s="15"/>
      <c r="G213" s="15"/>
      <c r="H213" s="112"/>
      <c r="I213" s="112"/>
      <c r="J213" s="112"/>
      <c r="K213" s="112"/>
      <c r="L213" s="112"/>
      <c r="M213" s="112"/>
      <c r="N213" s="112"/>
      <c r="O213" s="112"/>
      <c r="P213" s="112"/>
      <c r="Q213" s="112"/>
      <c r="R213" s="112"/>
      <c r="S213" s="112"/>
    </row>
    <row r="214" spans="1:19" s="44" customFormat="1">
      <c r="A214" s="15"/>
      <c r="B214" s="15"/>
      <c r="C214" s="51" t="s">
        <v>363</v>
      </c>
      <c r="D214" s="53" t="s">
        <v>651</v>
      </c>
      <c r="E214" s="15"/>
      <c r="F214" s="15"/>
      <c r="G214" s="15"/>
      <c r="H214" s="113"/>
      <c r="I214" s="112"/>
      <c r="J214" s="113"/>
      <c r="K214" s="112"/>
      <c r="L214" s="113"/>
      <c r="M214" s="112"/>
      <c r="N214" s="113"/>
      <c r="O214" s="112"/>
      <c r="P214" s="113"/>
      <c r="Q214" s="15"/>
      <c r="R214" s="113"/>
      <c r="S214" s="112"/>
    </row>
    <row r="215" spans="1:19" s="44" customFormat="1">
      <c r="A215" s="15"/>
      <c r="B215" s="15"/>
      <c r="C215" s="47" t="s">
        <v>360</v>
      </c>
      <c r="D215" s="53" t="s">
        <v>651</v>
      </c>
      <c r="E215" s="15"/>
      <c r="F215" s="15"/>
      <c r="G215" s="15"/>
      <c r="H215" s="113"/>
      <c r="I215" s="112"/>
      <c r="J215" s="113"/>
      <c r="K215" s="112"/>
      <c r="L215" s="113"/>
      <c r="M215" s="112"/>
      <c r="N215" s="113"/>
      <c r="O215" s="112"/>
      <c r="P215" s="113"/>
      <c r="Q215" s="112"/>
      <c r="R215" s="113"/>
      <c r="S215" s="112"/>
    </row>
    <row r="216" spans="1:19" s="44" customFormat="1">
      <c r="A216" s="15"/>
      <c r="B216" s="15"/>
      <c r="C216" s="47" t="s">
        <v>360</v>
      </c>
      <c r="D216" s="53" t="s">
        <v>651</v>
      </c>
      <c r="E216" s="15"/>
      <c r="F216" s="15"/>
      <c r="G216" s="15"/>
      <c r="H216" s="113"/>
      <c r="I216" s="112"/>
      <c r="J216" s="113"/>
      <c r="K216" s="112"/>
      <c r="L216" s="113"/>
      <c r="M216" s="112"/>
      <c r="N216" s="113"/>
      <c r="O216" s="112"/>
      <c r="P216" s="113"/>
      <c r="Q216" s="112"/>
      <c r="R216" s="113"/>
      <c r="S216" s="112"/>
    </row>
    <row r="217" spans="1:19" s="44" customFormat="1">
      <c r="A217" s="15"/>
      <c r="B217" s="15"/>
      <c r="C217" s="47" t="s">
        <v>360</v>
      </c>
      <c r="D217" s="53" t="s">
        <v>651</v>
      </c>
      <c r="E217" s="15"/>
      <c r="F217" s="15"/>
      <c r="G217" s="15"/>
      <c r="H217" s="113"/>
      <c r="I217" s="112"/>
      <c r="J217" s="113"/>
      <c r="K217" s="112"/>
      <c r="L217" s="113"/>
      <c r="M217" s="112"/>
      <c r="N217" s="113"/>
      <c r="O217" s="112"/>
      <c r="P217" s="113"/>
      <c r="Q217" s="112"/>
      <c r="R217" s="113"/>
      <c r="S217" s="112"/>
    </row>
    <row r="218" spans="1:19" s="44" customFormat="1">
      <c r="A218" s="15"/>
      <c r="B218" s="15"/>
      <c r="C218" s="15"/>
      <c r="D218" s="53"/>
      <c r="E218" s="15"/>
      <c r="F218" s="15"/>
      <c r="G218" s="15"/>
      <c r="H218" s="112"/>
      <c r="I218" s="112"/>
      <c r="J218" s="112"/>
      <c r="K218" s="112"/>
      <c r="L218" s="112"/>
      <c r="M218" s="112"/>
      <c r="N218" s="112"/>
      <c r="O218" s="112"/>
      <c r="P218" s="112"/>
      <c r="Q218" s="112"/>
      <c r="R218" s="112"/>
      <c r="S218" s="112"/>
    </row>
    <row r="219" spans="1:19" s="44" customFormat="1">
      <c r="A219" s="15"/>
      <c r="B219" s="15"/>
      <c r="C219" s="51" t="s">
        <v>364</v>
      </c>
      <c r="D219" s="53" t="s">
        <v>651</v>
      </c>
      <c r="E219" s="15"/>
      <c r="F219" s="15"/>
      <c r="G219" s="15"/>
      <c r="H219" s="113"/>
      <c r="I219" s="112"/>
      <c r="J219" s="113"/>
      <c r="K219" s="112"/>
      <c r="L219" s="113"/>
      <c r="M219" s="112"/>
      <c r="N219" s="113"/>
      <c r="O219" s="112"/>
      <c r="P219" s="113"/>
      <c r="Q219" s="15"/>
      <c r="R219" s="113"/>
      <c r="S219" s="112"/>
    </row>
    <row r="220" spans="1:19" s="44" customFormat="1">
      <c r="A220" s="15"/>
      <c r="B220" s="15"/>
      <c r="C220" s="47" t="s">
        <v>360</v>
      </c>
      <c r="D220" s="53" t="s">
        <v>651</v>
      </c>
      <c r="E220" s="15"/>
      <c r="F220" s="15"/>
      <c r="G220" s="15"/>
      <c r="H220" s="113"/>
      <c r="I220" s="112"/>
      <c r="J220" s="113"/>
      <c r="K220" s="112"/>
      <c r="L220" s="113"/>
      <c r="M220" s="112"/>
      <c r="N220" s="113"/>
      <c r="O220" s="112"/>
      <c r="P220" s="113"/>
      <c r="Q220" s="112"/>
      <c r="R220" s="113"/>
      <c r="S220" s="112"/>
    </row>
    <row r="221" spans="1:19" s="44" customFormat="1">
      <c r="A221" s="15"/>
      <c r="B221" s="15"/>
      <c r="C221" s="47" t="s">
        <v>360</v>
      </c>
      <c r="D221" s="53" t="s">
        <v>651</v>
      </c>
      <c r="E221" s="15"/>
      <c r="F221" s="15"/>
      <c r="G221" s="15"/>
      <c r="H221" s="113"/>
      <c r="I221" s="112"/>
      <c r="J221" s="113"/>
      <c r="K221" s="112"/>
      <c r="L221" s="113"/>
      <c r="M221" s="112"/>
      <c r="N221" s="113"/>
      <c r="O221" s="112"/>
      <c r="P221" s="113"/>
      <c r="Q221" s="112"/>
      <c r="R221" s="113"/>
      <c r="S221" s="112"/>
    </row>
    <row r="222" spans="1:19" s="44" customFormat="1">
      <c r="A222" s="15"/>
      <c r="B222" s="15"/>
      <c r="C222" s="47" t="s">
        <v>360</v>
      </c>
      <c r="D222" s="53" t="s">
        <v>651</v>
      </c>
      <c r="E222" s="15"/>
      <c r="F222" s="15"/>
      <c r="G222" s="15"/>
      <c r="H222" s="113"/>
      <c r="I222" s="112"/>
      <c r="J222" s="113"/>
      <c r="K222" s="112"/>
      <c r="L222" s="113"/>
      <c r="M222" s="112"/>
      <c r="N222" s="113"/>
      <c r="O222" s="112"/>
      <c r="P222" s="113"/>
      <c r="Q222" s="112"/>
      <c r="R222" s="113"/>
      <c r="S222" s="112"/>
    </row>
    <row r="223" spans="1:19" s="44" customFormat="1">
      <c r="A223" s="15"/>
      <c r="B223" s="15"/>
      <c r="C223" s="15"/>
      <c r="D223" s="53"/>
      <c r="E223" s="15"/>
      <c r="F223" s="15"/>
      <c r="G223" s="15"/>
      <c r="H223" s="112"/>
      <c r="I223" s="112"/>
      <c r="J223" s="112"/>
      <c r="K223" s="112"/>
      <c r="L223" s="112"/>
      <c r="M223" s="112"/>
      <c r="N223" s="112"/>
      <c r="O223" s="112"/>
      <c r="P223" s="112"/>
      <c r="Q223" s="112"/>
      <c r="R223" s="112"/>
      <c r="S223" s="112"/>
    </row>
    <row r="224" spans="1:19" s="44" customFormat="1">
      <c r="A224" s="15"/>
      <c r="B224" s="15"/>
      <c r="C224" s="55" t="s">
        <v>365</v>
      </c>
      <c r="D224" s="53" t="s">
        <v>651</v>
      </c>
      <c r="E224" s="15"/>
      <c r="F224" s="15"/>
      <c r="G224" s="15"/>
      <c r="H224" s="113"/>
      <c r="I224" s="112"/>
      <c r="J224" s="113"/>
      <c r="K224" s="112"/>
      <c r="L224" s="113"/>
      <c r="M224" s="112"/>
      <c r="N224" s="113"/>
      <c r="O224" s="112"/>
      <c r="P224" s="113"/>
      <c r="Q224" s="15"/>
      <c r="R224" s="113"/>
      <c r="S224" s="112"/>
    </row>
    <row r="225" spans="1:19" s="44" customFormat="1">
      <c r="A225" s="15"/>
      <c r="B225" s="15"/>
      <c r="C225" s="47" t="s">
        <v>360</v>
      </c>
      <c r="D225" s="53" t="s">
        <v>651</v>
      </c>
      <c r="E225" s="15"/>
      <c r="F225" s="15"/>
      <c r="G225" s="15"/>
      <c r="H225" s="113"/>
      <c r="I225" s="112"/>
      <c r="J225" s="113"/>
      <c r="K225" s="112"/>
      <c r="L225" s="113"/>
      <c r="M225" s="112"/>
      <c r="N225" s="113"/>
      <c r="O225" s="112"/>
      <c r="P225" s="113"/>
      <c r="Q225" s="112"/>
      <c r="R225" s="113"/>
      <c r="S225" s="112"/>
    </row>
    <row r="226" spans="1:19" s="44" customFormat="1">
      <c r="A226" s="15"/>
      <c r="B226" s="15"/>
      <c r="C226" s="47" t="s">
        <v>360</v>
      </c>
      <c r="D226" s="53" t="s">
        <v>651</v>
      </c>
      <c r="E226" s="15"/>
      <c r="F226" s="15"/>
      <c r="G226" s="15"/>
      <c r="H226" s="113"/>
      <c r="I226" s="112"/>
      <c r="J226" s="113"/>
      <c r="K226" s="112"/>
      <c r="L226" s="113"/>
      <c r="M226" s="112"/>
      <c r="N226" s="113"/>
      <c r="O226" s="112"/>
      <c r="P226" s="113"/>
      <c r="Q226" s="112"/>
      <c r="R226" s="113"/>
      <c r="S226" s="112"/>
    </row>
    <row r="227" spans="1:19" s="44" customFormat="1">
      <c r="A227" s="15"/>
      <c r="B227" s="15"/>
      <c r="C227" s="47" t="s">
        <v>360</v>
      </c>
      <c r="D227" s="53" t="s">
        <v>651</v>
      </c>
      <c r="E227" s="15"/>
      <c r="F227" s="15"/>
      <c r="G227" s="15"/>
      <c r="H227" s="113"/>
      <c r="I227" s="112"/>
      <c r="J227" s="113"/>
      <c r="K227" s="112"/>
      <c r="L227" s="113"/>
      <c r="M227" s="112"/>
      <c r="N227" s="113"/>
      <c r="O227" s="112"/>
      <c r="P227" s="113"/>
      <c r="Q227" s="112"/>
      <c r="R227" s="113"/>
      <c r="S227" s="112"/>
    </row>
    <row r="228" spans="1:19" s="44" customFormat="1">
      <c r="A228" s="15"/>
      <c r="B228" s="15"/>
      <c r="C228" s="15"/>
      <c r="D228" s="15"/>
      <c r="E228" s="15"/>
      <c r="F228" s="15"/>
      <c r="G228" s="15"/>
      <c r="H228" s="15"/>
      <c r="I228" s="15"/>
      <c r="J228" s="15"/>
      <c r="K228" s="15"/>
      <c r="L228" s="15"/>
      <c r="M228" s="15"/>
      <c r="N228" s="15"/>
      <c r="O228" s="15"/>
      <c r="P228" s="15"/>
      <c r="Q228" s="15"/>
      <c r="R228" s="15"/>
      <c r="S228" s="15"/>
    </row>
    <row r="229" spans="1:19" s="44" customFormat="1">
      <c r="A229" s="15"/>
      <c r="B229" s="15"/>
      <c r="C229" s="15"/>
      <c r="D229" s="15"/>
      <c r="E229" s="15"/>
      <c r="F229" s="15"/>
      <c r="G229" s="15"/>
      <c r="H229" s="15"/>
      <c r="I229" s="15"/>
      <c r="J229" s="15"/>
      <c r="K229" s="15"/>
      <c r="L229" s="15"/>
      <c r="M229" s="15"/>
      <c r="N229" s="15"/>
      <c r="O229" s="15"/>
      <c r="P229" s="15"/>
      <c r="Q229" s="15"/>
      <c r="R229" s="15"/>
      <c r="S229" s="15"/>
    </row>
    <row r="230" spans="1:19" hidden="1">
      <c r="A230" s="161"/>
      <c r="B230" s="161"/>
      <c r="C230" s="161"/>
      <c r="D230" s="161"/>
      <c r="E230" s="161"/>
      <c r="G230" s="161"/>
      <c r="H230" s="161"/>
      <c r="I230" s="161"/>
      <c r="J230" s="161"/>
      <c r="K230" s="161"/>
      <c r="L230" s="161"/>
      <c r="M230" s="161"/>
      <c r="N230" s="161"/>
      <c r="O230" s="161"/>
      <c r="P230" s="161"/>
      <c r="S230" s="16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pageSetUpPr autoPageBreaks="0"/>
  </sheetPr>
  <dimension ref="A1:AD1293"/>
  <sheetViews>
    <sheetView showGridLines="0" topLeftCell="A386" zoomScale="70" zoomScaleNormal="70" workbookViewId="0">
      <selection activeCell="O247" sqref="O247"/>
    </sheetView>
  </sheetViews>
  <sheetFormatPr defaultColWidth="0" defaultRowHeight="13.5" zeroHeight="1"/>
  <cols>
    <col min="1" max="1" width="2.3828125" customWidth="1"/>
    <col min="2" max="2" width="3.15234375" customWidth="1"/>
    <col min="3" max="3" width="48.84375" customWidth="1"/>
    <col min="4" max="4" width="9.23046875" customWidth="1"/>
    <col min="5" max="5" width="11.61328125" bestFit="1" customWidth="1"/>
    <col min="6" max="6" width="1.765625" customWidth="1"/>
    <col min="7" max="7" width="1.4609375" customWidth="1"/>
    <col min="8" max="20" width="10.61328125" customWidth="1"/>
    <col min="21" max="21" width="3.84375" customWidth="1"/>
    <col min="22" max="22" width="26" hidden="1" customWidth="1"/>
    <col min="23" max="30" width="10.61328125" hidden="1" customWidth="1"/>
  </cols>
  <sheetData>
    <row r="1" spans="1:30" s="258" customFormat="1" ht="57" customHeight="1"/>
    <row r="2" spans="1:30" s="258" customFormat="1"/>
    <row r="3" spans="1:30" s="258" customFormat="1" ht="19.5">
      <c r="D3" s="263" t="s">
        <v>0</v>
      </c>
    </row>
    <row r="4" spans="1:30" s="258" customFormat="1"/>
    <row r="5" spans="1:30" s="258" customFormat="1" ht="17.5">
      <c r="D5" s="266" t="s">
        <v>595</v>
      </c>
    </row>
    <row r="6" spans="1:30" s="258" customFormat="1" ht="18" customHeight="1"/>
    <row r="7" spans="1:30" s="15" customFormat="1">
      <c r="U7" s="258"/>
    </row>
    <row r="8" spans="1:30" s="15" customFormat="1">
      <c r="B8" s="51" t="s">
        <v>369</v>
      </c>
      <c r="U8" s="258"/>
    </row>
    <row r="9" spans="1:30" s="44" customFormat="1">
      <c r="A9" s="161"/>
      <c r="B9" s="16"/>
      <c r="C9" s="161"/>
      <c r="D9" s="161"/>
      <c r="E9" s="161"/>
      <c r="F9" s="161"/>
      <c r="G9" s="161"/>
      <c r="H9" s="161"/>
      <c r="I9" s="161"/>
      <c r="J9" s="161"/>
      <c r="K9" s="161"/>
      <c r="L9" s="161"/>
      <c r="M9" s="161"/>
      <c r="N9" s="161"/>
      <c r="O9" s="161"/>
      <c r="P9" s="161"/>
      <c r="Q9" s="161"/>
      <c r="R9" s="161"/>
      <c r="S9" s="161"/>
      <c r="T9" s="161"/>
      <c r="U9" s="122"/>
      <c r="V9" s="161"/>
      <c r="W9" s="161"/>
      <c r="X9" s="161"/>
      <c r="Y9" s="161"/>
      <c r="Z9" s="161"/>
      <c r="AA9" s="161"/>
      <c r="AB9" s="161"/>
      <c r="AC9" s="161"/>
      <c r="AD9" s="161"/>
    </row>
    <row r="10" spans="1:30" s="44" customFormat="1">
      <c r="A10" s="161"/>
      <c r="B10" s="161"/>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22"/>
      <c r="V11" s="161"/>
      <c r="W11" s="161"/>
      <c r="X11" s="161"/>
      <c r="Y11" s="161"/>
      <c r="Z11" s="161"/>
      <c r="AA11" s="161"/>
      <c r="AB11" s="161"/>
      <c r="AC11" s="161"/>
      <c r="AD11" s="161"/>
    </row>
    <row r="12" spans="1:30" s="44" customFormat="1">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c r="V12" s="161"/>
      <c r="W12" s="161"/>
      <c r="X12" s="161"/>
      <c r="Y12" s="161"/>
      <c r="Z12" s="161"/>
      <c r="AA12" s="161"/>
      <c r="AB12" s="161"/>
      <c r="AC12" s="161"/>
      <c r="AD12" s="161"/>
    </row>
    <row r="13" spans="1:30" s="44" customFormat="1">
      <c r="A13" s="161"/>
      <c r="B13" s="161"/>
      <c r="C13" s="161"/>
      <c r="D13" s="161"/>
      <c r="E13" s="161"/>
      <c r="F13" s="161"/>
      <c r="G13" s="161"/>
      <c r="H13" s="161"/>
      <c r="I13" s="161"/>
      <c r="J13" s="161"/>
      <c r="K13" s="161"/>
      <c r="L13" s="161"/>
      <c r="M13" s="161"/>
      <c r="N13" s="161"/>
      <c r="O13" s="161"/>
      <c r="P13" s="161"/>
      <c r="Q13" s="161"/>
      <c r="R13" s="161"/>
      <c r="S13" s="161"/>
      <c r="T13" s="161"/>
      <c r="U13" s="122"/>
      <c r="V13" s="161"/>
      <c r="W13" s="161"/>
      <c r="X13" s="161"/>
      <c r="Y13" s="161"/>
      <c r="Z13" s="161"/>
      <c r="AA13" s="161"/>
      <c r="AB13" s="161"/>
      <c r="AC13" s="161"/>
      <c r="AD13" s="161"/>
    </row>
    <row r="14" spans="1:30" s="44" customFormat="1">
      <c r="A14" s="21"/>
      <c r="B14" s="62"/>
      <c r="C14" s="21"/>
      <c r="D14" s="21"/>
      <c r="E14" s="21"/>
      <c r="F14" s="21"/>
      <c r="G14" s="21"/>
      <c r="H14" s="21"/>
      <c r="I14" s="21"/>
      <c r="J14" s="21"/>
      <c r="K14" s="21"/>
      <c r="L14" s="21"/>
      <c r="M14" s="21"/>
      <c r="N14" s="21"/>
      <c r="O14" s="21"/>
      <c r="P14" s="21"/>
      <c r="Q14" s="21"/>
      <c r="R14" s="21"/>
      <c r="S14" s="21"/>
      <c r="T14" s="21"/>
      <c r="U14" s="125"/>
      <c r="V14" s="21"/>
      <c r="W14" s="161"/>
    </row>
    <row r="15" spans="1:30" s="150" customFormat="1">
      <c r="A15" s="161"/>
      <c r="B15" s="161"/>
      <c r="C15" s="161"/>
      <c r="D15" s="161"/>
      <c r="E15" s="161"/>
      <c r="F15" s="161"/>
      <c r="G15" s="161"/>
      <c r="H15" s="97"/>
      <c r="I15" s="97"/>
      <c r="J15" s="97"/>
      <c r="K15" s="97"/>
      <c r="L15" s="97"/>
      <c r="M15" s="97"/>
      <c r="N15" s="97"/>
      <c r="O15" s="97"/>
      <c r="P15" s="97"/>
      <c r="Q15" s="97"/>
      <c r="R15" s="97"/>
      <c r="S15" s="97"/>
      <c r="T15" s="97"/>
      <c r="U15" s="97"/>
      <c r="V15" s="161"/>
    </row>
    <row r="16" spans="1:30" s="137" customFormat="1">
      <c r="A16" s="161"/>
      <c r="B16" s="65" t="s">
        <v>612</v>
      </c>
      <c r="C16" s="161"/>
      <c r="D16" s="64"/>
      <c r="E16" s="64"/>
      <c r="F16" s="64"/>
      <c r="G16" s="64"/>
      <c r="H16" s="119"/>
      <c r="I16" s="119"/>
      <c r="J16" s="119"/>
      <c r="K16" s="119"/>
      <c r="L16" s="119"/>
      <c r="M16" s="119"/>
      <c r="N16" s="119"/>
      <c r="O16" s="119"/>
      <c r="P16" s="119"/>
      <c r="Q16" s="119"/>
      <c r="R16" s="119"/>
      <c r="S16" s="119"/>
      <c r="T16" s="119"/>
      <c r="U16" s="122"/>
      <c r="V16" s="161"/>
    </row>
    <row r="17" spans="1:22">
      <c r="A17" s="161"/>
      <c r="B17" s="65"/>
      <c r="C17" s="161" t="s">
        <v>79</v>
      </c>
      <c r="D17" s="18"/>
      <c r="E17" s="18" t="s">
        <v>649</v>
      </c>
      <c r="F17" s="161"/>
      <c r="G17" s="161"/>
      <c r="H17" s="103">
        <f t="shared" ref="H17:T17" si="0">H153-H289</f>
        <v>1.7689999999999999</v>
      </c>
      <c r="I17" s="103">
        <f t="shared" si="0"/>
        <v>4.9630000000000001</v>
      </c>
      <c r="J17" s="103">
        <f t="shared" si="0"/>
        <v>7.6870000000000003</v>
      </c>
      <c r="K17" s="103">
        <f t="shared" si="0"/>
        <v>9.7279999999999998</v>
      </c>
      <c r="L17" s="103">
        <f t="shared" si="0"/>
        <v>11.736000000000001</v>
      </c>
      <c r="M17" s="103">
        <f t="shared" si="0"/>
        <v>13.795000000000002</v>
      </c>
      <c r="N17" s="103">
        <f t="shared" si="0"/>
        <v>16.238000000000003</v>
      </c>
      <c r="O17" s="103">
        <f t="shared" si="0"/>
        <v>18.197000000000003</v>
      </c>
      <c r="P17" s="103">
        <f t="shared" si="0"/>
        <v>20.066000000000003</v>
      </c>
      <c r="Q17" s="103">
        <f t="shared" si="0"/>
        <v>21.941000000000003</v>
      </c>
      <c r="R17" s="103">
        <f t="shared" si="0"/>
        <v>2.0350000000000001</v>
      </c>
      <c r="S17" s="103">
        <f t="shared" si="0"/>
        <v>1.84</v>
      </c>
      <c r="T17" s="103">
        <f t="shared" si="0"/>
        <v>0.76200000000000001</v>
      </c>
      <c r="U17" s="122"/>
      <c r="V17" s="161"/>
    </row>
    <row r="18" spans="1:22" s="131" customFormat="1">
      <c r="A18" s="161"/>
      <c r="B18" s="161"/>
      <c r="C18" s="161" t="s">
        <v>80</v>
      </c>
      <c r="D18" s="18"/>
      <c r="E18" s="18" t="s">
        <v>649</v>
      </c>
      <c r="F18" s="161"/>
      <c r="G18" s="161"/>
      <c r="H18" s="103">
        <f t="shared" ref="H18:T18" si="1">H154-H290</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61"/>
      <c r="V18" s="161"/>
    </row>
    <row r="19" spans="1:22" s="161" customFormat="1">
      <c r="H19" s="97"/>
      <c r="I19" s="97"/>
      <c r="J19" s="97"/>
      <c r="K19" s="97"/>
      <c r="L19" s="97"/>
      <c r="M19" s="97"/>
      <c r="N19" s="97"/>
      <c r="O19" s="97"/>
      <c r="P19" s="97"/>
      <c r="Q19" s="97"/>
      <c r="R19" s="97"/>
      <c r="S19" s="97"/>
      <c r="T19" s="97"/>
      <c r="U19" s="122"/>
    </row>
    <row r="20" spans="1:22" s="161" customFormat="1">
      <c r="C20" s="16" t="s">
        <v>561</v>
      </c>
      <c r="D20" s="18"/>
      <c r="E20" s="18" t="s">
        <v>649</v>
      </c>
      <c r="H20" s="98">
        <f t="shared" ref="H20:T20" si="2">H156-H292</f>
        <v>0</v>
      </c>
      <c r="I20" s="98">
        <f t="shared" si="2"/>
        <v>0</v>
      </c>
      <c r="J20" s="98">
        <f t="shared" si="2"/>
        <v>0</v>
      </c>
      <c r="K20" s="98">
        <f t="shared" si="2"/>
        <v>0</v>
      </c>
      <c r="L20" s="98">
        <f t="shared" si="2"/>
        <v>0</v>
      </c>
      <c r="M20" s="98">
        <f t="shared" si="2"/>
        <v>0</v>
      </c>
      <c r="N20" s="98">
        <f t="shared" si="2"/>
        <v>0</v>
      </c>
      <c r="O20" s="98">
        <f t="shared" si="2"/>
        <v>0</v>
      </c>
      <c r="P20" s="98">
        <f t="shared" si="2"/>
        <v>0</v>
      </c>
      <c r="Q20" s="98">
        <f t="shared" si="2"/>
        <v>0</v>
      </c>
      <c r="R20" s="98">
        <f t="shared" si="2"/>
        <v>0</v>
      </c>
      <c r="S20" s="98">
        <f t="shared" si="2"/>
        <v>0</v>
      </c>
      <c r="T20" s="98">
        <f t="shared" si="2"/>
        <v>0</v>
      </c>
    </row>
    <row r="21" spans="1:22" s="161" customFormat="1">
      <c r="D21" s="18"/>
      <c r="E21" s="18"/>
      <c r="H21" s="97"/>
      <c r="I21" s="97"/>
      <c r="J21" s="97"/>
      <c r="K21" s="97"/>
      <c r="L21" s="97"/>
      <c r="M21" s="97"/>
      <c r="N21" s="97"/>
      <c r="O21" s="97"/>
      <c r="P21" s="97"/>
      <c r="Q21" s="97"/>
      <c r="R21" s="97"/>
      <c r="S21" s="97"/>
      <c r="T21" s="97"/>
      <c r="U21" s="122"/>
    </row>
    <row r="22" spans="1:22" s="44" customFormat="1">
      <c r="A22" s="161"/>
      <c r="B22" s="161"/>
      <c r="C22" s="16" t="s">
        <v>370</v>
      </c>
      <c r="D22" s="18"/>
      <c r="E22" s="18" t="s">
        <v>649</v>
      </c>
      <c r="F22" s="161"/>
      <c r="G22" s="161"/>
      <c r="H22" s="98">
        <f>H158-H294</f>
        <v>0</v>
      </c>
      <c r="I22" s="98">
        <f t="shared" ref="I22:T22" si="3">I158-I294</f>
        <v>0</v>
      </c>
      <c r="J22" s="98">
        <f t="shared" si="3"/>
        <v>0</v>
      </c>
      <c r="K22" s="98">
        <f t="shared" si="3"/>
        <v>0</v>
      </c>
      <c r="L22" s="98">
        <f t="shared" si="3"/>
        <v>0</v>
      </c>
      <c r="M22" s="98">
        <f t="shared" si="3"/>
        <v>0</v>
      </c>
      <c r="N22" s="98">
        <f t="shared" si="3"/>
        <v>0</v>
      </c>
      <c r="O22" s="98">
        <f t="shared" si="3"/>
        <v>0</v>
      </c>
      <c r="P22" s="98">
        <f t="shared" si="3"/>
        <v>0</v>
      </c>
      <c r="Q22" s="98">
        <f t="shared" si="3"/>
        <v>0</v>
      </c>
      <c r="R22" s="98">
        <f t="shared" si="3"/>
        <v>0</v>
      </c>
      <c r="S22" s="98">
        <f t="shared" si="3"/>
        <v>0</v>
      </c>
      <c r="T22" s="98">
        <f t="shared" si="3"/>
        <v>0</v>
      </c>
      <c r="U22" s="161"/>
      <c r="V22" s="161"/>
    </row>
    <row r="23" spans="1:22" s="44" customFormat="1">
      <c r="A23" s="161"/>
      <c r="B23" s="161"/>
      <c r="C23" s="161"/>
      <c r="D23" s="18"/>
      <c r="E23" s="18"/>
      <c r="F23" s="161"/>
      <c r="G23" s="161"/>
      <c r="H23" s="97"/>
      <c r="I23" s="97"/>
      <c r="J23" s="97"/>
      <c r="K23" s="97"/>
      <c r="L23" s="97"/>
      <c r="M23" s="97"/>
      <c r="N23" s="97"/>
      <c r="O23" s="97"/>
      <c r="P23" s="97"/>
      <c r="Q23" s="97"/>
      <c r="R23" s="97"/>
      <c r="S23" s="97"/>
      <c r="T23" s="97"/>
      <c r="U23" s="122"/>
      <c r="V23" s="161"/>
    </row>
    <row r="24" spans="1:22" s="76" customFormat="1">
      <c r="A24" s="161"/>
      <c r="B24" s="161"/>
      <c r="C24" s="161" t="s">
        <v>112</v>
      </c>
      <c r="D24" s="18"/>
      <c r="E24" s="18" t="s">
        <v>649</v>
      </c>
      <c r="F24" s="161"/>
      <c r="G24" s="161"/>
      <c r="H24" s="98">
        <f>H160-H296</f>
        <v>0</v>
      </c>
      <c r="I24" s="98">
        <f t="shared" ref="I24:T24" si="4">I160-I296</f>
        <v>0</v>
      </c>
      <c r="J24" s="98">
        <f t="shared" si="4"/>
        <v>0</v>
      </c>
      <c r="K24" s="98">
        <f t="shared" si="4"/>
        <v>0</v>
      </c>
      <c r="L24" s="98">
        <f t="shared" si="4"/>
        <v>0</v>
      </c>
      <c r="M24" s="98">
        <f t="shared" si="4"/>
        <v>0</v>
      </c>
      <c r="N24" s="98">
        <f t="shared" si="4"/>
        <v>0</v>
      </c>
      <c r="O24" s="98">
        <f t="shared" si="4"/>
        <v>0</v>
      </c>
      <c r="P24" s="98">
        <f t="shared" si="4"/>
        <v>0</v>
      </c>
      <c r="Q24" s="98">
        <f t="shared" si="4"/>
        <v>0</v>
      </c>
      <c r="R24" s="98">
        <f t="shared" si="4"/>
        <v>0</v>
      </c>
      <c r="S24" s="98">
        <f t="shared" si="4"/>
        <v>0</v>
      </c>
      <c r="T24" s="98">
        <f t="shared" si="4"/>
        <v>0</v>
      </c>
      <c r="U24" s="161"/>
      <c r="V24" s="161"/>
    </row>
    <row r="25" spans="1:22">
      <c r="A25" s="161"/>
      <c r="B25" s="161"/>
      <c r="C25" s="161" t="s">
        <v>113</v>
      </c>
      <c r="D25" s="161" t="s">
        <v>114</v>
      </c>
      <c r="E25" s="18" t="s">
        <v>649</v>
      </c>
      <c r="F25" s="161"/>
      <c r="G25" s="161"/>
      <c r="H25" s="98">
        <f t="shared" ref="H25:T25" si="5">H161-H297</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22"/>
      <c r="V25" s="161"/>
    </row>
    <row r="26" spans="1:22">
      <c r="A26" s="161"/>
      <c r="B26" s="161"/>
      <c r="C26" s="161"/>
      <c r="D26" s="18"/>
      <c r="E26" s="18"/>
      <c r="F26" s="161"/>
      <c r="G26" s="161"/>
      <c r="H26" s="97"/>
      <c r="I26" s="97"/>
      <c r="J26" s="97"/>
      <c r="K26" s="97"/>
      <c r="L26" s="97"/>
      <c r="M26" s="97"/>
      <c r="N26" s="97"/>
      <c r="O26" s="97"/>
      <c r="P26" s="97"/>
      <c r="Q26" s="97"/>
      <c r="R26" s="97"/>
      <c r="S26" s="97"/>
      <c r="T26" s="97"/>
      <c r="U26" s="122"/>
      <c r="V26" s="161"/>
    </row>
    <row r="27" spans="1:22" s="161" customFormat="1">
      <c r="C27" s="16" t="s">
        <v>371</v>
      </c>
      <c r="D27" s="18"/>
      <c r="E27" s="18" t="s">
        <v>649</v>
      </c>
      <c r="H27" s="98">
        <f t="shared" ref="H27:T27" si="6">SUM(H28,H32)</f>
        <v>0</v>
      </c>
      <c r="I27" s="98">
        <f t="shared" si="6"/>
        <v>0</v>
      </c>
      <c r="J27" s="98">
        <f t="shared" si="6"/>
        <v>0</v>
      </c>
      <c r="K27" s="98">
        <f t="shared" si="6"/>
        <v>0</v>
      </c>
      <c r="L27" s="98">
        <f t="shared" si="6"/>
        <v>0</v>
      </c>
      <c r="M27" s="98">
        <f t="shared" si="6"/>
        <v>0</v>
      </c>
      <c r="N27" s="98">
        <f t="shared" si="6"/>
        <v>0</v>
      </c>
      <c r="O27" s="98">
        <f t="shared" si="6"/>
        <v>0</v>
      </c>
      <c r="P27" s="98">
        <f t="shared" si="6"/>
        <v>0</v>
      </c>
      <c r="Q27" s="98">
        <f t="shared" si="6"/>
        <v>0</v>
      </c>
      <c r="R27" s="98">
        <f t="shared" si="6"/>
        <v>0</v>
      </c>
      <c r="S27" s="98">
        <f t="shared" si="6"/>
        <v>0</v>
      </c>
      <c r="T27" s="98">
        <f t="shared" si="6"/>
        <v>0</v>
      </c>
      <c r="U27" s="122"/>
    </row>
    <row r="28" spans="1:22" s="161" customFormat="1">
      <c r="C28" s="16" t="s">
        <v>376</v>
      </c>
      <c r="E28" s="18" t="s">
        <v>649</v>
      </c>
      <c r="H28" s="98">
        <f>SUM(H29,H30, H31)</f>
        <v>0</v>
      </c>
      <c r="I28" s="98">
        <f t="shared" ref="I28:T28" si="7">SUM(I29,I30, I31)</f>
        <v>0</v>
      </c>
      <c r="J28" s="98">
        <f t="shared" si="7"/>
        <v>0</v>
      </c>
      <c r="K28" s="98">
        <f t="shared" si="7"/>
        <v>0</v>
      </c>
      <c r="L28" s="98">
        <f t="shared" si="7"/>
        <v>0</v>
      </c>
      <c r="M28" s="98">
        <f t="shared" si="7"/>
        <v>0</v>
      </c>
      <c r="N28" s="98">
        <f t="shared" si="7"/>
        <v>0</v>
      </c>
      <c r="O28" s="98">
        <f t="shared" si="7"/>
        <v>0</v>
      </c>
      <c r="P28" s="98">
        <f t="shared" si="7"/>
        <v>0</v>
      </c>
      <c r="Q28" s="98">
        <f t="shared" si="7"/>
        <v>0</v>
      </c>
      <c r="R28" s="98">
        <f t="shared" si="7"/>
        <v>0</v>
      </c>
      <c r="S28" s="98">
        <f t="shared" si="7"/>
        <v>0</v>
      </c>
      <c r="T28" s="98">
        <f t="shared" si="7"/>
        <v>0</v>
      </c>
    </row>
    <row r="29" spans="1:22" s="24" customFormat="1">
      <c r="C29" s="134" t="s">
        <v>330</v>
      </c>
      <c r="E29" s="18" t="s">
        <v>649</v>
      </c>
      <c r="H29" s="98">
        <f t="shared" ref="H29:T29" si="8">H165-H301</f>
        <v>0</v>
      </c>
      <c r="I29" s="98">
        <f t="shared" si="8"/>
        <v>0</v>
      </c>
      <c r="J29" s="98">
        <f t="shared" si="8"/>
        <v>0</v>
      </c>
      <c r="K29" s="98">
        <f t="shared" si="8"/>
        <v>0</v>
      </c>
      <c r="L29" s="98">
        <f t="shared" si="8"/>
        <v>0</v>
      </c>
      <c r="M29" s="98">
        <f t="shared" si="8"/>
        <v>0</v>
      </c>
      <c r="N29" s="98">
        <f t="shared" si="8"/>
        <v>0</v>
      </c>
      <c r="O29" s="98">
        <f t="shared" si="8"/>
        <v>0</v>
      </c>
      <c r="P29" s="98">
        <f t="shared" si="8"/>
        <v>0</v>
      </c>
      <c r="Q29" s="98">
        <f t="shared" si="8"/>
        <v>0</v>
      </c>
      <c r="R29" s="98">
        <f t="shared" si="8"/>
        <v>0</v>
      </c>
      <c r="S29" s="98">
        <f t="shared" si="8"/>
        <v>0</v>
      </c>
      <c r="T29" s="98">
        <f t="shared" si="8"/>
        <v>0</v>
      </c>
    </row>
    <row r="30" spans="1:22" s="161" customFormat="1">
      <c r="C30" s="34" t="s">
        <v>337</v>
      </c>
      <c r="E30" s="18" t="s">
        <v>649</v>
      </c>
      <c r="H30" s="98">
        <f t="shared" ref="H30:T30" si="9">H166-H302</f>
        <v>0</v>
      </c>
      <c r="I30" s="98">
        <f t="shared" si="9"/>
        <v>0</v>
      </c>
      <c r="J30" s="98">
        <f t="shared" si="9"/>
        <v>0</v>
      </c>
      <c r="K30" s="98">
        <f t="shared" si="9"/>
        <v>0</v>
      </c>
      <c r="L30" s="98">
        <f t="shared" si="9"/>
        <v>0</v>
      </c>
      <c r="M30" s="98">
        <f t="shared" si="9"/>
        <v>0</v>
      </c>
      <c r="N30" s="98">
        <f t="shared" si="9"/>
        <v>0</v>
      </c>
      <c r="O30" s="98">
        <f t="shared" si="9"/>
        <v>0</v>
      </c>
      <c r="P30" s="98">
        <f t="shared" si="9"/>
        <v>0</v>
      </c>
      <c r="Q30" s="98">
        <f t="shared" si="9"/>
        <v>0</v>
      </c>
      <c r="R30" s="98">
        <f t="shared" si="9"/>
        <v>0</v>
      </c>
      <c r="S30" s="98">
        <f t="shared" si="9"/>
        <v>0</v>
      </c>
      <c r="T30" s="98">
        <f t="shared" si="9"/>
        <v>0</v>
      </c>
    </row>
    <row r="31" spans="1:22" s="161" customFormat="1">
      <c r="C31" s="34" t="s">
        <v>341</v>
      </c>
      <c r="E31" s="18" t="s">
        <v>649</v>
      </c>
      <c r="H31" s="98">
        <f t="shared" ref="H31:T31" si="10">H167-H303</f>
        <v>0</v>
      </c>
      <c r="I31" s="98">
        <f t="shared" si="10"/>
        <v>0</v>
      </c>
      <c r="J31" s="98">
        <f t="shared" si="10"/>
        <v>0</v>
      </c>
      <c r="K31" s="98">
        <f t="shared" si="10"/>
        <v>0</v>
      </c>
      <c r="L31" s="98">
        <f t="shared" si="10"/>
        <v>0</v>
      </c>
      <c r="M31" s="98">
        <f t="shared" si="10"/>
        <v>0</v>
      </c>
      <c r="N31" s="98">
        <f t="shared" si="10"/>
        <v>0</v>
      </c>
      <c r="O31" s="98">
        <f t="shared" si="10"/>
        <v>0</v>
      </c>
      <c r="P31" s="98">
        <f t="shared" si="10"/>
        <v>0</v>
      </c>
      <c r="Q31" s="98">
        <f t="shared" si="10"/>
        <v>0</v>
      </c>
      <c r="R31" s="98">
        <f t="shared" si="10"/>
        <v>0</v>
      </c>
      <c r="S31" s="98">
        <f t="shared" si="10"/>
        <v>0</v>
      </c>
      <c r="T31" s="98">
        <f t="shared" si="10"/>
        <v>0</v>
      </c>
    </row>
    <row r="32" spans="1:22" s="161" customFormat="1">
      <c r="C32" s="16" t="s">
        <v>244</v>
      </c>
      <c r="E32" s="18" t="s">
        <v>649</v>
      </c>
      <c r="H32" s="98">
        <f t="shared" ref="H32:T32" si="11">H168-H304</f>
        <v>0</v>
      </c>
      <c r="I32" s="98">
        <f t="shared" si="11"/>
        <v>0</v>
      </c>
      <c r="J32" s="98">
        <f t="shared" si="11"/>
        <v>0</v>
      </c>
      <c r="K32" s="98">
        <f t="shared" si="11"/>
        <v>0</v>
      </c>
      <c r="L32" s="98">
        <f t="shared" si="11"/>
        <v>0</v>
      </c>
      <c r="M32" s="98">
        <f t="shared" si="11"/>
        <v>0</v>
      </c>
      <c r="N32" s="98">
        <f t="shared" si="11"/>
        <v>0</v>
      </c>
      <c r="O32" s="98">
        <f t="shared" si="11"/>
        <v>0</v>
      </c>
      <c r="P32" s="98">
        <f t="shared" si="11"/>
        <v>0</v>
      </c>
      <c r="Q32" s="98">
        <f t="shared" si="11"/>
        <v>0</v>
      </c>
      <c r="R32" s="98">
        <f t="shared" si="11"/>
        <v>0</v>
      </c>
      <c r="S32" s="98">
        <f t="shared" si="11"/>
        <v>0</v>
      </c>
      <c r="T32" s="98">
        <f t="shared" si="11"/>
        <v>0</v>
      </c>
    </row>
    <row r="33" spans="3:21" s="161" customFormat="1"/>
    <row r="34" spans="3:21" s="161" customFormat="1">
      <c r="C34" s="123" t="s">
        <v>372</v>
      </c>
      <c r="D34" s="18"/>
      <c r="E34" s="18" t="s">
        <v>649</v>
      </c>
      <c r="H34" s="98">
        <f t="shared" ref="H34:T34" si="12">SUM(H35,H39)</f>
        <v>0</v>
      </c>
      <c r="I34" s="98">
        <f t="shared" si="12"/>
        <v>0</v>
      </c>
      <c r="J34" s="98">
        <f t="shared" si="12"/>
        <v>0</v>
      </c>
      <c r="K34" s="98">
        <f t="shared" si="12"/>
        <v>0</v>
      </c>
      <c r="L34" s="98">
        <f t="shared" si="12"/>
        <v>0</v>
      </c>
      <c r="M34" s="98">
        <f t="shared" si="12"/>
        <v>0</v>
      </c>
      <c r="N34" s="98">
        <f t="shared" si="12"/>
        <v>0</v>
      </c>
      <c r="O34" s="98">
        <f t="shared" si="12"/>
        <v>0</v>
      </c>
      <c r="P34" s="98">
        <f t="shared" si="12"/>
        <v>0</v>
      </c>
      <c r="Q34" s="98">
        <f t="shared" si="12"/>
        <v>0</v>
      </c>
      <c r="R34" s="98">
        <f t="shared" si="12"/>
        <v>0</v>
      </c>
      <c r="S34" s="98">
        <f t="shared" si="12"/>
        <v>0</v>
      </c>
      <c r="T34" s="98">
        <f t="shared" si="12"/>
        <v>0</v>
      </c>
      <c r="U34" s="122"/>
    </row>
    <row r="35" spans="3:21" s="161" customFormat="1">
      <c r="C35" s="16" t="s">
        <v>436</v>
      </c>
      <c r="E35" s="18" t="s">
        <v>649</v>
      </c>
      <c r="H35" s="98">
        <f>SUM(H36,H37,H38)</f>
        <v>0</v>
      </c>
      <c r="I35" s="98">
        <f t="shared" ref="I35:S35" si="13">SUM(I36,I37,I38)</f>
        <v>0</v>
      </c>
      <c r="J35" s="98">
        <f t="shared" si="13"/>
        <v>0</v>
      </c>
      <c r="K35" s="98">
        <f t="shared" si="13"/>
        <v>0</v>
      </c>
      <c r="L35" s="98">
        <f t="shared" si="13"/>
        <v>0</v>
      </c>
      <c r="M35" s="98">
        <f t="shared" si="13"/>
        <v>0</v>
      </c>
      <c r="N35" s="98">
        <f t="shared" si="13"/>
        <v>0</v>
      </c>
      <c r="O35" s="98">
        <f t="shared" si="13"/>
        <v>0</v>
      </c>
      <c r="P35" s="98">
        <f t="shared" si="13"/>
        <v>0</v>
      </c>
      <c r="Q35" s="98">
        <f t="shared" si="13"/>
        <v>0</v>
      </c>
      <c r="R35" s="98">
        <f t="shared" si="13"/>
        <v>0</v>
      </c>
      <c r="S35" s="98">
        <f t="shared" si="13"/>
        <v>0</v>
      </c>
      <c r="T35" s="98">
        <f>SUM(T36,T37,T38)</f>
        <v>0</v>
      </c>
    </row>
    <row r="36" spans="3:21" s="161" customFormat="1">
      <c r="C36" s="134" t="s">
        <v>330</v>
      </c>
      <c r="E36" s="18" t="s">
        <v>649</v>
      </c>
      <c r="H36" s="98">
        <f t="shared" ref="H36:T36" si="14">H172-H308</f>
        <v>0</v>
      </c>
      <c r="I36" s="98">
        <f t="shared" si="14"/>
        <v>0</v>
      </c>
      <c r="J36" s="98">
        <f t="shared" si="14"/>
        <v>0</v>
      </c>
      <c r="K36" s="98">
        <f t="shared" si="14"/>
        <v>0</v>
      </c>
      <c r="L36" s="98">
        <f t="shared" si="14"/>
        <v>0</v>
      </c>
      <c r="M36" s="98">
        <f t="shared" si="14"/>
        <v>0</v>
      </c>
      <c r="N36" s="98">
        <f t="shared" si="14"/>
        <v>0</v>
      </c>
      <c r="O36" s="98">
        <f t="shared" si="14"/>
        <v>0</v>
      </c>
      <c r="P36" s="98">
        <f t="shared" si="14"/>
        <v>0</v>
      </c>
      <c r="Q36" s="98">
        <f t="shared" si="14"/>
        <v>0</v>
      </c>
      <c r="R36" s="98">
        <f t="shared" si="14"/>
        <v>0</v>
      </c>
      <c r="S36" s="98">
        <f t="shared" si="14"/>
        <v>0</v>
      </c>
      <c r="T36" s="98">
        <f t="shared" si="14"/>
        <v>0</v>
      </c>
    </row>
    <row r="37" spans="3:21" s="161" customFormat="1">
      <c r="C37" s="34" t="s">
        <v>337</v>
      </c>
      <c r="E37" s="18" t="s">
        <v>649</v>
      </c>
      <c r="H37" s="98">
        <f t="shared" ref="H37:T37" si="15">H173-H309</f>
        <v>0</v>
      </c>
      <c r="I37" s="98">
        <f t="shared" si="15"/>
        <v>0</v>
      </c>
      <c r="J37" s="98">
        <f t="shared" si="15"/>
        <v>0</v>
      </c>
      <c r="K37" s="98">
        <f t="shared" si="15"/>
        <v>0</v>
      </c>
      <c r="L37" s="98">
        <f t="shared" si="15"/>
        <v>0</v>
      </c>
      <c r="M37" s="98">
        <f t="shared" si="15"/>
        <v>0</v>
      </c>
      <c r="N37" s="98">
        <f t="shared" si="15"/>
        <v>0</v>
      </c>
      <c r="O37" s="98">
        <f t="shared" si="15"/>
        <v>0</v>
      </c>
      <c r="P37" s="98">
        <f t="shared" si="15"/>
        <v>0</v>
      </c>
      <c r="Q37" s="98">
        <f t="shared" si="15"/>
        <v>0</v>
      </c>
      <c r="R37" s="98">
        <f t="shared" si="15"/>
        <v>0</v>
      </c>
      <c r="S37" s="98">
        <f t="shared" si="15"/>
        <v>0</v>
      </c>
      <c r="T37" s="98">
        <f t="shared" si="15"/>
        <v>0</v>
      </c>
    </row>
    <row r="38" spans="3:21" s="161" customFormat="1">
      <c r="C38" s="34" t="s">
        <v>341</v>
      </c>
      <c r="E38" s="18" t="s">
        <v>649</v>
      </c>
      <c r="H38" s="98">
        <f t="shared" ref="H38:T38" si="16">H174-H310</f>
        <v>0</v>
      </c>
      <c r="I38" s="98">
        <f t="shared" si="16"/>
        <v>0</v>
      </c>
      <c r="J38" s="98">
        <f t="shared" si="16"/>
        <v>0</v>
      </c>
      <c r="K38" s="98">
        <f t="shared" si="16"/>
        <v>0</v>
      </c>
      <c r="L38" s="98">
        <f t="shared" si="16"/>
        <v>0</v>
      </c>
      <c r="M38" s="98">
        <f t="shared" si="16"/>
        <v>0</v>
      </c>
      <c r="N38" s="98">
        <f t="shared" si="16"/>
        <v>0</v>
      </c>
      <c r="O38" s="98">
        <f t="shared" si="16"/>
        <v>0</v>
      </c>
      <c r="P38" s="98">
        <f t="shared" si="16"/>
        <v>0</v>
      </c>
      <c r="Q38" s="98">
        <f t="shared" si="16"/>
        <v>0</v>
      </c>
      <c r="R38" s="98">
        <f t="shared" si="16"/>
        <v>0</v>
      </c>
      <c r="S38" s="98">
        <f t="shared" si="16"/>
        <v>0</v>
      </c>
      <c r="T38" s="98">
        <f t="shared" si="16"/>
        <v>0</v>
      </c>
    </row>
    <row r="39" spans="3:21" s="161" customFormat="1">
      <c r="C39" s="16" t="s">
        <v>244</v>
      </c>
      <c r="E39" s="18" t="s">
        <v>649</v>
      </c>
      <c r="H39" s="98">
        <f t="shared" ref="H39:T39" si="17">H175-H311</f>
        <v>0</v>
      </c>
      <c r="I39" s="98">
        <f t="shared" si="17"/>
        <v>0</v>
      </c>
      <c r="J39" s="98">
        <f t="shared" si="17"/>
        <v>0</v>
      </c>
      <c r="K39" s="98">
        <f t="shared" si="17"/>
        <v>0</v>
      </c>
      <c r="L39" s="98">
        <f t="shared" si="17"/>
        <v>0</v>
      </c>
      <c r="M39" s="98">
        <f t="shared" si="17"/>
        <v>0</v>
      </c>
      <c r="N39" s="98">
        <f t="shared" si="17"/>
        <v>0</v>
      </c>
      <c r="O39" s="98">
        <f t="shared" si="17"/>
        <v>0</v>
      </c>
      <c r="P39" s="98">
        <f t="shared" si="17"/>
        <v>0</v>
      </c>
      <c r="Q39" s="98">
        <f t="shared" si="17"/>
        <v>0</v>
      </c>
      <c r="R39" s="98">
        <f t="shared" si="17"/>
        <v>0</v>
      </c>
      <c r="S39" s="98">
        <f t="shared" si="17"/>
        <v>0</v>
      </c>
      <c r="T39" s="98">
        <f t="shared" si="17"/>
        <v>0</v>
      </c>
    </row>
    <row r="40" spans="3:21" s="161" customFormat="1"/>
    <row r="41" spans="3:21" s="161" customFormat="1">
      <c r="C41" s="123" t="s">
        <v>373</v>
      </c>
      <c r="D41" s="18"/>
      <c r="E41" s="18" t="s">
        <v>649</v>
      </c>
      <c r="H41" s="98">
        <f t="shared" ref="H41:T41" si="18">SUM(H42,H46)</f>
        <v>0</v>
      </c>
      <c r="I41" s="98">
        <f t="shared" si="18"/>
        <v>0</v>
      </c>
      <c r="J41" s="98">
        <f t="shared" si="18"/>
        <v>0</v>
      </c>
      <c r="K41" s="98">
        <f t="shared" si="18"/>
        <v>0</v>
      </c>
      <c r="L41" s="98">
        <f t="shared" si="18"/>
        <v>0</v>
      </c>
      <c r="M41" s="98">
        <f t="shared" si="18"/>
        <v>0</v>
      </c>
      <c r="N41" s="98">
        <f t="shared" si="18"/>
        <v>0</v>
      </c>
      <c r="O41" s="98">
        <f t="shared" si="18"/>
        <v>0</v>
      </c>
      <c r="P41" s="98">
        <f t="shared" si="18"/>
        <v>0</v>
      </c>
      <c r="Q41" s="98">
        <f t="shared" si="18"/>
        <v>0</v>
      </c>
      <c r="R41" s="98">
        <f t="shared" si="18"/>
        <v>0</v>
      </c>
      <c r="S41" s="98">
        <f t="shared" si="18"/>
        <v>0</v>
      </c>
      <c r="T41" s="98">
        <f t="shared" si="18"/>
        <v>0</v>
      </c>
      <c r="U41" s="122"/>
    </row>
    <row r="42" spans="3:21" s="161" customFormat="1">
      <c r="C42" s="16" t="s">
        <v>376</v>
      </c>
      <c r="E42" s="18" t="s">
        <v>649</v>
      </c>
      <c r="H42" s="98">
        <f>SUM(H43,H44,H45)</f>
        <v>0</v>
      </c>
      <c r="I42" s="98">
        <f t="shared" ref="I42:S42" si="19">SUM(I43,I44,I45)</f>
        <v>0</v>
      </c>
      <c r="J42" s="98">
        <f t="shared" si="19"/>
        <v>0</v>
      </c>
      <c r="K42" s="98">
        <f t="shared" si="19"/>
        <v>0</v>
      </c>
      <c r="L42" s="98">
        <f t="shared" si="19"/>
        <v>0</v>
      </c>
      <c r="M42" s="98">
        <f t="shared" si="19"/>
        <v>0</v>
      </c>
      <c r="N42" s="98">
        <f t="shared" si="19"/>
        <v>0</v>
      </c>
      <c r="O42" s="98">
        <f t="shared" si="19"/>
        <v>0</v>
      </c>
      <c r="P42" s="98">
        <f t="shared" si="19"/>
        <v>0</v>
      </c>
      <c r="Q42" s="98">
        <f t="shared" si="19"/>
        <v>0</v>
      </c>
      <c r="R42" s="98">
        <f t="shared" si="19"/>
        <v>0</v>
      </c>
      <c r="S42" s="98">
        <f t="shared" si="19"/>
        <v>0</v>
      </c>
      <c r="T42" s="98">
        <f>SUM(T43,T44,T45)</f>
        <v>0</v>
      </c>
    </row>
    <row r="43" spans="3:21" s="161" customFormat="1">
      <c r="C43" s="134" t="s">
        <v>330</v>
      </c>
      <c r="E43" s="18" t="s">
        <v>649</v>
      </c>
      <c r="H43" s="98">
        <f t="shared" ref="H43:T43" si="20">H179-H315</f>
        <v>0</v>
      </c>
      <c r="I43" s="98">
        <f t="shared" si="20"/>
        <v>0</v>
      </c>
      <c r="J43" s="98">
        <f t="shared" si="20"/>
        <v>0</v>
      </c>
      <c r="K43" s="98">
        <f t="shared" si="20"/>
        <v>0</v>
      </c>
      <c r="L43" s="98">
        <f t="shared" si="20"/>
        <v>0</v>
      </c>
      <c r="M43" s="98">
        <f t="shared" si="20"/>
        <v>0</v>
      </c>
      <c r="N43" s="98">
        <f t="shared" si="20"/>
        <v>0</v>
      </c>
      <c r="O43" s="98">
        <f t="shared" si="20"/>
        <v>0</v>
      </c>
      <c r="P43" s="98">
        <f t="shared" si="20"/>
        <v>0</v>
      </c>
      <c r="Q43" s="98">
        <f t="shared" si="20"/>
        <v>0</v>
      </c>
      <c r="R43" s="98">
        <f t="shared" si="20"/>
        <v>0</v>
      </c>
      <c r="S43" s="98">
        <f t="shared" si="20"/>
        <v>0</v>
      </c>
      <c r="T43" s="98">
        <f t="shared" si="20"/>
        <v>0</v>
      </c>
    </row>
    <row r="44" spans="3:21" s="161" customFormat="1">
      <c r="C44" s="34" t="s">
        <v>337</v>
      </c>
      <c r="E44" s="18" t="s">
        <v>649</v>
      </c>
      <c r="H44" s="98">
        <f t="shared" ref="H44:T44" si="21">H180-H316</f>
        <v>0</v>
      </c>
      <c r="I44" s="98">
        <f t="shared" si="21"/>
        <v>0</v>
      </c>
      <c r="J44" s="98">
        <f t="shared" si="21"/>
        <v>0</v>
      </c>
      <c r="K44" s="98">
        <f t="shared" si="21"/>
        <v>0</v>
      </c>
      <c r="L44" s="98">
        <f t="shared" si="21"/>
        <v>0</v>
      </c>
      <c r="M44" s="98">
        <f t="shared" si="21"/>
        <v>0</v>
      </c>
      <c r="N44" s="98">
        <f t="shared" si="21"/>
        <v>0</v>
      </c>
      <c r="O44" s="98">
        <f t="shared" si="21"/>
        <v>0</v>
      </c>
      <c r="P44" s="98">
        <f t="shared" si="21"/>
        <v>0</v>
      </c>
      <c r="Q44" s="98">
        <f t="shared" si="21"/>
        <v>0</v>
      </c>
      <c r="R44" s="98">
        <f t="shared" si="21"/>
        <v>0</v>
      </c>
      <c r="S44" s="98">
        <f t="shared" si="21"/>
        <v>0</v>
      </c>
      <c r="T44" s="98">
        <f t="shared" si="21"/>
        <v>0</v>
      </c>
    </row>
    <row r="45" spans="3:21" s="161" customFormat="1">
      <c r="C45" s="34" t="s">
        <v>341</v>
      </c>
      <c r="E45" s="18" t="s">
        <v>649</v>
      </c>
      <c r="H45" s="98">
        <f t="shared" ref="H45:T45" si="22">H181-H317</f>
        <v>0</v>
      </c>
      <c r="I45" s="98">
        <f t="shared" si="22"/>
        <v>0</v>
      </c>
      <c r="J45" s="98">
        <f t="shared" si="22"/>
        <v>0</v>
      </c>
      <c r="K45" s="98">
        <f t="shared" si="22"/>
        <v>0</v>
      </c>
      <c r="L45" s="98">
        <f t="shared" si="22"/>
        <v>0</v>
      </c>
      <c r="M45" s="98">
        <f t="shared" si="22"/>
        <v>0</v>
      </c>
      <c r="N45" s="98">
        <f t="shared" si="22"/>
        <v>0</v>
      </c>
      <c r="O45" s="98">
        <f t="shared" si="22"/>
        <v>0</v>
      </c>
      <c r="P45" s="98">
        <f t="shared" si="22"/>
        <v>0</v>
      </c>
      <c r="Q45" s="98">
        <f t="shared" si="22"/>
        <v>0</v>
      </c>
      <c r="R45" s="98">
        <f t="shared" si="22"/>
        <v>0</v>
      </c>
      <c r="S45" s="98">
        <f t="shared" si="22"/>
        <v>0</v>
      </c>
      <c r="T45" s="98">
        <f t="shared" si="22"/>
        <v>0</v>
      </c>
    </row>
    <row r="46" spans="3:21" s="161" customFormat="1">
      <c r="C46" s="16" t="s">
        <v>244</v>
      </c>
      <c r="E46" s="18" t="s">
        <v>649</v>
      </c>
      <c r="H46" s="98">
        <f t="shared" ref="H46:T46" si="23">H182-H318</f>
        <v>0</v>
      </c>
      <c r="I46" s="98">
        <f t="shared" si="23"/>
        <v>0</v>
      </c>
      <c r="J46" s="98">
        <f t="shared" si="23"/>
        <v>0</v>
      </c>
      <c r="K46" s="98">
        <f t="shared" si="23"/>
        <v>0</v>
      </c>
      <c r="L46" s="98">
        <f t="shared" si="23"/>
        <v>0</v>
      </c>
      <c r="M46" s="98">
        <f t="shared" si="23"/>
        <v>0</v>
      </c>
      <c r="N46" s="98">
        <f t="shared" si="23"/>
        <v>0</v>
      </c>
      <c r="O46" s="98">
        <f t="shared" si="23"/>
        <v>0</v>
      </c>
      <c r="P46" s="98">
        <f t="shared" si="23"/>
        <v>0</v>
      </c>
      <c r="Q46" s="98">
        <f t="shared" si="23"/>
        <v>0</v>
      </c>
      <c r="R46" s="98">
        <f t="shared" si="23"/>
        <v>0</v>
      </c>
      <c r="S46" s="98">
        <f t="shared" si="23"/>
        <v>0</v>
      </c>
      <c r="T46" s="98">
        <f t="shared" si="23"/>
        <v>0</v>
      </c>
    </row>
    <row r="47" spans="3:21" s="161" customFormat="1">
      <c r="C47" s="17"/>
      <c r="D47" s="17"/>
      <c r="E47" s="17"/>
      <c r="F47" s="17"/>
      <c r="G47" s="17"/>
      <c r="H47" s="116"/>
      <c r="I47" s="116"/>
      <c r="J47" s="116"/>
      <c r="K47" s="116"/>
      <c r="L47" s="116"/>
      <c r="M47" s="116"/>
      <c r="N47" s="116"/>
      <c r="O47" s="116"/>
      <c r="P47" s="116"/>
      <c r="Q47" s="116"/>
      <c r="R47" s="116"/>
      <c r="S47" s="116"/>
      <c r="T47" s="116"/>
      <c r="U47" s="122"/>
    </row>
    <row r="48" spans="3:21" s="161" customFormat="1">
      <c r="C48" s="123" t="s">
        <v>374</v>
      </c>
      <c r="D48" s="18"/>
      <c r="E48" s="18" t="s">
        <v>649</v>
      </c>
      <c r="H48" s="98">
        <f>SUM(H49,H53)</f>
        <v>0</v>
      </c>
      <c r="I48" s="98">
        <f t="shared" ref="I48:T48" si="24">SUM(I49,I53)</f>
        <v>0</v>
      </c>
      <c r="J48" s="98">
        <f t="shared" si="24"/>
        <v>0</v>
      </c>
      <c r="K48" s="98">
        <f t="shared" si="24"/>
        <v>0</v>
      </c>
      <c r="L48" s="98">
        <f t="shared" si="24"/>
        <v>0</v>
      </c>
      <c r="M48" s="98">
        <f t="shared" si="24"/>
        <v>0</v>
      </c>
      <c r="N48" s="98">
        <f t="shared" si="24"/>
        <v>0</v>
      </c>
      <c r="O48" s="98">
        <f t="shared" si="24"/>
        <v>0</v>
      </c>
      <c r="P48" s="98">
        <f t="shared" si="24"/>
        <v>0</v>
      </c>
      <c r="Q48" s="98">
        <f t="shared" si="24"/>
        <v>0</v>
      </c>
      <c r="R48" s="98">
        <f t="shared" si="24"/>
        <v>0</v>
      </c>
      <c r="S48" s="98">
        <f t="shared" si="24"/>
        <v>0</v>
      </c>
      <c r="T48" s="98">
        <f t="shared" si="24"/>
        <v>0</v>
      </c>
      <c r="U48" s="122"/>
    </row>
    <row r="49" spans="3:21" s="161" customFormat="1">
      <c r="C49" s="16" t="s">
        <v>376</v>
      </c>
      <c r="E49" s="18" t="s">
        <v>649</v>
      </c>
      <c r="H49" s="98">
        <f>SUM(H50,H51,H52)</f>
        <v>0</v>
      </c>
      <c r="I49" s="98">
        <f t="shared" ref="I49:S49" si="25">SUM(I50,I51,I52)</f>
        <v>0</v>
      </c>
      <c r="J49" s="98">
        <f t="shared" si="25"/>
        <v>0</v>
      </c>
      <c r="K49" s="98">
        <f t="shared" si="25"/>
        <v>0</v>
      </c>
      <c r="L49" s="98">
        <f t="shared" si="25"/>
        <v>0</v>
      </c>
      <c r="M49" s="98">
        <f t="shared" si="25"/>
        <v>0</v>
      </c>
      <c r="N49" s="98">
        <f t="shared" si="25"/>
        <v>0</v>
      </c>
      <c r="O49" s="98">
        <f t="shared" si="25"/>
        <v>0</v>
      </c>
      <c r="P49" s="98">
        <f t="shared" si="25"/>
        <v>0</v>
      </c>
      <c r="Q49" s="98">
        <f t="shared" si="25"/>
        <v>0</v>
      </c>
      <c r="R49" s="98">
        <f t="shared" si="25"/>
        <v>0</v>
      </c>
      <c r="S49" s="98">
        <f t="shared" si="25"/>
        <v>0</v>
      </c>
      <c r="T49" s="98">
        <f>SUM(T50,T51,T52)</f>
        <v>0</v>
      </c>
    </row>
    <row r="50" spans="3:21" s="161" customFormat="1">
      <c r="C50" s="134" t="s">
        <v>330</v>
      </c>
      <c r="E50" s="18" t="s">
        <v>649</v>
      </c>
      <c r="H50" s="98">
        <f t="shared" ref="H50:T50" si="26">H186-H322</f>
        <v>0</v>
      </c>
      <c r="I50" s="98">
        <f t="shared" si="26"/>
        <v>0</v>
      </c>
      <c r="J50" s="98">
        <f t="shared" si="26"/>
        <v>0</v>
      </c>
      <c r="K50" s="98">
        <f t="shared" si="26"/>
        <v>0</v>
      </c>
      <c r="L50" s="98">
        <f t="shared" si="26"/>
        <v>0</v>
      </c>
      <c r="M50" s="98">
        <f t="shared" si="26"/>
        <v>0</v>
      </c>
      <c r="N50" s="98">
        <f t="shared" si="26"/>
        <v>0</v>
      </c>
      <c r="O50" s="98">
        <f t="shared" si="26"/>
        <v>0</v>
      </c>
      <c r="P50" s="98">
        <f t="shared" si="26"/>
        <v>0</v>
      </c>
      <c r="Q50" s="98">
        <f t="shared" si="26"/>
        <v>0</v>
      </c>
      <c r="R50" s="98">
        <f t="shared" si="26"/>
        <v>0</v>
      </c>
      <c r="S50" s="98">
        <f t="shared" si="26"/>
        <v>0</v>
      </c>
      <c r="T50" s="98">
        <f t="shared" si="26"/>
        <v>0</v>
      </c>
    </row>
    <row r="51" spans="3:21" s="161" customFormat="1">
      <c r="C51" s="34" t="s">
        <v>337</v>
      </c>
      <c r="E51" s="18" t="s">
        <v>649</v>
      </c>
      <c r="H51" s="98">
        <f t="shared" ref="H51:T51" si="27">H187-H323</f>
        <v>0</v>
      </c>
      <c r="I51" s="98">
        <f t="shared" si="27"/>
        <v>0</v>
      </c>
      <c r="J51" s="98">
        <f t="shared" si="27"/>
        <v>0</v>
      </c>
      <c r="K51" s="98">
        <f t="shared" si="27"/>
        <v>0</v>
      </c>
      <c r="L51" s="98">
        <f t="shared" si="27"/>
        <v>0</v>
      </c>
      <c r="M51" s="98">
        <f t="shared" si="27"/>
        <v>0</v>
      </c>
      <c r="N51" s="98">
        <f t="shared" si="27"/>
        <v>0</v>
      </c>
      <c r="O51" s="98">
        <f t="shared" si="27"/>
        <v>0</v>
      </c>
      <c r="P51" s="98">
        <f t="shared" si="27"/>
        <v>0</v>
      </c>
      <c r="Q51" s="98">
        <f t="shared" si="27"/>
        <v>0</v>
      </c>
      <c r="R51" s="98">
        <f t="shared" si="27"/>
        <v>0</v>
      </c>
      <c r="S51" s="98">
        <f t="shared" si="27"/>
        <v>0</v>
      </c>
      <c r="T51" s="98">
        <f t="shared" si="27"/>
        <v>0</v>
      </c>
    </row>
    <row r="52" spans="3:21" s="161" customFormat="1">
      <c r="C52" s="34" t="s">
        <v>341</v>
      </c>
      <c r="E52" s="18" t="s">
        <v>649</v>
      </c>
      <c r="H52" s="98">
        <f t="shared" ref="H52:T52" si="28">H188-H324</f>
        <v>0</v>
      </c>
      <c r="I52" s="98">
        <f t="shared" si="28"/>
        <v>0</v>
      </c>
      <c r="J52" s="98">
        <f t="shared" si="28"/>
        <v>0</v>
      </c>
      <c r="K52" s="98">
        <f t="shared" si="28"/>
        <v>0</v>
      </c>
      <c r="L52" s="98">
        <f t="shared" si="28"/>
        <v>0</v>
      </c>
      <c r="M52" s="98">
        <f t="shared" si="28"/>
        <v>0</v>
      </c>
      <c r="N52" s="98">
        <f t="shared" si="28"/>
        <v>0</v>
      </c>
      <c r="O52" s="98">
        <f t="shared" si="28"/>
        <v>0</v>
      </c>
      <c r="P52" s="98">
        <f t="shared" si="28"/>
        <v>0</v>
      </c>
      <c r="Q52" s="98">
        <f t="shared" si="28"/>
        <v>0</v>
      </c>
      <c r="R52" s="98">
        <f t="shared" si="28"/>
        <v>0</v>
      </c>
      <c r="S52" s="98">
        <f t="shared" si="28"/>
        <v>0</v>
      </c>
      <c r="T52" s="98">
        <f t="shared" si="28"/>
        <v>0</v>
      </c>
    </row>
    <row r="53" spans="3:21" s="161" customFormat="1">
      <c r="C53" s="16" t="s">
        <v>244</v>
      </c>
      <c r="E53" s="18" t="s">
        <v>649</v>
      </c>
      <c r="H53" s="98">
        <f t="shared" ref="H53:T53" si="29">H189-H325</f>
        <v>0</v>
      </c>
      <c r="I53" s="98">
        <f t="shared" si="29"/>
        <v>0</v>
      </c>
      <c r="J53" s="98">
        <f t="shared" si="29"/>
        <v>0</v>
      </c>
      <c r="K53" s="98">
        <f t="shared" si="29"/>
        <v>0</v>
      </c>
      <c r="L53" s="98">
        <f t="shared" si="29"/>
        <v>0</v>
      </c>
      <c r="M53" s="98">
        <f t="shared" si="29"/>
        <v>0</v>
      </c>
      <c r="N53" s="98">
        <f t="shared" si="29"/>
        <v>0</v>
      </c>
      <c r="O53" s="98">
        <f t="shared" si="29"/>
        <v>0</v>
      </c>
      <c r="P53" s="98">
        <f t="shared" si="29"/>
        <v>0</v>
      </c>
      <c r="Q53" s="98">
        <f t="shared" si="29"/>
        <v>0</v>
      </c>
      <c r="R53" s="98">
        <f t="shared" si="29"/>
        <v>0</v>
      </c>
      <c r="S53" s="98">
        <f t="shared" si="29"/>
        <v>0</v>
      </c>
      <c r="T53" s="98">
        <f t="shared" si="29"/>
        <v>0</v>
      </c>
    </row>
    <row r="54" spans="3:21" s="161" customFormat="1">
      <c r="C54" s="17"/>
      <c r="D54" s="17"/>
      <c r="E54" s="17"/>
      <c r="F54" s="17"/>
      <c r="G54" s="17"/>
      <c r="H54" s="116"/>
      <c r="I54" s="116"/>
      <c r="J54" s="116"/>
      <c r="K54" s="116"/>
      <c r="L54" s="116"/>
      <c r="M54" s="116"/>
      <c r="N54" s="116"/>
      <c r="O54" s="116"/>
      <c r="P54" s="116"/>
      <c r="Q54" s="116"/>
      <c r="R54" s="116"/>
      <c r="S54" s="116"/>
      <c r="T54" s="116"/>
      <c r="U54" s="122"/>
    </row>
    <row r="55" spans="3:21" s="161" customFormat="1">
      <c r="C55" s="16" t="s">
        <v>619</v>
      </c>
      <c r="D55" s="18"/>
      <c r="E55" s="18" t="s">
        <v>649</v>
      </c>
      <c r="H55" s="98">
        <f>SUM(H56,H60)</f>
        <v>0</v>
      </c>
      <c r="I55" s="98">
        <f t="shared" ref="I55:T55" si="30">SUM(I56,I60)</f>
        <v>0</v>
      </c>
      <c r="J55" s="98">
        <f t="shared" si="30"/>
        <v>0</v>
      </c>
      <c r="K55" s="98">
        <f t="shared" si="30"/>
        <v>0</v>
      </c>
      <c r="L55" s="98">
        <f t="shared" si="30"/>
        <v>0</v>
      </c>
      <c r="M55" s="98">
        <f t="shared" si="30"/>
        <v>0</v>
      </c>
      <c r="N55" s="98">
        <f t="shared" si="30"/>
        <v>0</v>
      </c>
      <c r="O55" s="98">
        <f t="shared" si="30"/>
        <v>0</v>
      </c>
      <c r="P55" s="98">
        <f t="shared" si="30"/>
        <v>0</v>
      </c>
      <c r="Q55" s="98">
        <f t="shared" si="30"/>
        <v>0</v>
      </c>
      <c r="R55" s="98">
        <f t="shared" si="30"/>
        <v>0</v>
      </c>
      <c r="S55" s="98">
        <f t="shared" si="30"/>
        <v>0</v>
      </c>
      <c r="T55" s="98">
        <f t="shared" si="30"/>
        <v>0</v>
      </c>
      <c r="U55" s="122"/>
    </row>
    <row r="56" spans="3:21" s="161" customFormat="1">
      <c r="C56" s="16" t="s">
        <v>376</v>
      </c>
      <c r="E56" s="18" t="s">
        <v>649</v>
      </c>
      <c r="H56" s="98">
        <f>SUM(H57,H58,H59)</f>
        <v>0</v>
      </c>
      <c r="I56" s="98">
        <f t="shared" ref="I56:S56" si="31">SUM(I57,I58,I59)</f>
        <v>0</v>
      </c>
      <c r="J56" s="98">
        <f t="shared" si="31"/>
        <v>0</v>
      </c>
      <c r="K56" s="98">
        <f t="shared" si="31"/>
        <v>0</v>
      </c>
      <c r="L56" s="98">
        <f t="shared" si="31"/>
        <v>0</v>
      </c>
      <c r="M56" s="98">
        <f t="shared" si="31"/>
        <v>0</v>
      </c>
      <c r="N56" s="98">
        <f t="shared" si="31"/>
        <v>0</v>
      </c>
      <c r="O56" s="98">
        <f t="shared" si="31"/>
        <v>0</v>
      </c>
      <c r="P56" s="98">
        <f t="shared" si="31"/>
        <v>0</v>
      </c>
      <c r="Q56" s="98">
        <f t="shared" si="31"/>
        <v>0</v>
      </c>
      <c r="R56" s="98">
        <f t="shared" si="31"/>
        <v>0</v>
      </c>
      <c r="S56" s="98">
        <f t="shared" si="31"/>
        <v>0</v>
      </c>
      <c r="T56" s="98">
        <f>SUM(T57,T58,T59)</f>
        <v>0</v>
      </c>
    </row>
    <row r="57" spans="3:21" s="161" customFormat="1">
      <c r="C57" s="134" t="s">
        <v>330</v>
      </c>
      <c r="E57" s="18" t="s">
        <v>649</v>
      </c>
      <c r="H57" s="98">
        <f t="shared" ref="H57:T57" si="32">H193-H329</f>
        <v>0</v>
      </c>
      <c r="I57" s="98">
        <f t="shared" si="32"/>
        <v>0</v>
      </c>
      <c r="J57" s="98">
        <f t="shared" si="32"/>
        <v>0</v>
      </c>
      <c r="K57" s="98">
        <f t="shared" si="32"/>
        <v>0</v>
      </c>
      <c r="L57" s="98">
        <f t="shared" si="32"/>
        <v>0</v>
      </c>
      <c r="M57" s="98">
        <f t="shared" si="32"/>
        <v>0</v>
      </c>
      <c r="N57" s="98">
        <f t="shared" si="32"/>
        <v>0</v>
      </c>
      <c r="O57" s="98">
        <f t="shared" si="32"/>
        <v>0</v>
      </c>
      <c r="P57" s="98">
        <f t="shared" si="32"/>
        <v>0</v>
      </c>
      <c r="Q57" s="98">
        <f t="shared" si="32"/>
        <v>0</v>
      </c>
      <c r="R57" s="98">
        <f t="shared" si="32"/>
        <v>0</v>
      </c>
      <c r="S57" s="98">
        <f t="shared" si="32"/>
        <v>0</v>
      </c>
      <c r="T57" s="98">
        <f t="shared" si="32"/>
        <v>0</v>
      </c>
    </row>
    <row r="58" spans="3:21" s="161" customFormat="1">
      <c r="C58" s="34" t="s">
        <v>337</v>
      </c>
      <c r="E58" s="18" t="s">
        <v>649</v>
      </c>
      <c r="H58" s="98">
        <f t="shared" ref="H58:T58" si="33">H194-H330</f>
        <v>0</v>
      </c>
      <c r="I58" s="98">
        <f t="shared" si="33"/>
        <v>0</v>
      </c>
      <c r="J58" s="98">
        <f t="shared" si="33"/>
        <v>0</v>
      </c>
      <c r="K58" s="98">
        <f t="shared" si="33"/>
        <v>0</v>
      </c>
      <c r="L58" s="98">
        <f t="shared" si="33"/>
        <v>0</v>
      </c>
      <c r="M58" s="98">
        <f t="shared" si="33"/>
        <v>0</v>
      </c>
      <c r="N58" s="98">
        <f t="shared" si="33"/>
        <v>0</v>
      </c>
      <c r="O58" s="98">
        <f t="shared" si="33"/>
        <v>0</v>
      </c>
      <c r="P58" s="98">
        <f t="shared" si="33"/>
        <v>0</v>
      </c>
      <c r="Q58" s="98">
        <f t="shared" si="33"/>
        <v>0</v>
      </c>
      <c r="R58" s="98">
        <f t="shared" si="33"/>
        <v>0</v>
      </c>
      <c r="S58" s="98">
        <f t="shared" si="33"/>
        <v>0</v>
      </c>
      <c r="T58" s="98">
        <f t="shared" si="33"/>
        <v>0</v>
      </c>
    </row>
    <row r="59" spans="3:21" s="161" customFormat="1">
      <c r="C59" s="34" t="s">
        <v>341</v>
      </c>
      <c r="E59" s="18" t="s">
        <v>649</v>
      </c>
      <c r="H59" s="98">
        <f t="shared" ref="H59:T59" si="34">H195-H331</f>
        <v>0</v>
      </c>
      <c r="I59" s="98">
        <f t="shared" si="34"/>
        <v>0</v>
      </c>
      <c r="J59" s="98">
        <f t="shared" si="34"/>
        <v>0</v>
      </c>
      <c r="K59" s="98">
        <f t="shared" si="34"/>
        <v>0</v>
      </c>
      <c r="L59" s="98">
        <f t="shared" si="34"/>
        <v>0</v>
      </c>
      <c r="M59" s="98">
        <f t="shared" si="34"/>
        <v>0</v>
      </c>
      <c r="N59" s="98">
        <f t="shared" si="34"/>
        <v>0</v>
      </c>
      <c r="O59" s="98">
        <f t="shared" si="34"/>
        <v>0</v>
      </c>
      <c r="P59" s="98">
        <f t="shared" si="34"/>
        <v>0</v>
      </c>
      <c r="Q59" s="98">
        <f t="shared" si="34"/>
        <v>0</v>
      </c>
      <c r="R59" s="98">
        <f t="shared" si="34"/>
        <v>0</v>
      </c>
      <c r="S59" s="98">
        <f t="shared" si="34"/>
        <v>0</v>
      </c>
      <c r="T59" s="98">
        <f t="shared" si="34"/>
        <v>0</v>
      </c>
    </row>
    <row r="60" spans="3:21" s="161" customFormat="1">
      <c r="C60" s="16" t="s">
        <v>244</v>
      </c>
      <c r="E60" s="18" t="s">
        <v>649</v>
      </c>
      <c r="H60" s="98">
        <f t="shared" ref="H60:T60" si="35">H196-H332</f>
        <v>0</v>
      </c>
      <c r="I60" s="98">
        <f t="shared" si="35"/>
        <v>0</v>
      </c>
      <c r="J60" s="98">
        <f t="shared" si="35"/>
        <v>0</v>
      </c>
      <c r="K60" s="98">
        <f t="shared" si="35"/>
        <v>0</v>
      </c>
      <c r="L60" s="98">
        <f t="shared" si="35"/>
        <v>0</v>
      </c>
      <c r="M60" s="98">
        <f t="shared" si="35"/>
        <v>0</v>
      </c>
      <c r="N60" s="98">
        <f t="shared" si="35"/>
        <v>0</v>
      </c>
      <c r="O60" s="98">
        <f t="shared" si="35"/>
        <v>0</v>
      </c>
      <c r="P60" s="98">
        <f t="shared" si="35"/>
        <v>0</v>
      </c>
      <c r="Q60" s="98">
        <f t="shared" si="35"/>
        <v>0</v>
      </c>
      <c r="R60" s="98">
        <f t="shared" si="35"/>
        <v>0</v>
      </c>
      <c r="S60" s="98">
        <f t="shared" si="35"/>
        <v>0</v>
      </c>
      <c r="T60" s="98">
        <f t="shared" si="35"/>
        <v>0</v>
      </c>
    </row>
    <row r="61" spans="3:21" s="161" customFormat="1">
      <c r="C61" s="17"/>
      <c r="D61" s="17"/>
      <c r="E61" s="17"/>
      <c r="F61" s="17"/>
      <c r="G61" s="17"/>
      <c r="H61" s="116"/>
      <c r="I61" s="116"/>
      <c r="J61" s="116"/>
      <c r="K61" s="116"/>
      <c r="L61" s="116"/>
      <c r="M61" s="116"/>
      <c r="N61" s="116"/>
      <c r="O61" s="116"/>
      <c r="P61" s="116"/>
      <c r="Q61" s="116"/>
      <c r="R61" s="116"/>
      <c r="S61" s="116"/>
      <c r="T61" s="116"/>
      <c r="U61" s="122"/>
    </row>
    <row r="62" spans="3:21" s="161" customFormat="1">
      <c r="C62" s="16" t="s">
        <v>620</v>
      </c>
      <c r="D62" s="18"/>
      <c r="E62" s="18" t="s">
        <v>649</v>
      </c>
      <c r="H62" s="98">
        <f>SUM(H63,H67)</f>
        <v>0</v>
      </c>
      <c r="I62" s="98">
        <f t="shared" ref="I62:T62" si="36">SUM(I63,I67)</f>
        <v>0</v>
      </c>
      <c r="J62" s="98">
        <f t="shared" si="36"/>
        <v>0</v>
      </c>
      <c r="K62" s="98">
        <f t="shared" si="36"/>
        <v>0</v>
      </c>
      <c r="L62" s="98">
        <f t="shared" si="36"/>
        <v>0</v>
      </c>
      <c r="M62" s="98">
        <f t="shared" si="36"/>
        <v>0</v>
      </c>
      <c r="N62" s="98">
        <f t="shared" si="36"/>
        <v>0</v>
      </c>
      <c r="O62" s="98">
        <f t="shared" si="36"/>
        <v>0</v>
      </c>
      <c r="P62" s="98">
        <f t="shared" si="36"/>
        <v>0</v>
      </c>
      <c r="Q62" s="98">
        <f t="shared" si="36"/>
        <v>0</v>
      </c>
      <c r="R62" s="98">
        <f t="shared" si="36"/>
        <v>0</v>
      </c>
      <c r="S62" s="98">
        <f t="shared" si="36"/>
        <v>0</v>
      </c>
      <c r="T62" s="98">
        <f t="shared" si="36"/>
        <v>0</v>
      </c>
      <c r="U62" s="122"/>
    </row>
    <row r="63" spans="3:21" s="161" customFormat="1">
      <c r="C63" s="16" t="s">
        <v>376</v>
      </c>
      <c r="E63" s="18" t="s">
        <v>649</v>
      </c>
      <c r="H63" s="98">
        <f>SUM(H64,H65,H66)</f>
        <v>0</v>
      </c>
      <c r="I63" s="98">
        <f t="shared" ref="I63:S63" si="37">SUM(I64,I65,I66)</f>
        <v>0</v>
      </c>
      <c r="J63" s="98">
        <f t="shared" si="37"/>
        <v>0</v>
      </c>
      <c r="K63" s="98">
        <f t="shared" si="37"/>
        <v>0</v>
      </c>
      <c r="L63" s="98">
        <f t="shared" si="37"/>
        <v>0</v>
      </c>
      <c r="M63" s="98">
        <f t="shared" si="37"/>
        <v>0</v>
      </c>
      <c r="N63" s="98">
        <f t="shared" si="37"/>
        <v>0</v>
      </c>
      <c r="O63" s="98">
        <f t="shared" si="37"/>
        <v>0</v>
      </c>
      <c r="P63" s="98">
        <f t="shared" si="37"/>
        <v>0</v>
      </c>
      <c r="Q63" s="98">
        <f t="shared" si="37"/>
        <v>0</v>
      </c>
      <c r="R63" s="98">
        <f t="shared" si="37"/>
        <v>0</v>
      </c>
      <c r="S63" s="98">
        <f t="shared" si="37"/>
        <v>0</v>
      </c>
      <c r="T63" s="98">
        <f>SUM(T64,T65,T66)</f>
        <v>0</v>
      </c>
    </row>
    <row r="64" spans="3:21" s="161" customFormat="1">
      <c r="C64" s="134" t="s">
        <v>330</v>
      </c>
      <c r="E64" s="18" t="s">
        <v>649</v>
      </c>
      <c r="H64" s="98">
        <f t="shared" ref="H64:T64" si="38">H200-H336</f>
        <v>0</v>
      </c>
      <c r="I64" s="98">
        <f t="shared" si="38"/>
        <v>0</v>
      </c>
      <c r="J64" s="98">
        <f t="shared" si="38"/>
        <v>0</v>
      </c>
      <c r="K64" s="98">
        <f t="shared" si="38"/>
        <v>0</v>
      </c>
      <c r="L64" s="98">
        <f t="shared" si="38"/>
        <v>0</v>
      </c>
      <c r="M64" s="98">
        <f t="shared" si="38"/>
        <v>0</v>
      </c>
      <c r="N64" s="98">
        <f t="shared" si="38"/>
        <v>0</v>
      </c>
      <c r="O64" s="98">
        <f t="shared" si="38"/>
        <v>0</v>
      </c>
      <c r="P64" s="98">
        <f t="shared" si="38"/>
        <v>0</v>
      </c>
      <c r="Q64" s="98">
        <f t="shared" si="38"/>
        <v>0</v>
      </c>
      <c r="R64" s="98">
        <f t="shared" si="38"/>
        <v>0</v>
      </c>
      <c r="S64" s="98">
        <f t="shared" si="38"/>
        <v>0</v>
      </c>
      <c r="T64" s="98">
        <f t="shared" si="38"/>
        <v>0</v>
      </c>
    </row>
    <row r="65" spans="3:21" s="161" customFormat="1">
      <c r="C65" s="34" t="s">
        <v>337</v>
      </c>
      <c r="E65" s="18" t="s">
        <v>649</v>
      </c>
      <c r="H65" s="98">
        <f t="shared" ref="H65:T65" si="39">H201-H337</f>
        <v>0</v>
      </c>
      <c r="I65" s="98">
        <f t="shared" si="39"/>
        <v>0</v>
      </c>
      <c r="J65" s="98">
        <f t="shared" si="39"/>
        <v>0</v>
      </c>
      <c r="K65" s="98">
        <f t="shared" si="39"/>
        <v>0</v>
      </c>
      <c r="L65" s="98">
        <f t="shared" si="39"/>
        <v>0</v>
      </c>
      <c r="M65" s="98">
        <f t="shared" si="39"/>
        <v>0</v>
      </c>
      <c r="N65" s="98">
        <f t="shared" si="39"/>
        <v>0</v>
      </c>
      <c r="O65" s="98">
        <f t="shared" si="39"/>
        <v>0</v>
      </c>
      <c r="P65" s="98">
        <f t="shared" si="39"/>
        <v>0</v>
      </c>
      <c r="Q65" s="98">
        <f t="shared" si="39"/>
        <v>0</v>
      </c>
      <c r="R65" s="98">
        <f t="shared" si="39"/>
        <v>0</v>
      </c>
      <c r="S65" s="98">
        <f t="shared" si="39"/>
        <v>0</v>
      </c>
      <c r="T65" s="98">
        <f t="shared" si="39"/>
        <v>0</v>
      </c>
    </row>
    <row r="66" spans="3:21" s="161" customFormat="1">
      <c r="C66" s="34" t="s">
        <v>341</v>
      </c>
      <c r="E66" s="18" t="s">
        <v>649</v>
      </c>
      <c r="H66" s="98">
        <f t="shared" ref="H66:T66" si="40">H202-H338</f>
        <v>0</v>
      </c>
      <c r="I66" s="98">
        <f t="shared" si="40"/>
        <v>0</v>
      </c>
      <c r="J66" s="98">
        <f t="shared" si="40"/>
        <v>0</v>
      </c>
      <c r="K66" s="98">
        <f t="shared" si="40"/>
        <v>0</v>
      </c>
      <c r="L66" s="98">
        <f t="shared" si="40"/>
        <v>0</v>
      </c>
      <c r="M66" s="98">
        <f t="shared" si="40"/>
        <v>0</v>
      </c>
      <c r="N66" s="98">
        <f t="shared" si="40"/>
        <v>0</v>
      </c>
      <c r="O66" s="98">
        <f t="shared" si="40"/>
        <v>0</v>
      </c>
      <c r="P66" s="98">
        <f t="shared" si="40"/>
        <v>0</v>
      </c>
      <c r="Q66" s="98">
        <f t="shared" si="40"/>
        <v>0</v>
      </c>
      <c r="R66" s="98">
        <f t="shared" si="40"/>
        <v>0</v>
      </c>
      <c r="S66" s="98">
        <f t="shared" si="40"/>
        <v>0</v>
      </c>
      <c r="T66" s="98">
        <f t="shared" si="40"/>
        <v>0</v>
      </c>
    </row>
    <row r="67" spans="3:21" s="161" customFormat="1">
      <c r="C67" s="16" t="s">
        <v>244</v>
      </c>
      <c r="E67" s="18" t="s">
        <v>649</v>
      </c>
      <c r="H67" s="98">
        <f t="shared" ref="H67:T67" si="41">H203-H339</f>
        <v>0</v>
      </c>
      <c r="I67" s="98">
        <f t="shared" si="41"/>
        <v>0</v>
      </c>
      <c r="J67" s="98">
        <f t="shared" si="41"/>
        <v>0</v>
      </c>
      <c r="K67" s="98">
        <f t="shared" si="41"/>
        <v>0</v>
      </c>
      <c r="L67" s="98">
        <f t="shared" si="41"/>
        <v>0</v>
      </c>
      <c r="M67" s="98">
        <f t="shared" si="41"/>
        <v>0</v>
      </c>
      <c r="N67" s="98">
        <f t="shared" si="41"/>
        <v>0</v>
      </c>
      <c r="O67" s="98">
        <f t="shared" si="41"/>
        <v>0</v>
      </c>
      <c r="P67" s="98">
        <f t="shared" si="41"/>
        <v>0</v>
      </c>
      <c r="Q67" s="98">
        <f t="shared" si="41"/>
        <v>0</v>
      </c>
      <c r="R67" s="98">
        <f t="shared" si="41"/>
        <v>0</v>
      </c>
      <c r="S67" s="98">
        <f t="shared" si="41"/>
        <v>0</v>
      </c>
      <c r="T67" s="98">
        <f t="shared" si="41"/>
        <v>0</v>
      </c>
    </row>
    <row r="68" spans="3:21" s="161" customFormat="1">
      <c r="C68" s="17"/>
      <c r="D68" s="17"/>
      <c r="E68" s="17"/>
      <c r="F68" s="17"/>
      <c r="G68" s="17"/>
      <c r="H68" s="116"/>
      <c r="I68" s="116"/>
      <c r="J68" s="116"/>
      <c r="K68" s="116"/>
      <c r="L68" s="116"/>
      <c r="M68" s="116"/>
      <c r="N68" s="116"/>
      <c r="O68" s="116"/>
      <c r="P68" s="116"/>
      <c r="Q68" s="116"/>
      <c r="R68" s="116"/>
      <c r="S68" s="116"/>
      <c r="T68" s="116"/>
      <c r="U68" s="122"/>
    </row>
    <row r="69" spans="3:21" s="161" customFormat="1">
      <c r="C69" s="16" t="s">
        <v>621</v>
      </c>
      <c r="D69" s="18"/>
      <c r="E69" s="18" t="s">
        <v>649</v>
      </c>
      <c r="H69" s="98">
        <f>SUM(H70,H74)</f>
        <v>0</v>
      </c>
      <c r="I69" s="98">
        <f t="shared" ref="I69:T69" si="42">SUM(I70,I74)</f>
        <v>0</v>
      </c>
      <c r="J69" s="98">
        <f t="shared" si="42"/>
        <v>0</v>
      </c>
      <c r="K69" s="98">
        <f t="shared" si="42"/>
        <v>0</v>
      </c>
      <c r="L69" s="98">
        <f t="shared" si="42"/>
        <v>0</v>
      </c>
      <c r="M69" s="98">
        <f t="shared" si="42"/>
        <v>0</v>
      </c>
      <c r="N69" s="98">
        <f t="shared" si="42"/>
        <v>0</v>
      </c>
      <c r="O69" s="98">
        <f t="shared" si="42"/>
        <v>0</v>
      </c>
      <c r="P69" s="98">
        <f t="shared" si="42"/>
        <v>0</v>
      </c>
      <c r="Q69" s="98">
        <f t="shared" si="42"/>
        <v>0</v>
      </c>
      <c r="R69" s="98">
        <f t="shared" si="42"/>
        <v>0</v>
      </c>
      <c r="S69" s="98">
        <f t="shared" si="42"/>
        <v>0</v>
      </c>
      <c r="T69" s="98">
        <f t="shared" si="42"/>
        <v>0</v>
      </c>
      <c r="U69" s="122"/>
    </row>
    <row r="70" spans="3:21" s="161" customFormat="1">
      <c r="C70" s="16" t="s">
        <v>376</v>
      </c>
      <c r="E70" s="18" t="s">
        <v>649</v>
      </c>
      <c r="H70" s="98">
        <f>SUM(H71,H72,H73)</f>
        <v>0</v>
      </c>
      <c r="I70" s="98">
        <f t="shared" ref="I70:S70" si="43">SUM(I71,I72,I73)</f>
        <v>0</v>
      </c>
      <c r="J70" s="98">
        <f t="shared" si="43"/>
        <v>0</v>
      </c>
      <c r="K70" s="98">
        <f t="shared" si="43"/>
        <v>0</v>
      </c>
      <c r="L70" s="98">
        <f t="shared" si="43"/>
        <v>0</v>
      </c>
      <c r="M70" s="98">
        <f t="shared" si="43"/>
        <v>0</v>
      </c>
      <c r="N70" s="98">
        <f t="shared" si="43"/>
        <v>0</v>
      </c>
      <c r="O70" s="98">
        <f t="shared" si="43"/>
        <v>0</v>
      </c>
      <c r="P70" s="98">
        <f t="shared" si="43"/>
        <v>0</v>
      </c>
      <c r="Q70" s="98">
        <f t="shared" si="43"/>
        <v>0</v>
      </c>
      <c r="R70" s="98">
        <f t="shared" si="43"/>
        <v>0</v>
      </c>
      <c r="S70" s="98">
        <f t="shared" si="43"/>
        <v>0</v>
      </c>
      <c r="T70" s="98">
        <f>SUM(T71,T72,T73)</f>
        <v>0</v>
      </c>
    </row>
    <row r="71" spans="3:21" s="161" customFormat="1">
      <c r="C71" s="134" t="s">
        <v>330</v>
      </c>
      <c r="E71" s="18" t="s">
        <v>649</v>
      </c>
      <c r="H71" s="98">
        <f t="shared" ref="H71:T71" si="44">H207-H343</f>
        <v>0</v>
      </c>
      <c r="I71" s="98">
        <f t="shared" si="44"/>
        <v>0</v>
      </c>
      <c r="J71" s="98">
        <f t="shared" si="44"/>
        <v>0</v>
      </c>
      <c r="K71" s="98">
        <f t="shared" si="44"/>
        <v>0</v>
      </c>
      <c r="L71" s="98">
        <f t="shared" si="44"/>
        <v>0</v>
      </c>
      <c r="M71" s="98">
        <f t="shared" si="44"/>
        <v>0</v>
      </c>
      <c r="N71" s="98">
        <f t="shared" si="44"/>
        <v>0</v>
      </c>
      <c r="O71" s="98">
        <f t="shared" si="44"/>
        <v>0</v>
      </c>
      <c r="P71" s="98">
        <f t="shared" si="44"/>
        <v>0</v>
      </c>
      <c r="Q71" s="98">
        <f t="shared" si="44"/>
        <v>0</v>
      </c>
      <c r="R71" s="98">
        <f t="shared" si="44"/>
        <v>0</v>
      </c>
      <c r="S71" s="98">
        <f t="shared" si="44"/>
        <v>0</v>
      </c>
      <c r="T71" s="98">
        <f t="shared" si="44"/>
        <v>0</v>
      </c>
    </row>
    <row r="72" spans="3:21" s="161" customFormat="1">
      <c r="C72" s="34" t="s">
        <v>337</v>
      </c>
      <c r="E72" s="18" t="s">
        <v>649</v>
      </c>
      <c r="H72" s="98">
        <f t="shared" ref="H72:T72" si="45">H208-H344</f>
        <v>0</v>
      </c>
      <c r="I72" s="98">
        <f t="shared" si="45"/>
        <v>0</v>
      </c>
      <c r="J72" s="98">
        <f t="shared" si="45"/>
        <v>0</v>
      </c>
      <c r="K72" s="98">
        <f t="shared" si="45"/>
        <v>0</v>
      </c>
      <c r="L72" s="98">
        <f t="shared" si="45"/>
        <v>0</v>
      </c>
      <c r="M72" s="98">
        <f t="shared" si="45"/>
        <v>0</v>
      </c>
      <c r="N72" s="98">
        <f t="shared" si="45"/>
        <v>0</v>
      </c>
      <c r="O72" s="98">
        <f t="shared" si="45"/>
        <v>0</v>
      </c>
      <c r="P72" s="98">
        <f t="shared" si="45"/>
        <v>0</v>
      </c>
      <c r="Q72" s="98">
        <f t="shared" si="45"/>
        <v>0</v>
      </c>
      <c r="R72" s="98">
        <f t="shared" si="45"/>
        <v>0</v>
      </c>
      <c r="S72" s="98">
        <f t="shared" si="45"/>
        <v>0</v>
      </c>
      <c r="T72" s="98">
        <f t="shared" si="45"/>
        <v>0</v>
      </c>
    </row>
    <row r="73" spans="3:21" s="161" customFormat="1">
      <c r="C73" s="34" t="s">
        <v>341</v>
      </c>
      <c r="E73" s="18" t="s">
        <v>649</v>
      </c>
      <c r="H73" s="98">
        <f t="shared" ref="H73:T73" si="46">H209-H345</f>
        <v>0</v>
      </c>
      <c r="I73" s="98">
        <f t="shared" si="46"/>
        <v>0</v>
      </c>
      <c r="J73" s="98">
        <f t="shared" si="46"/>
        <v>0</v>
      </c>
      <c r="K73" s="98">
        <f t="shared" si="46"/>
        <v>0</v>
      </c>
      <c r="L73" s="98">
        <f t="shared" si="46"/>
        <v>0</v>
      </c>
      <c r="M73" s="98">
        <f t="shared" si="46"/>
        <v>0</v>
      </c>
      <c r="N73" s="98">
        <f t="shared" si="46"/>
        <v>0</v>
      </c>
      <c r="O73" s="98">
        <f t="shared" si="46"/>
        <v>0</v>
      </c>
      <c r="P73" s="98">
        <f t="shared" si="46"/>
        <v>0</v>
      </c>
      <c r="Q73" s="98">
        <f t="shared" si="46"/>
        <v>0</v>
      </c>
      <c r="R73" s="98">
        <f t="shared" si="46"/>
        <v>0</v>
      </c>
      <c r="S73" s="98">
        <f t="shared" si="46"/>
        <v>0</v>
      </c>
      <c r="T73" s="98">
        <f t="shared" si="46"/>
        <v>0</v>
      </c>
    </row>
    <row r="74" spans="3:21" s="161" customFormat="1">
      <c r="C74" s="16" t="s">
        <v>244</v>
      </c>
      <c r="E74" s="18" t="s">
        <v>649</v>
      </c>
      <c r="H74" s="98">
        <f t="shared" ref="H74:T74" si="47">H210-H346</f>
        <v>0</v>
      </c>
      <c r="I74" s="98">
        <f t="shared" si="47"/>
        <v>0</v>
      </c>
      <c r="J74" s="98">
        <f t="shared" si="47"/>
        <v>0</v>
      </c>
      <c r="K74" s="98">
        <f t="shared" si="47"/>
        <v>0</v>
      </c>
      <c r="L74" s="98">
        <f t="shared" si="47"/>
        <v>0</v>
      </c>
      <c r="M74" s="98">
        <f t="shared" si="47"/>
        <v>0</v>
      </c>
      <c r="N74" s="98">
        <f t="shared" si="47"/>
        <v>0</v>
      </c>
      <c r="O74" s="98">
        <f t="shared" si="47"/>
        <v>0</v>
      </c>
      <c r="P74" s="98">
        <f t="shared" si="47"/>
        <v>0</v>
      </c>
      <c r="Q74" s="98">
        <f t="shared" si="47"/>
        <v>0</v>
      </c>
      <c r="R74" s="98">
        <f t="shared" si="47"/>
        <v>0</v>
      </c>
      <c r="S74" s="98">
        <f t="shared" si="47"/>
        <v>0</v>
      </c>
      <c r="T74" s="98">
        <f t="shared" si="47"/>
        <v>0</v>
      </c>
    </row>
    <row r="75" spans="3:21" s="161" customFormat="1">
      <c r="C75" s="17"/>
      <c r="D75" s="17"/>
      <c r="E75" s="17"/>
      <c r="F75" s="17"/>
      <c r="G75" s="17"/>
      <c r="H75" s="116"/>
      <c r="I75" s="116"/>
      <c r="J75" s="116"/>
      <c r="K75" s="116"/>
      <c r="L75" s="116"/>
      <c r="M75" s="116"/>
      <c r="N75" s="116"/>
      <c r="O75" s="116"/>
      <c r="P75" s="116"/>
      <c r="Q75" s="116"/>
      <c r="R75" s="116"/>
      <c r="S75" s="116"/>
      <c r="T75" s="116"/>
      <c r="U75" s="122"/>
    </row>
    <row r="76" spans="3:21" s="161" customFormat="1">
      <c r="C76" s="16" t="s">
        <v>622</v>
      </c>
      <c r="D76" s="18"/>
      <c r="E76" s="18" t="s">
        <v>649</v>
      </c>
      <c r="H76" s="98">
        <f>SUM(H77,H81)</f>
        <v>0</v>
      </c>
      <c r="I76" s="98">
        <f t="shared" ref="I76:T76" si="48">SUM(I77,I81)</f>
        <v>0</v>
      </c>
      <c r="J76" s="98">
        <f t="shared" si="48"/>
        <v>0</v>
      </c>
      <c r="K76" s="98">
        <f t="shared" si="48"/>
        <v>0</v>
      </c>
      <c r="L76" s="98">
        <f t="shared" si="48"/>
        <v>0</v>
      </c>
      <c r="M76" s="98">
        <f t="shared" si="48"/>
        <v>0</v>
      </c>
      <c r="N76" s="98">
        <f t="shared" si="48"/>
        <v>0</v>
      </c>
      <c r="O76" s="98">
        <f t="shared" si="48"/>
        <v>0</v>
      </c>
      <c r="P76" s="98">
        <f t="shared" si="48"/>
        <v>0</v>
      </c>
      <c r="Q76" s="98">
        <f t="shared" si="48"/>
        <v>0</v>
      </c>
      <c r="R76" s="98">
        <f t="shared" si="48"/>
        <v>0</v>
      </c>
      <c r="S76" s="98">
        <f t="shared" si="48"/>
        <v>0</v>
      </c>
      <c r="T76" s="98">
        <f t="shared" si="48"/>
        <v>0</v>
      </c>
      <c r="U76" s="122"/>
    </row>
    <row r="77" spans="3:21" s="161" customFormat="1">
      <c r="C77" s="16" t="s">
        <v>376</v>
      </c>
      <c r="E77" s="18" t="s">
        <v>649</v>
      </c>
      <c r="H77" s="98">
        <f>SUM(H78,H79,H80)</f>
        <v>0</v>
      </c>
      <c r="I77" s="98">
        <f t="shared" ref="I77:S77" si="49">SUM(I78,I79,I80)</f>
        <v>0</v>
      </c>
      <c r="J77" s="98">
        <f t="shared" si="49"/>
        <v>0</v>
      </c>
      <c r="K77" s="98">
        <f t="shared" si="49"/>
        <v>0</v>
      </c>
      <c r="L77" s="98">
        <f t="shared" si="49"/>
        <v>0</v>
      </c>
      <c r="M77" s="98">
        <f t="shared" si="49"/>
        <v>0</v>
      </c>
      <c r="N77" s="98">
        <f t="shared" si="49"/>
        <v>0</v>
      </c>
      <c r="O77" s="98">
        <f t="shared" si="49"/>
        <v>0</v>
      </c>
      <c r="P77" s="98">
        <f t="shared" si="49"/>
        <v>0</v>
      </c>
      <c r="Q77" s="98">
        <f t="shared" si="49"/>
        <v>0</v>
      </c>
      <c r="R77" s="98">
        <f t="shared" si="49"/>
        <v>0</v>
      </c>
      <c r="S77" s="98">
        <f t="shared" si="49"/>
        <v>0</v>
      </c>
      <c r="T77" s="98">
        <f>SUM(T78,T79,T80)</f>
        <v>0</v>
      </c>
    </row>
    <row r="78" spans="3:21" s="161" customFormat="1">
      <c r="C78" s="134" t="s">
        <v>330</v>
      </c>
      <c r="E78" s="18" t="s">
        <v>649</v>
      </c>
      <c r="H78" s="98">
        <f t="shared" ref="H78:T78" si="50">H214-H350</f>
        <v>0</v>
      </c>
      <c r="I78" s="98">
        <f t="shared" si="50"/>
        <v>0</v>
      </c>
      <c r="J78" s="98">
        <f t="shared" si="50"/>
        <v>0</v>
      </c>
      <c r="K78" s="98">
        <f t="shared" si="50"/>
        <v>0</v>
      </c>
      <c r="L78" s="98">
        <f t="shared" si="50"/>
        <v>0</v>
      </c>
      <c r="M78" s="98">
        <f t="shared" si="50"/>
        <v>0</v>
      </c>
      <c r="N78" s="98">
        <f t="shared" si="50"/>
        <v>0</v>
      </c>
      <c r="O78" s="98">
        <f t="shared" si="50"/>
        <v>0</v>
      </c>
      <c r="P78" s="98">
        <f t="shared" si="50"/>
        <v>0</v>
      </c>
      <c r="Q78" s="98">
        <f t="shared" si="50"/>
        <v>0</v>
      </c>
      <c r="R78" s="98">
        <f t="shared" si="50"/>
        <v>0</v>
      </c>
      <c r="S78" s="98">
        <f t="shared" si="50"/>
        <v>0</v>
      </c>
      <c r="T78" s="98">
        <f t="shared" si="50"/>
        <v>0</v>
      </c>
    </row>
    <row r="79" spans="3:21" s="161" customFormat="1">
      <c r="C79" s="34" t="s">
        <v>337</v>
      </c>
      <c r="E79" s="18" t="s">
        <v>649</v>
      </c>
      <c r="H79" s="98">
        <f t="shared" ref="H79:T79" si="51">H215-H351</f>
        <v>0</v>
      </c>
      <c r="I79" s="98">
        <f t="shared" si="51"/>
        <v>0</v>
      </c>
      <c r="J79" s="98">
        <f t="shared" si="51"/>
        <v>0</v>
      </c>
      <c r="K79" s="98">
        <f t="shared" si="51"/>
        <v>0</v>
      </c>
      <c r="L79" s="98">
        <f t="shared" si="51"/>
        <v>0</v>
      </c>
      <c r="M79" s="98">
        <f t="shared" si="51"/>
        <v>0</v>
      </c>
      <c r="N79" s="98">
        <f t="shared" si="51"/>
        <v>0</v>
      </c>
      <c r="O79" s="98">
        <f t="shared" si="51"/>
        <v>0</v>
      </c>
      <c r="P79" s="98">
        <f t="shared" si="51"/>
        <v>0</v>
      </c>
      <c r="Q79" s="98">
        <f t="shared" si="51"/>
        <v>0</v>
      </c>
      <c r="R79" s="98">
        <f t="shared" si="51"/>
        <v>0</v>
      </c>
      <c r="S79" s="98">
        <f t="shared" si="51"/>
        <v>0</v>
      </c>
      <c r="T79" s="98">
        <f t="shared" si="51"/>
        <v>0</v>
      </c>
    </row>
    <row r="80" spans="3:21" s="161" customFormat="1">
      <c r="C80" s="34" t="s">
        <v>341</v>
      </c>
      <c r="E80" s="18" t="s">
        <v>649</v>
      </c>
      <c r="H80" s="98">
        <f t="shared" ref="H80:T80" si="52">H216-H352</f>
        <v>0</v>
      </c>
      <c r="I80" s="98">
        <f t="shared" si="52"/>
        <v>0</v>
      </c>
      <c r="J80" s="98">
        <f t="shared" si="52"/>
        <v>0</v>
      </c>
      <c r="K80" s="98">
        <f t="shared" si="52"/>
        <v>0</v>
      </c>
      <c r="L80" s="98">
        <f t="shared" si="52"/>
        <v>0</v>
      </c>
      <c r="M80" s="98">
        <f t="shared" si="52"/>
        <v>0</v>
      </c>
      <c r="N80" s="98">
        <f t="shared" si="52"/>
        <v>0</v>
      </c>
      <c r="O80" s="98">
        <f t="shared" si="52"/>
        <v>0</v>
      </c>
      <c r="P80" s="98">
        <f t="shared" si="52"/>
        <v>0</v>
      </c>
      <c r="Q80" s="98">
        <f t="shared" si="52"/>
        <v>0</v>
      </c>
      <c r="R80" s="98">
        <f t="shared" si="52"/>
        <v>0</v>
      </c>
      <c r="S80" s="98">
        <f t="shared" si="52"/>
        <v>0</v>
      </c>
      <c r="T80" s="98">
        <f t="shared" si="52"/>
        <v>0</v>
      </c>
    </row>
    <row r="81" spans="3:21" s="161" customFormat="1">
      <c r="C81" s="16" t="s">
        <v>244</v>
      </c>
      <c r="E81" s="18" t="s">
        <v>649</v>
      </c>
      <c r="H81" s="98">
        <f t="shared" ref="H81:T81" si="53">H217-H353</f>
        <v>0</v>
      </c>
      <c r="I81" s="98">
        <f t="shared" si="53"/>
        <v>0</v>
      </c>
      <c r="J81" s="98">
        <f t="shared" si="53"/>
        <v>0</v>
      </c>
      <c r="K81" s="98">
        <f t="shared" si="53"/>
        <v>0</v>
      </c>
      <c r="L81" s="98">
        <f t="shared" si="53"/>
        <v>0</v>
      </c>
      <c r="M81" s="98">
        <f t="shared" si="53"/>
        <v>0</v>
      </c>
      <c r="N81" s="98">
        <f t="shared" si="53"/>
        <v>0</v>
      </c>
      <c r="O81" s="98">
        <f t="shared" si="53"/>
        <v>0</v>
      </c>
      <c r="P81" s="98">
        <f t="shared" si="53"/>
        <v>0</v>
      </c>
      <c r="Q81" s="98">
        <f t="shared" si="53"/>
        <v>0</v>
      </c>
      <c r="R81" s="98">
        <f t="shared" si="53"/>
        <v>0</v>
      </c>
      <c r="S81" s="98">
        <f t="shared" si="53"/>
        <v>0</v>
      </c>
      <c r="T81" s="98">
        <f t="shared" si="53"/>
        <v>0</v>
      </c>
    </row>
    <row r="82" spans="3:21" s="161" customFormat="1">
      <c r="C82" s="17"/>
      <c r="D82" s="17"/>
      <c r="E82" s="17"/>
      <c r="F82" s="17"/>
      <c r="G82" s="17"/>
      <c r="H82" s="116"/>
      <c r="I82" s="116"/>
      <c r="J82" s="116"/>
      <c r="K82" s="116"/>
      <c r="L82" s="116"/>
      <c r="M82" s="116"/>
      <c r="N82" s="116"/>
      <c r="O82" s="116"/>
      <c r="P82" s="116"/>
      <c r="Q82" s="116"/>
      <c r="R82" s="116"/>
      <c r="S82" s="116"/>
      <c r="T82" s="116"/>
      <c r="U82" s="122"/>
    </row>
    <row r="83" spans="3:21" s="161" customFormat="1">
      <c r="C83" s="16" t="s">
        <v>623</v>
      </c>
      <c r="D83" s="18"/>
      <c r="E83" s="18" t="s">
        <v>649</v>
      </c>
      <c r="H83" s="98">
        <f>SUM(H84,H88)</f>
        <v>0</v>
      </c>
      <c r="I83" s="98">
        <f t="shared" ref="I83:T83" si="54">SUM(I84,I88)</f>
        <v>0</v>
      </c>
      <c r="J83" s="98">
        <f t="shared" si="54"/>
        <v>0</v>
      </c>
      <c r="K83" s="98">
        <f t="shared" si="54"/>
        <v>0</v>
      </c>
      <c r="L83" s="98">
        <f t="shared" si="54"/>
        <v>0</v>
      </c>
      <c r="M83" s="98">
        <f t="shared" si="54"/>
        <v>0</v>
      </c>
      <c r="N83" s="98">
        <f t="shared" si="54"/>
        <v>0</v>
      </c>
      <c r="O83" s="98">
        <f t="shared" si="54"/>
        <v>0</v>
      </c>
      <c r="P83" s="98">
        <f t="shared" si="54"/>
        <v>0</v>
      </c>
      <c r="Q83" s="98">
        <f t="shared" si="54"/>
        <v>0</v>
      </c>
      <c r="R83" s="98">
        <f t="shared" si="54"/>
        <v>0</v>
      </c>
      <c r="S83" s="98">
        <f t="shared" si="54"/>
        <v>0</v>
      </c>
      <c r="T83" s="98">
        <f t="shared" si="54"/>
        <v>0</v>
      </c>
      <c r="U83" s="122"/>
    </row>
    <row r="84" spans="3:21" s="161" customFormat="1">
      <c r="C84" s="16" t="s">
        <v>376</v>
      </c>
      <c r="E84" s="18" t="s">
        <v>649</v>
      </c>
      <c r="H84" s="98">
        <f>SUM(H85,H86,H87)</f>
        <v>0</v>
      </c>
      <c r="I84" s="98">
        <f t="shared" ref="I84:S84" si="55">SUM(I85,I86,I87)</f>
        <v>0</v>
      </c>
      <c r="J84" s="98">
        <f t="shared" si="55"/>
        <v>0</v>
      </c>
      <c r="K84" s="98">
        <f t="shared" si="55"/>
        <v>0</v>
      </c>
      <c r="L84" s="98">
        <f t="shared" si="55"/>
        <v>0</v>
      </c>
      <c r="M84" s="98">
        <f t="shared" si="55"/>
        <v>0</v>
      </c>
      <c r="N84" s="98">
        <f t="shared" si="55"/>
        <v>0</v>
      </c>
      <c r="O84" s="98">
        <f t="shared" si="55"/>
        <v>0</v>
      </c>
      <c r="P84" s="98">
        <f t="shared" si="55"/>
        <v>0</v>
      </c>
      <c r="Q84" s="98">
        <f t="shared" si="55"/>
        <v>0</v>
      </c>
      <c r="R84" s="98">
        <f t="shared" si="55"/>
        <v>0</v>
      </c>
      <c r="S84" s="98">
        <f t="shared" si="55"/>
        <v>0</v>
      </c>
      <c r="T84" s="98">
        <f>SUM(T85,T86,T87)</f>
        <v>0</v>
      </c>
    </row>
    <row r="85" spans="3:21" s="161" customFormat="1">
      <c r="C85" s="134" t="s">
        <v>330</v>
      </c>
      <c r="E85" s="18" t="s">
        <v>649</v>
      </c>
      <c r="H85" s="98">
        <f t="shared" ref="H85:T85" si="56">H221-H357</f>
        <v>0</v>
      </c>
      <c r="I85" s="98">
        <f t="shared" si="56"/>
        <v>0</v>
      </c>
      <c r="J85" s="98">
        <f t="shared" si="56"/>
        <v>0</v>
      </c>
      <c r="K85" s="98">
        <f t="shared" si="56"/>
        <v>0</v>
      </c>
      <c r="L85" s="98">
        <f t="shared" si="56"/>
        <v>0</v>
      </c>
      <c r="M85" s="98">
        <f t="shared" si="56"/>
        <v>0</v>
      </c>
      <c r="N85" s="98">
        <f t="shared" si="56"/>
        <v>0</v>
      </c>
      <c r="O85" s="98">
        <f t="shared" si="56"/>
        <v>0</v>
      </c>
      <c r="P85" s="98">
        <f t="shared" si="56"/>
        <v>0</v>
      </c>
      <c r="Q85" s="98">
        <f t="shared" si="56"/>
        <v>0</v>
      </c>
      <c r="R85" s="98">
        <f t="shared" si="56"/>
        <v>0</v>
      </c>
      <c r="S85" s="98">
        <f t="shared" si="56"/>
        <v>0</v>
      </c>
      <c r="T85" s="98">
        <f t="shared" si="56"/>
        <v>0</v>
      </c>
    </row>
    <row r="86" spans="3:21" s="161" customFormat="1">
      <c r="C86" s="34" t="s">
        <v>337</v>
      </c>
      <c r="E86" s="18" t="s">
        <v>649</v>
      </c>
      <c r="H86" s="98">
        <f t="shared" ref="H86:T86" si="57">H222-H358</f>
        <v>0</v>
      </c>
      <c r="I86" s="98">
        <f t="shared" si="57"/>
        <v>0</v>
      </c>
      <c r="J86" s="98">
        <f t="shared" si="57"/>
        <v>0</v>
      </c>
      <c r="K86" s="98">
        <f t="shared" si="57"/>
        <v>0</v>
      </c>
      <c r="L86" s="98">
        <f t="shared" si="57"/>
        <v>0</v>
      </c>
      <c r="M86" s="98">
        <f t="shared" si="57"/>
        <v>0</v>
      </c>
      <c r="N86" s="98">
        <f t="shared" si="57"/>
        <v>0</v>
      </c>
      <c r="O86" s="98">
        <f t="shared" si="57"/>
        <v>0</v>
      </c>
      <c r="P86" s="98">
        <f t="shared" si="57"/>
        <v>0</v>
      </c>
      <c r="Q86" s="98">
        <f t="shared" si="57"/>
        <v>0</v>
      </c>
      <c r="R86" s="98">
        <f t="shared" si="57"/>
        <v>0</v>
      </c>
      <c r="S86" s="98">
        <f t="shared" si="57"/>
        <v>0</v>
      </c>
      <c r="T86" s="98">
        <f t="shared" si="57"/>
        <v>0</v>
      </c>
    </row>
    <row r="87" spans="3:21" s="161" customFormat="1">
      <c r="C87" s="34" t="s">
        <v>341</v>
      </c>
      <c r="E87" s="18" t="s">
        <v>649</v>
      </c>
      <c r="H87" s="98">
        <f t="shared" ref="H87:T87" si="58">H223-H359</f>
        <v>0</v>
      </c>
      <c r="I87" s="98">
        <f t="shared" si="58"/>
        <v>0</v>
      </c>
      <c r="J87" s="98">
        <f t="shared" si="58"/>
        <v>0</v>
      </c>
      <c r="K87" s="98">
        <f t="shared" si="58"/>
        <v>0</v>
      </c>
      <c r="L87" s="98">
        <f t="shared" si="58"/>
        <v>0</v>
      </c>
      <c r="M87" s="98">
        <f t="shared" si="58"/>
        <v>0</v>
      </c>
      <c r="N87" s="98">
        <f t="shared" si="58"/>
        <v>0</v>
      </c>
      <c r="O87" s="98">
        <f t="shared" si="58"/>
        <v>0</v>
      </c>
      <c r="P87" s="98">
        <f t="shared" si="58"/>
        <v>0</v>
      </c>
      <c r="Q87" s="98">
        <f t="shared" si="58"/>
        <v>0</v>
      </c>
      <c r="R87" s="98">
        <f t="shared" si="58"/>
        <v>0</v>
      </c>
      <c r="S87" s="98">
        <f t="shared" si="58"/>
        <v>0</v>
      </c>
      <c r="T87" s="98">
        <f t="shared" si="58"/>
        <v>0</v>
      </c>
    </row>
    <row r="88" spans="3:21" s="161" customFormat="1">
      <c r="C88" s="16" t="s">
        <v>244</v>
      </c>
      <c r="E88" s="18" t="s">
        <v>649</v>
      </c>
      <c r="H88" s="98">
        <f t="shared" ref="H88:T88" si="59">H224-H360</f>
        <v>0</v>
      </c>
      <c r="I88" s="98">
        <f t="shared" si="59"/>
        <v>0</v>
      </c>
      <c r="J88" s="98">
        <f t="shared" si="59"/>
        <v>0</v>
      </c>
      <c r="K88" s="98">
        <f t="shared" si="59"/>
        <v>0</v>
      </c>
      <c r="L88" s="98">
        <f t="shared" si="59"/>
        <v>0</v>
      </c>
      <c r="M88" s="98">
        <f t="shared" si="59"/>
        <v>0</v>
      </c>
      <c r="N88" s="98">
        <f t="shared" si="59"/>
        <v>0</v>
      </c>
      <c r="O88" s="98">
        <f t="shared" si="59"/>
        <v>0</v>
      </c>
      <c r="P88" s="98">
        <f t="shared" si="59"/>
        <v>0</v>
      </c>
      <c r="Q88" s="98">
        <f t="shared" si="59"/>
        <v>0</v>
      </c>
      <c r="R88" s="98">
        <f t="shared" si="59"/>
        <v>0</v>
      </c>
      <c r="S88" s="98">
        <f t="shared" si="59"/>
        <v>0</v>
      </c>
      <c r="T88" s="98">
        <f t="shared" si="59"/>
        <v>0</v>
      </c>
    </row>
    <row r="89" spans="3:21" s="161" customFormat="1">
      <c r="C89" s="17"/>
      <c r="D89" s="17"/>
      <c r="E89" s="17"/>
      <c r="F89" s="17"/>
      <c r="G89" s="17"/>
      <c r="H89" s="116"/>
      <c r="I89" s="116"/>
      <c r="J89" s="116"/>
      <c r="K89" s="116"/>
      <c r="L89" s="116"/>
      <c r="M89" s="116"/>
      <c r="N89" s="116"/>
      <c r="O89" s="116"/>
      <c r="P89" s="116"/>
      <c r="Q89" s="116"/>
      <c r="R89" s="116"/>
      <c r="S89" s="116"/>
      <c r="T89" s="116"/>
      <c r="U89" s="122"/>
    </row>
    <row r="90" spans="3:21" s="161" customFormat="1">
      <c r="C90" s="16" t="s">
        <v>624</v>
      </c>
      <c r="D90" s="18"/>
      <c r="E90" s="18" t="s">
        <v>649</v>
      </c>
      <c r="H90" s="98">
        <f>SUM(H91,H95)</f>
        <v>0</v>
      </c>
      <c r="I90" s="98">
        <f t="shared" ref="I90:T90" si="60">SUM(I91,I95)</f>
        <v>0</v>
      </c>
      <c r="J90" s="98">
        <f t="shared" si="60"/>
        <v>0</v>
      </c>
      <c r="K90" s="98">
        <f t="shared" si="60"/>
        <v>0</v>
      </c>
      <c r="L90" s="98">
        <f t="shared" si="60"/>
        <v>0</v>
      </c>
      <c r="M90" s="98">
        <f t="shared" si="60"/>
        <v>0</v>
      </c>
      <c r="N90" s="98">
        <f t="shared" si="60"/>
        <v>0</v>
      </c>
      <c r="O90" s="98">
        <f t="shared" si="60"/>
        <v>0</v>
      </c>
      <c r="P90" s="98">
        <f t="shared" si="60"/>
        <v>0</v>
      </c>
      <c r="Q90" s="98">
        <f t="shared" si="60"/>
        <v>0</v>
      </c>
      <c r="R90" s="98">
        <f t="shared" si="60"/>
        <v>0</v>
      </c>
      <c r="S90" s="98">
        <f t="shared" si="60"/>
        <v>0</v>
      </c>
      <c r="T90" s="98">
        <f t="shared" si="60"/>
        <v>0</v>
      </c>
      <c r="U90" s="122"/>
    </row>
    <row r="91" spans="3:21" s="161" customFormat="1">
      <c r="C91" s="16" t="s">
        <v>376</v>
      </c>
      <c r="E91" s="18" t="s">
        <v>649</v>
      </c>
      <c r="H91" s="98">
        <f>SUM(H92,H93,H94)</f>
        <v>0</v>
      </c>
      <c r="I91" s="98">
        <f t="shared" ref="I91:S91" si="61">SUM(I92,I93,I94)</f>
        <v>0</v>
      </c>
      <c r="J91" s="98">
        <f t="shared" si="61"/>
        <v>0</v>
      </c>
      <c r="K91" s="98">
        <f t="shared" si="61"/>
        <v>0</v>
      </c>
      <c r="L91" s="98">
        <f t="shared" si="61"/>
        <v>0</v>
      </c>
      <c r="M91" s="98">
        <f t="shared" si="61"/>
        <v>0</v>
      </c>
      <c r="N91" s="98">
        <f t="shared" si="61"/>
        <v>0</v>
      </c>
      <c r="O91" s="98">
        <f t="shared" si="61"/>
        <v>0</v>
      </c>
      <c r="P91" s="98">
        <f t="shared" si="61"/>
        <v>0</v>
      </c>
      <c r="Q91" s="98">
        <f t="shared" si="61"/>
        <v>0</v>
      </c>
      <c r="R91" s="98">
        <f t="shared" si="61"/>
        <v>0</v>
      </c>
      <c r="S91" s="98">
        <f t="shared" si="61"/>
        <v>0</v>
      </c>
      <c r="T91" s="98">
        <f>SUM(T92,T93,T94)</f>
        <v>0</v>
      </c>
    </row>
    <row r="92" spans="3:21" s="161" customFormat="1">
      <c r="C92" s="134" t="s">
        <v>330</v>
      </c>
      <c r="E92" s="18" t="s">
        <v>649</v>
      </c>
      <c r="H92" s="98">
        <f t="shared" ref="H92:T92" si="62">H228-H364</f>
        <v>0</v>
      </c>
      <c r="I92" s="98">
        <f t="shared" si="62"/>
        <v>0</v>
      </c>
      <c r="J92" s="98">
        <f t="shared" si="62"/>
        <v>0</v>
      </c>
      <c r="K92" s="98">
        <f t="shared" si="62"/>
        <v>0</v>
      </c>
      <c r="L92" s="98">
        <f t="shared" si="62"/>
        <v>0</v>
      </c>
      <c r="M92" s="98">
        <f t="shared" si="62"/>
        <v>0</v>
      </c>
      <c r="N92" s="98">
        <f t="shared" si="62"/>
        <v>0</v>
      </c>
      <c r="O92" s="98">
        <f t="shared" si="62"/>
        <v>0</v>
      </c>
      <c r="P92" s="98">
        <f t="shared" si="62"/>
        <v>0</v>
      </c>
      <c r="Q92" s="98">
        <f t="shared" si="62"/>
        <v>0</v>
      </c>
      <c r="R92" s="98">
        <f t="shared" si="62"/>
        <v>0</v>
      </c>
      <c r="S92" s="98">
        <f t="shared" si="62"/>
        <v>0</v>
      </c>
      <c r="T92" s="98">
        <f t="shared" si="62"/>
        <v>0</v>
      </c>
    </row>
    <row r="93" spans="3:21" s="161" customFormat="1">
      <c r="C93" s="34" t="s">
        <v>337</v>
      </c>
      <c r="E93" s="18" t="s">
        <v>649</v>
      </c>
      <c r="H93" s="98">
        <f t="shared" ref="H93:T93" si="63">H229-H365</f>
        <v>0</v>
      </c>
      <c r="I93" s="98">
        <f t="shared" si="63"/>
        <v>0</v>
      </c>
      <c r="J93" s="98">
        <f t="shared" si="63"/>
        <v>0</v>
      </c>
      <c r="K93" s="98">
        <f t="shared" si="63"/>
        <v>0</v>
      </c>
      <c r="L93" s="98">
        <f t="shared" si="63"/>
        <v>0</v>
      </c>
      <c r="M93" s="98">
        <f t="shared" si="63"/>
        <v>0</v>
      </c>
      <c r="N93" s="98">
        <f t="shared" si="63"/>
        <v>0</v>
      </c>
      <c r="O93" s="98">
        <f t="shared" si="63"/>
        <v>0</v>
      </c>
      <c r="P93" s="98">
        <f t="shared" si="63"/>
        <v>0</v>
      </c>
      <c r="Q93" s="98">
        <f t="shared" si="63"/>
        <v>0</v>
      </c>
      <c r="R93" s="98">
        <f t="shared" si="63"/>
        <v>0</v>
      </c>
      <c r="S93" s="98">
        <f t="shared" si="63"/>
        <v>0</v>
      </c>
      <c r="T93" s="98">
        <f t="shared" si="63"/>
        <v>0</v>
      </c>
    </row>
    <row r="94" spans="3:21" s="161" customFormat="1">
      <c r="C94" s="34" t="s">
        <v>341</v>
      </c>
      <c r="E94" s="18" t="s">
        <v>649</v>
      </c>
      <c r="H94" s="98">
        <f t="shared" ref="H94:T94" si="64">H230-H366</f>
        <v>0</v>
      </c>
      <c r="I94" s="98">
        <f t="shared" si="64"/>
        <v>0</v>
      </c>
      <c r="J94" s="98">
        <f t="shared" si="64"/>
        <v>0</v>
      </c>
      <c r="K94" s="98">
        <f t="shared" si="64"/>
        <v>0</v>
      </c>
      <c r="L94" s="98">
        <f t="shared" si="64"/>
        <v>0</v>
      </c>
      <c r="M94" s="98">
        <f t="shared" si="64"/>
        <v>0</v>
      </c>
      <c r="N94" s="98">
        <f t="shared" si="64"/>
        <v>0</v>
      </c>
      <c r="O94" s="98">
        <f t="shared" si="64"/>
        <v>0</v>
      </c>
      <c r="P94" s="98">
        <f t="shared" si="64"/>
        <v>0</v>
      </c>
      <c r="Q94" s="98">
        <f t="shared" si="64"/>
        <v>0</v>
      </c>
      <c r="R94" s="98">
        <f t="shared" si="64"/>
        <v>0</v>
      </c>
      <c r="S94" s="98">
        <f t="shared" si="64"/>
        <v>0</v>
      </c>
      <c r="T94" s="98">
        <f t="shared" si="64"/>
        <v>0</v>
      </c>
    </row>
    <row r="95" spans="3:21" s="161" customFormat="1">
      <c r="C95" s="16" t="s">
        <v>244</v>
      </c>
      <c r="E95" s="18" t="s">
        <v>649</v>
      </c>
      <c r="H95" s="98">
        <f t="shared" ref="H95:T95" si="65">H231-H367</f>
        <v>0</v>
      </c>
      <c r="I95" s="98">
        <f t="shared" si="65"/>
        <v>0</v>
      </c>
      <c r="J95" s="98">
        <f t="shared" si="65"/>
        <v>0</v>
      </c>
      <c r="K95" s="98">
        <f t="shared" si="65"/>
        <v>0</v>
      </c>
      <c r="L95" s="98">
        <f t="shared" si="65"/>
        <v>0</v>
      </c>
      <c r="M95" s="98">
        <f t="shared" si="65"/>
        <v>0</v>
      </c>
      <c r="N95" s="98">
        <f t="shared" si="65"/>
        <v>0</v>
      </c>
      <c r="O95" s="98">
        <f t="shared" si="65"/>
        <v>0</v>
      </c>
      <c r="P95" s="98">
        <f t="shared" si="65"/>
        <v>0</v>
      </c>
      <c r="Q95" s="98">
        <f t="shared" si="65"/>
        <v>0</v>
      </c>
      <c r="R95" s="98">
        <f t="shared" si="65"/>
        <v>0</v>
      </c>
      <c r="S95" s="98">
        <f t="shared" si="65"/>
        <v>0</v>
      </c>
      <c r="T95" s="98">
        <f t="shared" si="65"/>
        <v>0</v>
      </c>
    </row>
    <row r="96" spans="3:21" s="161" customFormat="1">
      <c r="C96" s="17"/>
      <c r="D96" s="17"/>
      <c r="E96" s="17"/>
      <c r="F96" s="17"/>
      <c r="G96" s="17"/>
      <c r="H96" s="116"/>
      <c r="I96" s="116"/>
      <c r="J96" s="116"/>
      <c r="K96" s="116"/>
      <c r="L96" s="116"/>
      <c r="M96" s="116"/>
      <c r="N96" s="116"/>
      <c r="O96" s="116"/>
      <c r="P96" s="116"/>
      <c r="Q96" s="116"/>
      <c r="R96" s="116"/>
      <c r="S96" s="116"/>
      <c r="T96" s="116"/>
      <c r="U96" s="122"/>
    </row>
    <row r="97" spans="3:21" s="161" customFormat="1">
      <c r="C97" s="16" t="s">
        <v>625</v>
      </c>
      <c r="D97" s="18"/>
      <c r="E97" s="18" t="s">
        <v>649</v>
      </c>
      <c r="H97" s="98">
        <f>SUM(H98,H102)</f>
        <v>0</v>
      </c>
      <c r="I97" s="98">
        <f t="shared" ref="I97:T97" si="66">SUM(I98,I102)</f>
        <v>0</v>
      </c>
      <c r="J97" s="98">
        <f t="shared" si="66"/>
        <v>0</v>
      </c>
      <c r="K97" s="98">
        <f t="shared" si="66"/>
        <v>0</v>
      </c>
      <c r="L97" s="98">
        <f t="shared" si="66"/>
        <v>0</v>
      </c>
      <c r="M97" s="98">
        <f t="shared" si="66"/>
        <v>0</v>
      </c>
      <c r="N97" s="98">
        <f t="shared" si="66"/>
        <v>0</v>
      </c>
      <c r="O97" s="98">
        <f t="shared" si="66"/>
        <v>0</v>
      </c>
      <c r="P97" s="98">
        <f t="shared" si="66"/>
        <v>0</v>
      </c>
      <c r="Q97" s="98">
        <f t="shared" si="66"/>
        <v>0</v>
      </c>
      <c r="R97" s="98">
        <f t="shared" si="66"/>
        <v>0</v>
      </c>
      <c r="S97" s="98">
        <f t="shared" si="66"/>
        <v>0</v>
      </c>
      <c r="T97" s="98">
        <f t="shared" si="66"/>
        <v>0</v>
      </c>
      <c r="U97" s="122"/>
    </row>
    <row r="98" spans="3:21" s="161" customFormat="1">
      <c r="C98" s="16" t="s">
        <v>376</v>
      </c>
      <c r="E98" s="18" t="s">
        <v>649</v>
      </c>
      <c r="H98" s="98">
        <f>SUM(H99,H100,H101)</f>
        <v>0</v>
      </c>
      <c r="I98" s="98">
        <f t="shared" ref="I98:S98" si="67">SUM(I99,I100,I101)</f>
        <v>0</v>
      </c>
      <c r="J98" s="98">
        <f t="shared" si="67"/>
        <v>0</v>
      </c>
      <c r="K98" s="98">
        <f t="shared" si="67"/>
        <v>0</v>
      </c>
      <c r="L98" s="98">
        <f t="shared" si="67"/>
        <v>0</v>
      </c>
      <c r="M98" s="98">
        <f t="shared" si="67"/>
        <v>0</v>
      </c>
      <c r="N98" s="98">
        <f t="shared" si="67"/>
        <v>0</v>
      </c>
      <c r="O98" s="98">
        <f t="shared" si="67"/>
        <v>0</v>
      </c>
      <c r="P98" s="98">
        <f t="shared" si="67"/>
        <v>0</v>
      </c>
      <c r="Q98" s="98">
        <f t="shared" si="67"/>
        <v>0</v>
      </c>
      <c r="R98" s="98">
        <f t="shared" si="67"/>
        <v>0</v>
      </c>
      <c r="S98" s="98">
        <f t="shared" si="67"/>
        <v>0</v>
      </c>
      <c r="T98" s="98">
        <f>SUM(T99,T100,T101)</f>
        <v>0</v>
      </c>
    </row>
    <row r="99" spans="3:21" s="161" customFormat="1">
      <c r="C99" s="134" t="s">
        <v>330</v>
      </c>
      <c r="E99" s="18" t="s">
        <v>649</v>
      </c>
      <c r="H99" s="98">
        <f t="shared" ref="H99:T99" si="68">H235-H371</f>
        <v>0</v>
      </c>
      <c r="I99" s="98">
        <f t="shared" si="68"/>
        <v>0</v>
      </c>
      <c r="J99" s="98">
        <f t="shared" si="68"/>
        <v>0</v>
      </c>
      <c r="K99" s="98">
        <f t="shared" si="68"/>
        <v>0</v>
      </c>
      <c r="L99" s="98">
        <f t="shared" si="68"/>
        <v>0</v>
      </c>
      <c r="M99" s="98">
        <f t="shared" si="68"/>
        <v>0</v>
      </c>
      <c r="N99" s="98">
        <f t="shared" si="68"/>
        <v>0</v>
      </c>
      <c r="O99" s="98">
        <f t="shared" si="68"/>
        <v>0</v>
      </c>
      <c r="P99" s="98">
        <f t="shared" si="68"/>
        <v>0</v>
      </c>
      <c r="Q99" s="98">
        <f t="shared" si="68"/>
        <v>0</v>
      </c>
      <c r="R99" s="98">
        <f t="shared" si="68"/>
        <v>0</v>
      </c>
      <c r="S99" s="98">
        <f t="shared" si="68"/>
        <v>0</v>
      </c>
      <c r="T99" s="98">
        <f t="shared" si="68"/>
        <v>0</v>
      </c>
    </row>
    <row r="100" spans="3:21" s="161" customFormat="1">
      <c r="C100" s="34" t="s">
        <v>337</v>
      </c>
      <c r="E100" s="18" t="s">
        <v>649</v>
      </c>
      <c r="H100" s="98">
        <f t="shared" ref="H100:T100" si="69">H236-H372</f>
        <v>0</v>
      </c>
      <c r="I100" s="98">
        <f t="shared" si="69"/>
        <v>0</v>
      </c>
      <c r="J100" s="98">
        <f t="shared" si="69"/>
        <v>0</v>
      </c>
      <c r="K100" s="98">
        <f t="shared" si="69"/>
        <v>0</v>
      </c>
      <c r="L100" s="98">
        <f t="shared" si="69"/>
        <v>0</v>
      </c>
      <c r="M100" s="98">
        <f t="shared" si="69"/>
        <v>0</v>
      </c>
      <c r="N100" s="98">
        <f t="shared" si="69"/>
        <v>0</v>
      </c>
      <c r="O100" s="98">
        <f t="shared" si="69"/>
        <v>0</v>
      </c>
      <c r="P100" s="98">
        <f t="shared" si="69"/>
        <v>0</v>
      </c>
      <c r="Q100" s="98">
        <f t="shared" si="69"/>
        <v>0</v>
      </c>
      <c r="R100" s="98">
        <f t="shared" si="69"/>
        <v>0</v>
      </c>
      <c r="S100" s="98">
        <f t="shared" si="69"/>
        <v>0</v>
      </c>
      <c r="T100" s="98">
        <f t="shared" si="69"/>
        <v>0</v>
      </c>
    </row>
    <row r="101" spans="3:21" s="161" customFormat="1">
      <c r="C101" s="34" t="s">
        <v>341</v>
      </c>
      <c r="E101" s="18" t="s">
        <v>649</v>
      </c>
      <c r="H101" s="98">
        <f t="shared" ref="H101:T101" si="70">H237-H373</f>
        <v>0</v>
      </c>
      <c r="I101" s="98">
        <f t="shared" si="70"/>
        <v>0</v>
      </c>
      <c r="J101" s="98">
        <f t="shared" si="70"/>
        <v>0</v>
      </c>
      <c r="K101" s="98">
        <f t="shared" si="70"/>
        <v>0</v>
      </c>
      <c r="L101" s="98">
        <f t="shared" si="70"/>
        <v>0</v>
      </c>
      <c r="M101" s="98">
        <f t="shared" si="70"/>
        <v>0</v>
      </c>
      <c r="N101" s="98">
        <f t="shared" si="70"/>
        <v>0</v>
      </c>
      <c r="O101" s="98">
        <f t="shared" si="70"/>
        <v>0</v>
      </c>
      <c r="P101" s="98">
        <f t="shared" si="70"/>
        <v>0</v>
      </c>
      <c r="Q101" s="98">
        <f t="shared" si="70"/>
        <v>0</v>
      </c>
      <c r="R101" s="98">
        <f t="shared" si="70"/>
        <v>0</v>
      </c>
      <c r="S101" s="98">
        <f t="shared" si="70"/>
        <v>0</v>
      </c>
      <c r="T101" s="98">
        <f t="shared" si="70"/>
        <v>0</v>
      </c>
    </row>
    <row r="102" spans="3:21" s="161" customFormat="1">
      <c r="C102" s="16" t="s">
        <v>244</v>
      </c>
      <c r="E102" s="18" t="s">
        <v>649</v>
      </c>
      <c r="H102" s="98">
        <f t="shared" ref="H102:T102" si="71">H238-H374</f>
        <v>0</v>
      </c>
      <c r="I102" s="98">
        <f t="shared" si="71"/>
        <v>0</v>
      </c>
      <c r="J102" s="98">
        <f t="shared" si="71"/>
        <v>0</v>
      </c>
      <c r="K102" s="98">
        <f t="shared" si="71"/>
        <v>0</v>
      </c>
      <c r="L102" s="98">
        <f t="shared" si="71"/>
        <v>0</v>
      </c>
      <c r="M102" s="98">
        <f t="shared" si="71"/>
        <v>0</v>
      </c>
      <c r="N102" s="98">
        <f t="shared" si="71"/>
        <v>0</v>
      </c>
      <c r="O102" s="98">
        <f t="shared" si="71"/>
        <v>0</v>
      </c>
      <c r="P102" s="98">
        <f t="shared" si="71"/>
        <v>0</v>
      </c>
      <c r="Q102" s="98">
        <f t="shared" si="71"/>
        <v>0</v>
      </c>
      <c r="R102" s="98">
        <f t="shared" si="71"/>
        <v>0</v>
      </c>
      <c r="S102" s="98">
        <f t="shared" si="71"/>
        <v>0</v>
      </c>
      <c r="T102" s="98">
        <f t="shared" si="71"/>
        <v>0</v>
      </c>
    </row>
    <row r="103" spans="3:21" s="161" customFormat="1">
      <c r="C103" s="17"/>
      <c r="D103" s="17"/>
      <c r="E103" s="17"/>
      <c r="F103" s="17"/>
      <c r="G103" s="17"/>
      <c r="H103" s="116"/>
      <c r="I103" s="116"/>
      <c r="J103" s="116"/>
      <c r="K103" s="116"/>
      <c r="L103" s="116"/>
      <c r="M103" s="116"/>
      <c r="N103" s="116"/>
      <c r="O103" s="116"/>
      <c r="P103" s="116"/>
      <c r="Q103" s="116"/>
      <c r="R103" s="116"/>
      <c r="S103" s="116"/>
      <c r="T103" s="116"/>
      <c r="U103" s="122"/>
    </row>
    <row r="104" spans="3:21" s="161" customFormat="1">
      <c r="C104" s="16" t="s">
        <v>626</v>
      </c>
      <c r="D104" s="18"/>
      <c r="E104" s="18" t="s">
        <v>649</v>
      </c>
      <c r="H104" s="98">
        <f>SUM(H105,H109)</f>
        <v>0</v>
      </c>
      <c r="I104" s="98">
        <f t="shared" ref="I104:T104" si="72">SUM(I105,I109)</f>
        <v>0</v>
      </c>
      <c r="J104" s="98">
        <f t="shared" si="72"/>
        <v>0</v>
      </c>
      <c r="K104" s="98">
        <f t="shared" si="72"/>
        <v>0</v>
      </c>
      <c r="L104" s="98">
        <f t="shared" si="72"/>
        <v>0</v>
      </c>
      <c r="M104" s="98">
        <f t="shared" si="72"/>
        <v>0</v>
      </c>
      <c r="N104" s="98">
        <f t="shared" si="72"/>
        <v>0</v>
      </c>
      <c r="O104" s="98">
        <f t="shared" si="72"/>
        <v>0</v>
      </c>
      <c r="P104" s="98">
        <f t="shared" si="72"/>
        <v>0</v>
      </c>
      <c r="Q104" s="98">
        <f t="shared" si="72"/>
        <v>0</v>
      </c>
      <c r="R104" s="98">
        <f t="shared" si="72"/>
        <v>0</v>
      </c>
      <c r="S104" s="98">
        <f t="shared" si="72"/>
        <v>0</v>
      </c>
      <c r="T104" s="98">
        <f t="shared" si="72"/>
        <v>0</v>
      </c>
      <c r="U104" s="122"/>
    </row>
    <row r="105" spans="3:21" s="161" customFormat="1">
      <c r="C105" s="16" t="s">
        <v>376</v>
      </c>
      <c r="E105" s="18" t="s">
        <v>649</v>
      </c>
      <c r="H105" s="98">
        <f>SUM(H106,H107,H108)</f>
        <v>0</v>
      </c>
      <c r="I105" s="98">
        <f t="shared" ref="I105:S105" si="73">SUM(I106,I107,I108)</f>
        <v>0</v>
      </c>
      <c r="J105" s="98">
        <f t="shared" si="73"/>
        <v>0</v>
      </c>
      <c r="K105" s="98">
        <f t="shared" si="73"/>
        <v>0</v>
      </c>
      <c r="L105" s="98">
        <f t="shared" si="73"/>
        <v>0</v>
      </c>
      <c r="M105" s="98">
        <f t="shared" si="73"/>
        <v>0</v>
      </c>
      <c r="N105" s="98">
        <f t="shared" si="73"/>
        <v>0</v>
      </c>
      <c r="O105" s="98">
        <f t="shared" si="73"/>
        <v>0</v>
      </c>
      <c r="P105" s="98">
        <f t="shared" si="73"/>
        <v>0</v>
      </c>
      <c r="Q105" s="98">
        <f t="shared" si="73"/>
        <v>0</v>
      </c>
      <c r="R105" s="98">
        <f t="shared" si="73"/>
        <v>0</v>
      </c>
      <c r="S105" s="98">
        <f t="shared" si="73"/>
        <v>0</v>
      </c>
      <c r="T105" s="98">
        <f>SUM(T106,T107,T108)</f>
        <v>0</v>
      </c>
    </row>
    <row r="106" spans="3:21" s="161" customFormat="1">
      <c r="C106" s="134" t="s">
        <v>330</v>
      </c>
      <c r="E106" s="18" t="s">
        <v>649</v>
      </c>
      <c r="H106" s="98">
        <f t="shared" ref="H106:T106" si="74">H242-H378</f>
        <v>0</v>
      </c>
      <c r="I106" s="98">
        <f t="shared" si="74"/>
        <v>0</v>
      </c>
      <c r="J106" s="98">
        <f t="shared" si="74"/>
        <v>0</v>
      </c>
      <c r="K106" s="98">
        <f t="shared" si="74"/>
        <v>0</v>
      </c>
      <c r="L106" s="98">
        <f t="shared" si="74"/>
        <v>0</v>
      </c>
      <c r="M106" s="98">
        <f t="shared" si="74"/>
        <v>0</v>
      </c>
      <c r="N106" s="98">
        <f t="shared" si="74"/>
        <v>0</v>
      </c>
      <c r="O106" s="98">
        <f t="shared" si="74"/>
        <v>0</v>
      </c>
      <c r="P106" s="98">
        <f t="shared" si="74"/>
        <v>0</v>
      </c>
      <c r="Q106" s="98">
        <f t="shared" si="74"/>
        <v>0</v>
      </c>
      <c r="R106" s="98">
        <f t="shared" si="74"/>
        <v>0</v>
      </c>
      <c r="S106" s="98">
        <f t="shared" si="74"/>
        <v>0</v>
      </c>
      <c r="T106" s="98">
        <f t="shared" si="74"/>
        <v>0</v>
      </c>
    </row>
    <row r="107" spans="3:21" s="161" customFormat="1">
      <c r="C107" s="34" t="s">
        <v>337</v>
      </c>
      <c r="E107" s="18" t="s">
        <v>649</v>
      </c>
      <c r="H107" s="98">
        <f t="shared" ref="H107:T107" si="75">H243-H379</f>
        <v>0</v>
      </c>
      <c r="I107" s="98">
        <f t="shared" si="75"/>
        <v>0</v>
      </c>
      <c r="J107" s="98">
        <f t="shared" si="75"/>
        <v>0</v>
      </c>
      <c r="K107" s="98">
        <f t="shared" si="75"/>
        <v>0</v>
      </c>
      <c r="L107" s="98">
        <f t="shared" si="75"/>
        <v>0</v>
      </c>
      <c r="M107" s="98">
        <f t="shared" si="75"/>
        <v>0</v>
      </c>
      <c r="N107" s="98">
        <f t="shared" si="75"/>
        <v>0</v>
      </c>
      <c r="O107" s="98">
        <f t="shared" si="75"/>
        <v>0</v>
      </c>
      <c r="P107" s="98">
        <f t="shared" si="75"/>
        <v>0</v>
      </c>
      <c r="Q107" s="98">
        <f t="shared" si="75"/>
        <v>0</v>
      </c>
      <c r="R107" s="98">
        <f t="shared" si="75"/>
        <v>0</v>
      </c>
      <c r="S107" s="98">
        <f t="shared" si="75"/>
        <v>0</v>
      </c>
      <c r="T107" s="98">
        <f t="shared" si="75"/>
        <v>0</v>
      </c>
    </row>
    <row r="108" spans="3:21" s="161" customFormat="1">
      <c r="C108" s="286" t="s">
        <v>341</v>
      </c>
      <c r="E108" s="18" t="s">
        <v>649</v>
      </c>
      <c r="H108" s="98">
        <f t="shared" ref="H108:T108" si="76">H244-H380</f>
        <v>0</v>
      </c>
      <c r="I108" s="98">
        <f t="shared" si="76"/>
        <v>0</v>
      </c>
      <c r="J108" s="98">
        <f t="shared" si="76"/>
        <v>0</v>
      </c>
      <c r="K108" s="98">
        <f t="shared" si="76"/>
        <v>0</v>
      </c>
      <c r="L108" s="98">
        <f t="shared" si="76"/>
        <v>0</v>
      </c>
      <c r="M108" s="98">
        <f t="shared" si="76"/>
        <v>0</v>
      </c>
      <c r="N108" s="98">
        <f t="shared" si="76"/>
        <v>0</v>
      </c>
      <c r="O108" s="98">
        <f t="shared" si="76"/>
        <v>0</v>
      </c>
      <c r="P108" s="98">
        <f t="shared" si="76"/>
        <v>0</v>
      </c>
      <c r="Q108" s="98">
        <f t="shared" si="76"/>
        <v>0</v>
      </c>
      <c r="R108" s="98">
        <f t="shared" si="76"/>
        <v>0</v>
      </c>
      <c r="S108" s="98">
        <f t="shared" si="76"/>
        <v>0</v>
      </c>
      <c r="T108" s="98">
        <f t="shared" si="76"/>
        <v>0</v>
      </c>
    </row>
    <row r="109" spans="3:21" s="161" customFormat="1">
      <c r="C109" s="92" t="s">
        <v>244</v>
      </c>
      <c r="E109" s="18" t="s">
        <v>649</v>
      </c>
      <c r="H109" s="98">
        <f t="shared" ref="H109:T109" si="77">H245-H381</f>
        <v>0</v>
      </c>
      <c r="I109" s="98">
        <f t="shared" si="77"/>
        <v>0</v>
      </c>
      <c r="J109" s="98">
        <f t="shared" si="77"/>
        <v>0</v>
      </c>
      <c r="K109" s="98">
        <f t="shared" si="77"/>
        <v>0</v>
      </c>
      <c r="L109" s="98">
        <f t="shared" si="77"/>
        <v>0</v>
      </c>
      <c r="M109" s="98">
        <f t="shared" si="77"/>
        <v>0</v>
      </c>
      <c r="N109" s="98">
        <f t="shared" si="77"/>
        <v>0</v>
      </c>
      <c r="O109" s="98">
        <f t="shared" si="77"/>
        <v>0</v>
      </c>
      <c r="P109" s="98">
        <f t="shared" si="77"/>
        <v>0</v>
      </c>
      <c r="Q109" s="98">
        <f t="shared" si="77"/>
        <v>0</v>
      </c>
      <c r="R109" s="98">
        <f t="shared" si="77"/>
        <v>0</v>
      </c>
      <c r="S109" s="98">
        <f t="shared" si="77"/>
        <v>0</v>
      </c>
      <c r="T109" s="98">
        <f t="shared" si="77"/>
        <v>0</v>
      </c>
    </row>
    <row r="110" spans="3:21" s="161" customFormat="1">
      <c r="C110" s="147"/>
      <c r="D110" s="17"/>
      <c r="E110" s="17"/>
      <c r="F110" s="17"/>
      <c r="G110" s="17"/>
      <c r="H110" s="116"/>
      <c r="I110" s="116"/>
      <c r="J110" s="116"/>
      <c r="K110" s="116"/>
      <c r="L110" s="116"/>
      <c r="M110" s="116"/>
      <c r="N110" s="116"/>
      <c r="O110" s="116"/>
      <c r="P110" s="116"/>
      <c r="Q110" s="116"/>
      <c r="R110" s="116"/>
      <c r="S110" s="116"/>
      <c r="T110" s="116"/>
      <c r="U110" s="122"/>
    </row>
    <row r="111" spans="3:21" s="161" customFormat="1">
      <c r="C111" s="92" t="s">
        <v>684</v>
      </c>
      <c r="D111" s="282"/>
      <c r="E111" s="282" t="s">
        <v>649</v>
      </c>
      <c r="H111" s="98">
        <f>SUM(H112,H116)</f>
        <v>0</v>
      </c>
      <c r="I111" s="98">
        <f t="shared" ref="I111:T111" si="78">SUM(I112,I116)</f>
        <v>0</v>
      </c>
      <c r="J111" s="98">
        <f t="shared" si="78"/>
        <v>0</v>
      </c>
      <c r="K111" s="98">
        <f t="shared" si="78"/>
        <v>0</v>
      </c>
      <c r="L111" s="98">
        <f t="shared" si="78"/>
        <v>0</v>
      </c>
      <c r="M111" s="98">
        <f t="shared" si="78"/>
        <v>0</v>
      </c>
      <c r="N111" s="98">
        <f t="shared" si="78"/>
        <v>0</v>
      </c>
      <c r="O111" s="98">
        <f t="shared" si="78"/>
        <v>0</v>
      </c>
      <c r="P111" s="98">
        <f t="shared" si="78"/>
        <v>0</v>
      </c>
      <c r="Q111" s="98">
        <f t="shared" si="78"/>
        <v>0</v>
      </c>
      <c r="R111" s="98">
        <f t="shared" si="78"/>
        <v>0</v>
      </c>
      <c r="S111" s="98">
        <f t="shared" si="78"/>
        <v>0</v>
      </c>
      <c r="T111" s="98">
        <f t="shared" si="78"/>
        <v>0</v>
      </c>
      <c r="U111" s="122"/>
    </row>
    <row r="112" spans="3:21" s="161" customFormat="1">
      <c r="C112" s="92" t="s">
        <v>376</v>
      </c>
      <c r="E112" s="282" t="s">
        <v>649</v>
      </c>
      <c r="H112" s="98">
        <f>SUM(H113,H114,H115)</f>
        <v>0</v>
      </c>
      <c r="I112" s="98">
        <f t="shared" ref="I112:S112" si="79">SUM(I113,I114,I115)</f>
        <v>0</v>
      </c>
      <c r="J112" s="98">
        <f t="shared" si="79"/>
        <v>0</v>
      </c>
      <c r="K112" s="98">
        <f t="shared" si="79"/>
        <v>0</v>
      </c>
      <c r="L112" s="98">
        <f t="shared" si="79"/>
        <v>0</v>
      </c>
      <c r="M112" s="98">
        <f t="shared" si="79"/>
        <v>0</v>
      </c>
      <c r="N112" s="98">
        <f t="shared" si="79"/>
        <v>0</v>
      </c>
      <c r="O112" s="98">
        <f t="shared" si="79"/>
        <v>0</v>
      </c>
      <c r="P112" s="98">
        <f t="shared" si="79"/>
        <v>0</v>
      </c>
      <c r="Q112" s="98">
        <f t="shared" si="79"/>
        <v>0</v>
      </c>
      <c r="R112" s="98">
        <f t="shared" si="79"/>
        <v>0</v>
      </c>
      <c r="S112" s="98">
        <f t="shared" si="79"/>
        <v>0</v>
      </c>
      <c r="T112" s="98">
        <f>SUM(T113,T114,T115)</f>
        <v>0</v>
      </c>
    </row>
    <row r="113" spans="3:21" s="161" customFormat="1">
      <c r="C113" s="286" t="s">
        <v>330</v>
      </c>
      <c r="E113" s="282" t="s">
        <v>649</v>
      </c>
      <c r="H113" s="98">
        <f>H249-H385</f>
        <v>0</v>
      </c>
      <c r="I113" s="98">
        <f t="shared" ref="I113:T113" si="80">I249-I385</f>
        <v>0</v>
      </c>
      <c r="J113" s="98">
        <f t="shared" si="80"/>
        <v>0</v>
      </c>
      <c r="K113" s="98">
        <f t="shared" si="80"/>
        <v>0</v>
      </c>
      <c r="L113" s="98">
        <f t="shared" si="80"/>
        <v>0</v>
      </c>
      <c r="M113" s="98">
        <f t="shared" si="80"/>
        <v>0</v>
      </c>
      <c r="N113" s="98">
        <f t="shared" si="80"/>
        <v>0</v>
      </c>
      <c r="O113" s="98">
        <f t="shared" si="80"/>
        <v>0</v>
      </c>
      <c r="P113" s="98">
        <f t="shared" si="80"/>
        <v>0</v>
      </c>
      <c r="Q113" s="98">
        <f t="shared" si="80"/>
        <v>0</v>
      </c>
      <c r="R113" s="98">
        <f t="shared" si="80"/>
        <v>0</v>
      </c>
      <c r="S113" s="98">
        <f t="shared" si="80"/>
        <v>0</v>
      </c>
      <c r="T113" s="98">
        <f t="shared" si="80"/>
        <v>0</v>
      </c>
    </row>
    <row r="114" spans="3:21" s="161" customFormat="1">
      <c r="C114" s="286" t="s">
        <v>337</v>
      </c>
      <c r="E114" s="282" t="s">
        <v>649</v>
      </c>
      <c r="H114" s="98">
        <f>H250-H386</f>
        <v>0</v>
      </c>
      <c r="I114" s="98">
        <f t="shared" ref="I114:T115" si="81">I250-I386</f>
        <v>0</v>
      </c>
      <c r="J114" s="98">
        <f t="shared" si="81"/>
        <v>0</v>
      </c>
      <c r="K114" s="98">
        <f t="shared" si="81"/>
        <v>0</v>
      </c>
      <c r="L114" s="98">
        <f t="shared" si="81"/>
        <v>0</v>
      </c>
      <c r="M114" s="98">
        <f t="shared" si="81"/>
        <v>0</v>
      </c>
      <c r="N114" s="98">
        <f t="shared" si="81"/>
        <v>0</v>
      </c>
      <c r="O114" s="98">
        <f t="shared" si="81"/>
        <v>0</v>
      </c>
      <c r="P114" s="98">
        <f t="shared" si="81"/>
        <v>0</v>
      </c>
      <c r="Q114" s="98">
        <f t="shared" si="81"/>
        <v>0</v>
      </c>
      <c r="R114" s="98">
        <f t="shared" si="81"/>
        <v>0</v>
      </c>
      <c r="S114" s="98">
        <f t="shared" si="81"/>
        <v>0</v>
      </c>
      <c r="T114" s="98">
        <f t="shared" si="81"/>
        <v>0</v>
      </c>
    </row>
    <row r="115" spans="3:21" s="161" customFormat="1">
      <c r="C115" s="286" t="s">
        <v>341</v>
      </c>
      <c r="E115" s="282" t="s">
        <v>649</v>
      </c>
      <c r="H115" s="98">
        <f>H251-H387</f>
        <v>0</v>
      </c>
      <c r="I115" s="98">
        <f t="shared" si="81"/>
        <v>0</v>
      </c>
      <c r="J115" s="98">
        <f t="shared" si="81"/>
        <v>0</v>
      </c>
      <c r="K115" s="98">
        <f t="shared" si="81"/>
        <v>0</v>
      </c>
      <c r="L115" s="98">
        <f t="shared" si="81"/>
        <v>0</v>
      </c>
      <c r="M115" s="98">
        <f t="shared" si="81"/>
        <v>0</v>
      </c>
      <c r="N115" s="98">
        <f t="shared" si="81"/>
        <v>0</v>
      </c>
      <c r="O115" s="98">
        <f t="shared" si="81"/>
        <v>0</v>
      </c>
      <c r="P115" s="98">
        <f t="shared" si="81"/>
        <v>0</v>
      </c>
      <c r="Q115" s="98">
        <f t="shared" si="81"/>
        <v>0</v>
      </c>
      <c r="R115" s="98">
        <f t="shared" si="81"/>
        <v>0</v>
      </c>
      <c r="S115" s="98">
        <f t="shared" si="81"/>
        <v>0</v>
      </c>
      <c r="T115" s="98">
        <f t="shared" si="81"/>
        <v>0</v>
      </c>
    </row>
    <row r="116" spans="3:21" s="161" customFormat="1">
      <c r="C116" s="92" t="s">
        <v>244</v>
      </c>
      <c r="E116" s="282" t="s">
        <v>649</v>
      </c>
      <c r="H116" s="98">
        <f>H252-H388</f>
        <v>0</v>
      </c>
      <c r="I116" s="98">
        <f t="shared" ref="I116:T116" si="82">I252-I388</f>
        <v>0</v>
      </c>
      <c r="J116" s="98">
        <f t="shared" si="82"/>
        <v>0</v>
      </c>
      <c r="K116" s="98">
        <f t="shared" si="82"/>
        <v>0</v>
      </c>
      <c r="L116" s="98">
        <f t="shared" si="82"/>
        <v>0</v>
      </c>
      <c r="M116" s="98">
        <f t="shared" si="82"/>
        <v>0</v>
      </c>
      <c r="N116" s="98">
        <f t="shared" si="82"/>
        <v>0</v>
      </c>
      <c r="O116" s="98">
        <f t="shared" si="82"/>
        <v>0</v>
      </c>
      <c r="P116" s="98">
        <f t="shared" si="82"/>
        <v>0</v>
      </c>
      <c r="Q116" s="98">
        <f t="shared" si="82"/>
        <v>0</v>
      </c>
      <c r="R116" s="98">
        <f t="shared" si="82"/>
        <v>0</v>
      </c>
      <c r="S116" s="98">
        <f t="shared" si="82"/>
        <v>0</v>
      </c>
      <c r="T116" s="98">
        <f t="shared" si="82"/>
        <v>0</v>
      </c>
    </row>
    <row r="117" spans="3:21" s="161" customFormat="1">
      <c r="C117" s="92"/>
      <c r="E117" s="282"/>
      <c r="H117" s="116"/>
      <c r="I117" s="116"/>
      <c r="J117" s="116"/>
      <c r="K117" s="116"/>
      <c r="L117" s="116"/>
      <c r="M117" s="116"/>
      <c r="N117" s="116"/>
      <c r="O117" s="116"/>
      <c r="P117" s="116"/>
      <c r="Q117" s="116"/>
      <c r="R117" s="116"/>
      <c r="S117" s="116"/>
      <c r="T117" s="116"/>
    </row>
    <row r="118" spans="3:21" s="161" customFormat="1">
      <c r="C118" s="92" t="s">
        <v>685</v>
      </c>
      <c r="D118" s="270"/>
      <c r="E118" s="270" t="s">
        <v>649</v>
      </c>
      <c r="H118" s="98">
        <f>SUM(H119,H123)</f>
        <v>0</v>
      </c>
      <c r="I118" s="98">
        <f t="shared" ref="I118:T118" si="83">SUM(I119,I123)</f>
        <v>0</v>
      </c>
      <c r="J118" s="98">
        <f t="shared" si="83"/>
        <v>0</v>
      </c>
      <c r="K118" s="98">
        <f t="shared" si="83"/>
        <v>0</v>
      </c>
      <c r="L118" s="98">
        <f t="shared" si="83"/>
        <v>0</v>
      </c>
      <c r="M118" s="98">
        <f t="shared" si="83"/>
        <v>0</v>
      </c>
      <c r="N118" s="98">
        <f t="shared" si="83"/>
        <v>0</v>
      </c>
      <c r="O118" s="98">
        <f t="shared" si="83"/>
        <v>0</v>
      </c>
      <c r="P118" s="98">
        <f t="shared" si="83"/>
        <v>0</v>
      </c>
      <c r="Q118" s="98">
        <f t="shared" si="83"/>
        <v>0</v>
      </c>
      <c r="R118" s="98">
        <f t="shared" si="83"/>
        <v>0</v>
      </c>
      <c r="S118" s="98">
        <f t="shared" si="83"/>
        <v>0</v>
      </c>
      <c r="T118" s="98">
        <f t="shared" si="83"/>
        <v>0</v>
      </c>
      <c r="U118" s="122"/>
    </row>
    <row r="119" spans="3:21" s="161" customFormat="1">
      <c r="C119" s="92" t="s">
        <v>376</v>
      </c>
      <c r="E119" s="270" t="s">
        <v>649</v>
      </c>
      <c r="H119" s="98">
        <f>SUM(H120,H121,H122)</f>
        <v>0</v>
      </c>
      <c r="I119" s="98">
        <f t="shared" ref="I119:S119" si="84">SUM(I120,I121,I122)</f>
        <v>0</v>
      </c>
      <c r="J119" s="98">
        <f t="shared" si="84"/>
        <v>0</v>
      </c>
      <c r="K119" s="98">
        <f t="shared" si="84"/>
        <v>0</v>
      </c>
      <c r="L119" s="98">
        <f t="shared" si="84"/>
        <v>0</v>
      </c>
      <c r="M119" s="98">
        <f t="shared" si="84"/>
        <v>0</v>
      </c>
      <c r="N119" s="98">
        <f t="shared" si="84"/>
        <v>0</v>
      </c>
      <c r="O119" s="98">
        <f t="shared" si="84"/>
        <v>0</v>
      </c>
      <c r="P119" s="98">
        <f t="shared" si="84"/>
        <v>0</v>
      </c>
      <c r="Q119" s="98">
        <f t="shared" si="84"/>
        <v>0</v>
      </c>
      <c r="R119" s="98">
        <f t="shared" si="84"/>
        <v>0</v>
      </c>
      <c r="S119" s="98">
        <f t="shared" si="84"/>
        <v>0</v>
      </c>
      <c r="T119" s="98">
        <f>SUM(T120,T121,T122)</f>
        <v>0</v>
      </c>
    </row>
    <row r="120" spans="3:21" s="161" customFormat="1">
      <c r="C120" s="286" t="s">
        <v>330</v>
      </c>
      <c r="E120" s="270" t="s">
        <v>649</v>
      </c>
      <c r="H120" s="98">
        <f>H256-H392</f>
        <v>0</v>
      </c>
      <c r="I120" s="98">
        <f t="shared" ref="I120:T120" si="85">I256-I392</f>
        <v>0</v>
      </c>
      <c r="J120" s="98">
        <f t="shared" si="85"/>
        <v>0</v>
      </c>
      <c r="K120" s="98">
        <f t="shared" si="85"/>
        <v>0</v>
      </c>
      <c r="L120" s="98">
        <f t="shared" si="85"/>
        <v>0</v>
      </c>
      <c r="M120" s="98">
        <f t="shared" si="85"/>
        <v>0</v>
      </c>
      <c r="N120" s="98">
        <f t="shared" si="85"/>
        <v>0</v>
      </c>
      <c r="O120" s="98">
        <f t="shared" si="85"/>
        <v>0</v>
      </c>
      <c r="P120" s="98">
        <f t="shared" si="85"/>
        <v>0</v>
      </c>
      <c r="Q120" s="98">
        <f t="shared" si="85"/>
        <v>0</v>
      </c>
      <c r="R120" s="98">
        <f t="shared" si="85"/>
        <v>0</v>
      </c>
      <c r="S120" s="98">
        <f t="shared" si="85"/>
        <v>0</v>
      </c>
      <c r="T120" s="98">
        <f t="shared" si="85"/>
        <v>0</v>
      </c>
    </row>
    <row r="121" spans="3:21" s="161" customFormat="1">
      <c r="C121" s="286" t="s">
        <v>337</v>
      </c>
      <c r="E121" s="270" t="s">
        <v>649</v>
      </c>
      <c r="H121" s="98">
        <f t="shared" ref="H121:T121" si="86">H257-H393</f>
        <v>0</v>
      </c>
      <c r="I121" s="98">
        <f t="shared" si="86"/>
        <v>0</v>
      </c>
      <c r="J121" s="98">
        <f t="shared" si="86"/>
        <v>0</v>
      </c>
      <c r="K121" s="98">
        <f t="shared" si="86"/>
        <v>0</v>
      </c>
      <c r="L121" s="98">
        <f t="shared" si="86"/>
        <v>0</v>
      </c>
      <c r="M121" s="98">
        <f t="shared" si="86"/>
        <v>0</v>
      </c>
      <c r="N121" s="98">
        <f t="shared" si="86"/>
        <v>0</v>
      </c>
      <c r="O121" s="98">
        <f t="shared" si="86"/>
        <v>0</v>
      </c>
      <c r="P121" s="98">
        <f t="shared" si="86"/>
        <v>0</v>
      </c>
      <c r="Q121" s="98">
        <f t="shared" si="86"/>
        <v>0</v>
      </c>
      <c r="R121" s="98">
        <f t="shared" si="86"/>
        <v>0</v>
      </c>
      <c r="S121" s="98">
        <f t="shared" si="86"/>
        <v>0</v>
      </c>
      <c r="T121" s="98">
        <f t="shared" si="86"/>
        <v>0</v>
      </c>
    </row>
    <row r="122" spans="3:21" s="161" customFormat="1">
      <c r="C122" s="286" t="s">
        <v>341</v>
      </c>
      <c r="E122" s="270" t="s">
        <v>649</v>
      </c>
      <c r="H122" s="98">
        <f t="shared" ref="H122:T122" si="87">H258-H394</f>
        <v>0</v>
      </c>
      <c r="I122" s="98">
        <f t="shared" si="87"/>
        <v>0</v>
      </c>
      <c r="J122" s="98">
        <f t="shared" si="87"/>
        <v>0</v>
      </c>
      <c r="K122" s="98">
        <f t="shared" si="87"/>
        <v>0</v>
      </c>
      <c r="L122" s="98">
        <f t="shared" si="87"/>
        <v>0</v>
      </c>
      <c r="M122" s="98">
        <f t="shared" si="87"/>
        <v>0</v>
      </c>
      <c r="N122" s="98">
        <f t="shared" si="87"/>
        <v>0</v>
      </c>
      <c r="O122" s="98">
        <f t="shared" si="87"/>
        <v>0</v>
      </c>
      <c r="P122" s="98">
        <f t="shared" si="87"/>
        <v>0</v>
      </c>
      <c r="Q122" s="98">
        <f t="shared" si="87"/>
        <v>0</v>
      </c>
      <c r="R122" s="98">
        <f t="shared" si="87"/>
        <v>0</v>
      </c>
      <c r="S122" s="98">
        <f t="shared" si="87"/>
        <v>0</v>
      </c>
      <c r="T122" s="98">
        <f t="shared" si="87"/>
        <v>0</v>
      </c>
    </row>
    <row r="123" spans="3:21" s="161" customFormat="1">
      <c r="C123" s="92" t="s">
        <v>244</v>
      </c>
      <c r="E123" s="270" t="s">
        <v>649</v>
      </c>
      <c r="H123" s="98">
        <f t="shared" ref="H123:T123" si="88">H259-H395</f>
        <v>0</v>
      </c>
      <c r="I123" s="98">
        <f t="shared" si="88"/>
        <v>0</v>
      </c>
      <c r="J123" s="98">
        <f t="shared" si="88"/>
        <v>0</v>
      </c>
      <c r="K123" s="98">
        <f t="shared" si="88"/>
        <v>0</v>
      </c>
      <c r="L123" s="98">
        <f t="shared" si="88"/>
        <v>0</v>
      </c>
      <c r="M123" s="98">
        <f t="shared" si="88"/>
        <v>0</v>
      </c>
      <c r="N123" s="98">
        <f t="shared" si="88"/>
        <v>0</v>
      </c>
      <c r="O123" s="98">
        <f t="shared" si="88"/>
        <v>0</v>
      </c>
      <c r="P123" s="98">
        <f t="shared" si="88"/>
        <v>0</v>
      </c>
      <c r="Q123" s="98">
        <f t="shared" si="88"/>
        <v>0</v>
      </c>
      <c r="R123" s="98">
        <f t="shared" si="88"/>
        <v>0</v>
      </c>
      <c r="S123" s="98">
        <f t="shared" si="88"/>
        <v>0</v>
      </c>
      <c r="T123" s="98">
        <f t="shared" si="88"/>
        <v>0</v>
      </c>
    </row>
    <row r="124" spans="3:21" s="161" customFormat="1">
      <c r="C124" s="147"/>
      <c r="D124" s="17"/>
      <c r="E124" s="17"/>
      <c r="F124" s="17"/>
      <c r="G124" s="17"/>
      <c r="H124" s="116"/>
      <c r="I124" s="116"/>
      <c r="J124" s="116"/>
      <c r="K124" s="116"/>
      <c r="L124" s="116"/>
      <c r="M124" s="116"/>
      <c r="N124" s="116"/>
      <c r="O124" s="116"/>
      <c r="P124" s="116"/>
      <c r="Q124" s="116"/>
      <c r="R124" s="116"/>
      <c r="S124" s="116"/>
      <c r="T124" s="116"/>
      <c r="U124" s="122"/>
    </row>
    <row r="125" spans="3:21" s="161" customFormat="1">
      <c r="C125" s="92" t="s">
        <v>375</v>
      </c>
      <c r="D125" s="17"/>
      <c r="E125" s="18" t="s">
        <v>649</v>
      </c>
      <c r="F125" s="17"/>
      <c r="G125" s="17"/>
      <c r="H125" s="103">
        <f>SUM(H126:H127)</f>
        <v>0</v>
      </c>
      <c r="I125" s="103">
        <f t="shared" ref="I125:T125" si="89">SUM(I126:I127)</f>
        <v>0</v>
      </c>
      <c r="J125" s="103">
        <f t="shared" si="89"/>
        <v>0</v>
      </c>
      <c r="K125" s="103">
        <f t="shared" si="89"/>
        <v>0</v>
      </c>
      <c r="L125" s="103">
        <f t="shared" si="89"/>
        <v>0</v>
      </c>
      <c r="M125" s="103">
        <f t="shared" si="89"/>
        <v>0</v>
      </c>
      <c r="N125" s="103">
        <f t="shared" si="89"/>
        <v>0</v>
      </c>
      <c r="O125" s="103">
        <f t="shared" si="89"/>
        <v>0</v>
      </c>
      <c r="P125" s="103">
        <f t="shared" si="89"/>
        <v>0</v>
      </c>
      <c r="Q125" s="103">
        <f t="shared" si="89"/>
        <v>0</v>
      </c>
      <c r="R125" s="103">
        <f t="shared" si="89"/>
        <v>0</v>
      </c>
      <c r="S125" s="103">
        <f t="shared" si="89"/>
        <v>0</v>
      </c>
      <c r="T125" s="103">
        <f t="shared" si="89"/>
        <v>0</v>
      </c>
      <c r="U125" s="122"/>
    </row>
    <row r="126" spans="3:21" s="161" customFormat="1">
      <c r="C126" s="147" t="s">
        <v>376</v>
      </c>
      <c r="D126" s="17"/>
      <c r="E126" s="18" t="s">
        <v>649</v>
      </c>
      <c r="F126" s="17"/>
      <c r="G126" s="17"/>
      <c r="H126" s="98">
        <f t="shared" ref="H126:T126" si="90">H262-H398</f>
        <v>0</v>
      </c>
      <c r="I126" s="98">
        <f t="shared" si="90"/>
        <v>0</v>
      </c>
      <c r="J126" s="98">
        <f t="shared" si="90"/>
        <v>0</v>
      </c>
      <c r="K126" s="98">
        <f t="shared" si="90"/>
        <v>0</v>
      </c>
      <c r="L126" s="98">
        <f t="shared" si="90"/>
        <v>0</v>
      </c>
      <c r="M126" s="98">
        <f t="shared" si="90"/>
        <v>0</v>
      </c>
      <c r="N126" s="98">
        <f t="shared" si="90"/>
        <v>0</v>
      </c>
      <c r="O126" s="98">
        <f t="shared" si="90"/>
        <v>0</v>
      </c>
      <c r="P126" s="98">
        <f t="shared" si="90"/>
        <v>0</v>
      </c>
      <c r="Q126" s="98">
        <f t="shared" si="90"/>
        <v>0</v>
      </c>
      <c r="R126" s="98">
        <f t="shared" si="90"/>
        <v>0</v>
      </c>
      <c r="S126" s="98">
        <f t="shared" si="90"/>
        <v>0</v>
      </c>
      <c r="T126" s="98">
        <f t="shared" si="90"/>
        <v>0</v>
      </c>
      <c r="U126" s="122"/>
    </row>
    <row r="127" spans="3:21" s="161" customFormat="1">
      <c r="C127" s="147" t="s">
        <v>96</v>
      </c>
      <c r="D127" s="17"/>
      <c r="E127" s="18" t="s">
        <v>649</v>
      </c>
      <c r="F127" s="17"/>
      <c r="G127" s="17"/>
      <c r="H127" s="98">
        <f t="shared" ref="H127:T127" si="91">H263-H399</f>
        <v>0</v>
      </c>
      <c r="I127" s="98">
        <f t="shared" si="91"/>
        <v>0</v>
      </c>
      <c r="J127" s="98">
        <f t="shared" si="91"/>
        <v>0</v>
      </c>
      <c r="K127" s="98">
        <f t="shared" si="91"/>
        <v>0</v>
      </c>
      <c r="L127" s="98">
        <f t="shared" si="91"/>
        <v>0</v>
      </c>
      <c r="M127" s="98">
        <f t="shared" si="91"/>
        <v>0</v>
      </c>
      <c r="N127" s="98">
        <f t="shared" si="91"/>
        <v>0</v>
      </c>
      <c r="O127" s="98">
        <f t="shared" si="91"/>
        <v>0</v>
      </c>
      <c r="P127" s="98">
        <f t="shared" si="91"/>
        <v>0</v>
      </c>
      <c r="Q127" s="98">
        <f t="shared" si="91"/>
        <v>0</v>
      </c>
      <c r="R127" s="98">
        <f t="shared" si="91"/>
        <v>0</v>
      </c>
      <c r="S127" s="98">
        <f t="shared" si="91"/>
        <v>0</v>
      </c>
      <c r="T127" s="98">
        <f t="shared" si="91"/>
        <v>0</v>
      </c>
      <c r="U127" s="122"/>
    </row>
    <row r="128" spans="3:21" s="161" customFormat="1">
      <c r="C128" s="147"/>
      <c r="D128" s="17"/>
      <c r="E128" s="17"/>
      <c r="F128" s="17"/>
      <c r="G128" s="17"/>
      <c r="H128" s="116"/>
      <c r="I128" s="116"/>
      <c r="J128" s="116"/>
      <c r="K128" s="116"/>
      <c r="L128" s="116"/>
      <c r="M128" s="116"/>
      <c r="N128" s="116"/>
      <c r="O128" s="116"/>
      <c r="P128" s="116"/>
      <c r="Q128" s="116"/>
      <c r="R128" s="116"/>
      <c r="S128" s="116"/>
      <c r="T128" s="116"/>
      <c r="U128" s="122"/>
    </row>
    <row r="129" spans="2:22">
      <c r="C129" s="92" t="s">
        <v>489</v>
      </c>
      <c r="D129" s="18"/>
      <c r="E129" s="18" t="s">
        <v>649</v>
      </c>
      <c r="F129" s="161"/>
      <c r="G129" s="161"/>
      <c r="H129" s="138">
        <f t="shared" ref="H129:T129" si="92">H265-H401</f>
        <v>0</v>
      </c>
      <c r="I129" s="138">
        <f t="shared" si="92"/>
        <v>0</v>
      </c>
      <c r="J129" s="138">
        <f t="shared" si="92"/>
        <v>0</v>
      </c>
      <c r="K129" s="138">
        <f t="shared" si="92"/>
        <v>0</v>
      </c>
      <c r="L129" s="138">
        <f t="shared" si="92"/>
        <v>0</v>
      </c>
      <c r="M129" s="138">
        <f t="shared" si="92"/>
        <v>0</v>
      </c>
      <c r="N129" s="138">
        <f t="shared" si="92"/>
        <v>0</v>
      </c>
      <c r="O129" s="138">
        <f t="shared" si="92"/>
        <v>0</v>
      </c>
      <c r="P129" s="138">
        <f t="shared" si="92"/>
        <v>0</v>
      </c>
      <c r="Q129" s="138">
        <f t="shared" si="92"/>
        <v>0</v>
      </c>
      <c r="R129" s="138">
        <f t="shared" si="92"/>
        <v>0</v>
      </c>
      <c r="S129" s="138">
        <f t="shared" si="92"/>
        <v>0</v>
      </c>
      <c r="T129" s="138">
        <f t="shared" si="92"/>
        <v>0</v>
      </c>
      <c r="U129" s="122"/>
    </row>
    <row r="130" spans="2:22">
      <c r="C130" s="161"/>
      <c r="D130" s="161"/>
      <c r="E130" s="161"/>
      <c r="F130" s="161"/>
      <c r="G130" s="161"/>
      <c r="H130" s="97"/>
      <c r="I130" s="97"/>
      <c r="J130" s="97"/>
      <c r="K130" s="97"/>
      <c r="L130" s="97"/>
      <c r="M130" s="97"/>
      <c r="N130" s="97"/>
      <c r="O130" s="97"/>
      <c r="P130" s="97"/>
      <c r="Q130" s="97"/>
      <c r="R130" s="97"/>
      <c r="S130" s="97"/>
      <c r="T130" s="97"/>
      <c r="U130" s="122"/>
    </row>
    <row r="131" spans="2:22">
      <c r="C131" s="16" t="s">
        <v>376</v>
      </c>
      <c r="D131" s="18"/>
      <c r="E131" s="18" t="s">
        <v>649</v>
      </c>
      <c r="F131" s="18"/>
      <c r="G131" s="18"/>
      <c r="H131" s="139">
        <f t="shared" ref="H131:T131" si="93">H267-H403</f>
        <v>0</v>
      </c>
      <c r="I131" s="139">
        <f t="shared" si="93"/>
        <v>0</v>
      </c>
      <c r="J131" s="139">
        <f t="shared" si="93"/>
        <v>0</v>
      </c>
      <c r="K131" s="139">
        <f t="shared" si="93"/>
        <v>0</v>
      </c>
      <c r="L131" s="139">
        <f t="shared" si="93"/>
        <v>0</v>
      </c>
      <c r="M131" s="139">
        <f t="shared" si="93"/>
        <v>0</v>
      </c>
      <c r="N131" s="139">
        <f t="shared" si="93"/>
        <v>0</v>
      </c>
      <c r="O131" s="139">
        <f t="shared" si="93"/>
        <v>0</v>
      </c>
      <c r="P131" s="139">
        <f t="shared" si="93"/>
        <v>0</v>
      </c>
      <c r="Q131" s="139">
        <f t="shared" si="93"/>
        <v>0</v>
      </c>
      <c r="R131" s="139">
        <f t="shared" si="93"/>
        <v>0</v>
      </c>
      <c r="S131" s="139">
        <f t="shared" si="93"/>
        <v>0</v>
      </c>
      <c r="T131" s="139">
        <f t="shared" si="93"/>
        <v>0</v>
      </c>
      <c r="U131" s="122"/>
    </row>
    <row r="132" spans="2:22">
      <c r="C132" s="24" t="s">
        <v>88</v>
      </c>
      <c r="D132" s="18"/>
      <c r="E132" s="18" t="s">
        <v>649</v>
      </c>
      <c r="F132" s="161"/>
      <c r="G132" s="161"/>
      <c r="H132" s="103">
        <f t="shared" ref="H132:T132" si="94">H268-H404</f>
        <v>0</v>
      </c>
      <c r="I132" s="103">
        <f t="shared" si="94"/>
        <v>0</v>
      </c>
      <c r="J132" s="103">
        <f t="shared" si="94"/>
        <v>0</v>
      </c>
      <c r="K132" s="103">
        <f t="shared" si="94"/>
        <v>0</v>
      </c>
      <c r="L132" s="103">
        <f t="shared" si="94"/>
        <v>0</v>
      </c>
      <c r="M132" s="103">
        <f t="shared" si="94"/>
        <v>0</v>
      </c>
      <c r="N132" s="103">
        <f t="shared" si="94"/>
        <v>0</v>
      </c>
      <c r="O132" s="103">
        <f t="shared" si="94"/>
        <v>0</v>
      </c>
      <c r="P132" s="103">
        <f t="shared" si="94"/>
        <v>0</v>
      </c>
      <c r="Q132" s="103">
        <f t="shared" si="94"/>
        <v>0</v>
      </c>
      <c r="R132" s="103">
        <f t="shared" si="94"/>
        <v>0</v>
      </c>
      <c r="S132" s="103">
        <f t="shared" si="94"/>
        <v>0</v>
      </c>
      <c r="T132" s="103">
        <f t="shared" si="94"/>
        <v>0</v>
      </c>
      <c r="U132" s="122"/>
    </row>
    <row r="133" spans="2:22">
      <c r="C133" s="24" t="s">
        <v>89</v>
      </c>
      <c r="D133" s="18"/>
      <c r="E133" s="18" t="s">
        <v>649</v>
      </c>
      <c r="F133" s="161"/>
      <c r="G133" s="161"/>
      <c r="H133" s="103">
        <f t="shared" ref="H133:T133" si="95">H269-H405</f>
        <v>0</v>
      </c>
      <c r="I133" s="103">
        <f t="shared" si="95"/>
        <v>0</v>
      </c>
      <c r="J133" s="103">
        <f t="shared" si="95"/>
        <v>0</v>
      </c>
      <c r="K133" s="103">
        <f t="shared" si="95"/>
        <v>0</v>
      </c>
      <c r="L133" s="103">
        <f t="shared" si="95"/>
        <v>0</v>
      </c>
      <c r="M133" s="103">
        <f t="shared" si="95"/>
        <v>0</v>
      </c>
      <c r="N133" s="103">
        <f t="shared" si="95"/>
        <v>0</v>
      </c>
      <c r="O133" s="103">
        <f t="shared" si="95"/>
        <v>0</v>
      </c>
      <c r="P133" s="103">
        <f t="shared" si="95"/>
        <v>0</v>
      </c>
      <c r="Q133" s="103">
        <f t="shared" si="95"/>
        <v>0</v>
      </c>
      <c r="R133" s="103">
        <f t="shared" si="95"/>
        <v>0</v>
      </c>
      <c r="S133" s="103">
        <f t="shared" si="95"/>
        <v>0</v>
      </c>
      <c r="T133" s="103">
        <f t="shared" si="95"/>
        <v>0</v>
      </c>
      <c r="U133" s="122"/>
    </row>
    <row r="134" spans="2:22">
      <c r="B134" s="161"/>
      <c r="C134" s="24" t="s">
        <v>90</v>
      </c>
      <c r="D134" s="18"/>
      <c r="E134" s="18" t="s">
        <v>649</v>
      </c>
      <c r="F134" s="161"/>
      <c r="G134" s="161"/>
      <c r="H134" s="103">
        <f t="shared" ref="H134:T134" si="96">H270-H406</f>
        <v>0</v>
      </c>
      <c r="I134" s="103">
        <f t="shared" si="96"/>
        <v>0</v>
      </c>
      <c r="J134" s="103">
        <f t="shared" si="96"/>
        <v>0</v>
      </c>
      <c r="K134" s="103">
        <f t="shared" si="96"/>
        <v>0</v>
      </c>
      <c r="L134" s="103">
        <f t="shared" si="96"/>
        <v>0</v>
      </c>
      <c r="M134" s="103">
        <f t="shared" si="96"/>
        <v>0</v>
      </c>
      <c r="N134" s="103">
        <f t="shared" si="96"/>
        <v>0</v>
      </c>
      <c r="O134" s="103">
        <f t="shared" si="96"/>
        <v>0</v>
      </c>
      <c r="P134" s="103">
        <f t="shared" si="96"/>
        <v>0</v>
      </c>
      <c r="Q134" s="103">
        <f t="shared" si="96"/>
        <v>0</v>
      </c>
      <c r="R134" s="103">
        <f t="shared" si="96"/>
        <v>0</v>
      </c>
      <c r="S134" s="103">
        <f t="shared" si="96"/>
        <v>0</v>
      </c>
      <c r="T134" s="103">
        <f t="shared" si="96"/>
        <v>0</v>
      </c>
      <c r="U134" s="122"/>
      <c r="V134" s="161"/>
    </row>
    <row r="135" spans="2:22">
      <c r="B135" s="161"/>
      <c r="C135" s="24" t="s">
        <v>91</v>
      </c>
      <c r="D135" s="18"/>
      <c r="E135" s="18" t="s">
        <v>649</v>
      </c>
      <c r="F135" s="161"/>
      <c r="G135" s="161"/>
      <c r="H135" s="103">
        <f t="shared" ref="H135:T135" si="97">H271-H407</f>
        <v>0</v>
      </c>
      <c r="I135" s="103">
        <f t="shared" si="97"/>
        <v>0</v>
      </c>
      <c r="J135" s="103">
        <f t="shared" si="97"/>
        <v>0</v>
      </c>
      <c r="K135" s="103">
        <f t="shared" si="97"/>
        <v>0</v>
      </c>
      <c r="L135" s="103">
        <f t="shared" si="97"/>
        <v>0</v>
      </c>
      <c r="M135" s="103">
        <f t="shared" si="97"/>
        <v>0</v>
      </c>
      <c r="N135" s="103">
        <f t="shared" si="97"/>
        <v>0</v>
      </c>
      <c r="O135" s="103">
        <f t="shared" si="97"/>
        <v>0</v>
      </c>
      <c r="P135" s="103">
        <f t="shared" si="97"/>
        <v>0</v>
      </c>
      <c r="Q135" s="103">
        <f t="shared" si="97"/>
        <v>0</v>
      </c>
      <c r="R135" s="103">
        <f t="shared" si="97"/>
        <v>0</v>
      </c>
      <c r="S135" s="103">
        <f t="shared" si="97"/>
        <v>0</v>
      </c>
      <c r="T135" s="103">
        <f t="shared" si="97"/>
        <v>0</v>
      </c>
      <c r="U135" s="122"/>
      <c r="V135" s="161"/>
    </row>
    <row r="136" spans="2:22">
      <c r="B136" s="161"/>
      <c r="C136" s="24" t="s">
        <v>92</v>
      </c>
      <c r="D136" s="18"/>
      <c r="E136" s="18" t="s">
        <v>649</v>
      </c>
      <c r="F136" s="161"/>
      <c r="G136" s="161"/>
      <c r="H136" s="103">
        <f t="shared" ref="H136:T136" si="98">H272-H408</f>
        <v>0</v>
      </c>
      <c r="I136" s="103">
        <f t="shared" si="98"/>
        <v>0</v>
      </c>
      <c r="J136" s="103">
        <f t="shared" si="98"/>
        <v>0</v>
      </c>
      <c r="K136" s="103">
        <f t="shared" si="98"/>
        <v>0</v>
      </c>
      <c r="L136" s="103">
        <f t="shared" si="98"/>
        <v>0</v>
      </c>
      <c r="M136" s="103">
        <f t="shared" si="98"/>
        <v>0</v>
      </c>
      <c r="N136" s="103">
        <f t="shared" si="98"/>
        <v>0</v>
      </c>
      <c r="O136" s="103">
        <f t="shared" si="98"/>
        <v>0</v>
      </c>
      <c r="P136" s="103">
        <f t="shared" si="98"/>
        <v>0</v>
      </c>
      <c r="Q136" s="103">
        <f t="shared" si="98"/>
        <v>0</v>
      </c>
      <c r="R136" s="103">
        <f t="shared" si="98"/>
        <v>0</v>
      </c>
      <c r="S136" s="103">
        <f t="shared" si="98"/>
        <v>0</v>
      </c>
      <c r="T136" s="103">
        <f t="shared" si="98"/>
        <v>0</v>
      </c>
      <c r="U136" s="122"/>
      <c r="V136" s="161"/>
    </row>
    <row r="137" spans="2:22">
      <c r="B137" s="161"/>
      <c r="C137" s="24" t="s">
        <v>93</v>
      </c>
      <c r="D137" s="18"/>
      <c r="E137" s="18" t="s">
        <v>649</v>
      </c>
      <c r="F137" s="161"/>
      <c r="G137" s="161"/>
      <c r="H137" s="103">
        <f t="shared" ref="H137:T137" si="99">H273-H409</f>
        <v>0</v>
      </c>
      <c r="I137" s="103">
        <f t="shared" si="99"/>
        <v>0</v>
      </c>
      <c r="J137" s="103">
        <f t="shared" si="99"/>
        <v>0</v>
      </c>
      <c r="K137" s="103">
        <f t="shared" si="99"/>
        <v>0</v>
      </c>
      <c r="L137" s="103">
        <f t="shared" si="99"/>
        <v>0</v>
      </c>
      <c r="M137" s="103">
        <f t="shared" si="99"/>
        <v>0</v>
      </c>
      <c r="N137" s="103">
        <f t="shared" si="99"/>
        <v>0</v>
      </c>
      <c r="O137" s="103">
        <f t="shared" si="99"/>
        <v>0</v>
      </c>
      <c r="P137" s="103">
        <f t="shared" si="99"/>
        <v>0</v>
      </c>
      <c r="Q137" s="103">
        <f t="shared" si="99"/>
        <v>0</v>
      </c>
      <c r="R137" s="103">
        <f t="shared" si="99"/>
        <v>0</v>
      </c>
      <c r="S137" s="103">
        <f t="shared" si="99"/>
        <v>0</v>
      </c>
      <c r="T137" s="103">
        <f t="shared" si="99"/>
        <v>0</v>
      </c>
      <c r="U137" s="122"/>
      <c r="V137" s="161"/>
    </row>
    <row r="138" spans="2:22">
      <c r="B138" s="161"/>
      <c r="C138" s="24" t="s">
        <v>94</v>
      </c>
      <c r="D138" s="18"/>
      <c r="E138" s="18" t="s">
        <v>649</v>
      </c>
      <c r="F138" s="161"/>
      <c r="G138" s="161"/>
      <c r="H138" s="103">
        <f t="shared" ref="H138:T138" si="100">H274-H410</f>
        <v>0</v>
      </c>
      <c r="I138" s="103">
        <f t="shared" si="100"/>
        <v>0</v>
      </c>
      <c r="J138" s="103">
        <f t="shared" si="100"/>
        <v>0</v>
      </c>
      <c r="K138" s="103">
        <f t="shared" si="100"/>
        <v>0</v>
      </c>
      <c r="L138" s="103">
        <f t="shared" si="100"/>
        <v>0</v>
      </c>
      <c r="M138" s="103">
        <f t="shared" si="100"/>
        <v>0</v>
      </c>
      <c r="N138" s="103">
        <f t="shared" si="100"/>
        <v>0</v>
      </c>
      <c r="O138" s="103">
        <f t="shared" si="100"/>
        <v>0</v>
      </c>
      <c r="P138" s="103">
        <f t="shared" si="100"/>
        <v>0</v>
      </c>
      <c r="Q138" s="103">
        <f t="shared" si="100"/>
        <v>0</v>
      </c>
      <c r="R138" s="103">
        <f t="shared" si="100"/>
        <v>0</v>
      </c>
      <c r="S138" s="103">
        <f t="shared" si="100"/>
        <v>0</v>
      </c>
      <c r="T138" s="103">
        <f t="shared" si="100"/>
        <v>0</v>
      </c>
      <c r="U138" s="122"/>
      <c r="V138" s="161"/>
    </row>
    <row r="139" spans="2:22">
      <c r="B139" s="161"/>
      <c r="C139" s="24" t="s">
        <v>95</v>
      </c>
      <c r="D139" s="18"/>
      <c r="E139" s="18" t="s">
        <v>649</v>
      </c>
      <c r="F139" s="161"/>
      <c r="G139" s="161"/>
      <c r="H139" s="103">
        <f t="shared" ref="H139:T139" si="101">H275-H411</f>
        <v>0</v>
      </c>
      <c r="I139" s="103">
        <f t="shared" si="101"/>
        <v>0</v>
      </c>
      <c r="J139" s="103">
        <f t="shared" si="101"/>
        <v>0</v>
      </c>
      <c r="K139" s="103">
        <f t="shared" si="101"/>
        <v>0</v>
      </c>
      <c r="L139" s="103">
        <f t="shared" si="101"/>
        <v>0</v>
      </c>
      <c r="M139" s="103">
        <f t="shared" si="101"/>
        <v>0</v>
      </c>
      <c r="N139" s="103">
        <f t="shared" si="101"/>
        <v>0</v>
      </c>
      <c r="O139" s="103">
        <f t="shared" si="101"/>
        <v>0</v>
      </c>
      <c r="P139" s="103">
        <f t="shared" si="101"/>
        <v>0</v>
      </c>
      <c r="Q139" s="103">
        <f t="shared" si="101"/>
        <v>0</v>
      </c>
      <c r="R139" s="103">
        <f t="shared" si="101"/>
        <v>0</v>
      </c>
      <c r="S139" s="103">
        <f t="shared" si="101"/>
        <v>0</v>
      </c>
      <c r="T139" s="103">
        <f t="shared" si="101"/>
        <v>0</v>
      </c>
      <c r="U139" s="122"/>
      <c r="V139" s="161"/>
    </row>
    <row r="140" spans="2:22" s="161" customFormat="1">
      <c r="C140" s="24" t="s">
        <v>664</v>
      </c>
      <c r="D140" s="18"/>
      <c r="E140" s="18" t="s">
        <v>649</v>
      </c>
      <c r="H140" s="103">
        <f t="shared" ref="H140:T140" si="102">H276-H412</f>
        <v>0</v>
      </c>
      <c r="I140" s="103">
        <f t="shared" si="102"/>
        <v>0</v>
      </c>
      <c r="J140" s="103">
        <f t="shared" si="102"/>
        <v>0</v>
      </c>
      <c r="K140" s="103">
        <f t="shared" si="102"/>
        <v>0</v>
      </c>
      <c r="L140" s="103">
        <f t="shared" si="102"/>
        <v>0</v>
      </c>
      <c r="M140" s="103">
        <f t="shared" si="102"/>
        <v>0</v>
      </c>
      <c r="N140" s="103">
        <f t="shared" si="102"/>
        <v>0</v>
      </c>
      <c r="O140" s="103">
        <f t="shared" si="102"/>
        <v>0</v>
      </c>
      <c r="P140" s="103">
        <f t="shared" si="102"/>
        <v>0</v>
      </c>
      <c r="Q140" s="103">
        <f t="shared" si="102"/>
        <v>0</v>
      </c>
      <c r="R140" s="103">
        <f t="shared" si="102"/>
        <v>0</v>
      </c>
      <c r="S140" s="103">
        <f t="shared" si="102"/>
        <v>0</v>
      </c>
      <c r="T140" s="103">
        <f t="shared" si="102"/>
        <v>0</v>
      </c>
      <c r="U140" s="122"/>
    </row>
    <row r="141" spans="2:22">
      <c r="B141" s="161"/>
      <c r="C141" s="16" t="s">
        <v>96</v>
      </c>
      <c r="D141" s="18"/>
      <c r="E141" s="18" t="s">
        <v>649</v>
      </c>
      <c r="F141" s="18"/>
      <c r="G141" s="18"/>
      <c r="H141" s="139">
        <f t="shared" ref="H141:T141" si="103">H277-H413</f>
        <v>0</v>
      </c>
      <c r="I141" s="139">
        <f t="shared" si="103"/>
        <v>0</v>
      </c>
      <c r="J141" s="139">
        <f t="shared" si="103"/>
        <v>0</v>
      </c>
      <c r="K141" s="139">
        <f t="shared" si="103"/>
        <v>0</v>
      </c>
      <c r="L141" s="139">
        <f t="shared" si="103"/>
        <v>0</v>
      </c>
      <c r="M141" s="139">
        <f t="shared" si="103"/>
        <v>0</v>
      </c>
      <c r="N141" s="139">
        <f t="shared" si="103"/>
        <v>0</v>
      </c>
      <c r="O141" s="139">
        <f t="shared" si="103"/>
        <v>0</v>
      </c>
      <c r="P141" s="139">
        <f t="shared" si="103"/>
        <v>0</v>
      </c>
      <c r="Q141" s="139">
        <f t="shared" si="103"/>
        <v>0</v>
      </c>
      <c r="R141" s="139">
        <f t="shared" si="103"/>
        <v>0</v>
      </c>
      <c r="S141" s="139">
        <f t="shared" si="103"/>
        <v>0</v>
      </c>
      <c r="T141" s="139">
        <f t="shared" si="103"/>
        <v>0</v>
      </c>
      <c r="U141" s="122"/>
      <c r="V141" s="161"/>
    </row>
    <row r="142" spans="2:22" s="161" customFormat="1">
      <c r="C142" s="24"/>
      <c r="D142" s="18"/>
      <c r="E142" s="18"/>
      <c r="F142" s="18"/>
      <c r="G142" s="18"/>
      <c r="H142" s="117"/>
      <c r="I142" s="117"/>
      <c r="J142" s="117"/>
      <c r="K142" s="117"/>
      <c r="L142" s="117"/>
      <c r="M142" s="117"/>
      <c r="N142" s="117"/>
      <c r="O142" s="117"/>
      <c r="P142" s="117"/>
      <c r="Q142" s="117"/>
      <c r="R142" s="117"/>
      <c r="S142" s="117"/>
      <c r="T142" s="117"/>
      <c r="U142" s="122"/>
    </row>
    <row r="143" spans="2:22" s="161" customFormat="1">
      <c r="C143" s="206" t="s">
        <v>667</v>
      </c>
      <c r="D143" s="18"/>
      <c r="E143" s="18" t="s">
        <v>649</v>
      </c>
      <c r="F143" s="18"/>
      <c r="G143" s="18"/>
      <c r="H143" s="103">
        <f t="shared" ref="H143:T143" si="104">H279-H415</f>
        <v>0</v>
      </c>
      <c r="I143" s="103">
        <f t="shared" si="104"/>
        <v>0</v>
      </c>
      <c r="J143" s="103">
        <f t="shared" si="104"/>
        <v>0</v>
      </c>
      <c r="K143" s="103">
        <f t="shared" si="104"/>
        <v>0</v>
      </c>
      <c r="L143" s="103">
        <f t="shared" si="104"/>
        <v>0</v>
      </c>
      <c r="M143" s="103">
        <f t="shared" si="104"/>
        <v>0</v>
      </c>
      <c r="N143" s="103">
        <f t="shared" si="104"/>
        <v>0</v>
      </c>
      <c r="O143" s="103">
        <f t="shared" si="104"/>
        <v>0</v>
      </c>
      <c r="P143" s="103">
        <f t="shared" si="104"/>
        <v>0</v>
      </c>
      <c r="Q143" s="103">
        <f t="shared" si="104"/>
        <v>0</v>
      </c>
      <c r="R143" s="103">
        <f t="shared" si="104"/>
        <v>0</v>
      </c>
      <c r="S143" s="103">
        <f t="shared" si="104"/>
        <v>0</v>
      </c>
      <c r="T143" s="103">
        <f t="shared" si="104"/>
        <v>0</v>
      </c>
      <c r="U143" s="122"/>
    </row>
    <row r="144" spans="2:22" s="161" customFormat="1">
      <c r="C144" s="206" t="s">
        <v>668</v>
      </c>
      <c r="D144" s="18"/>
      <c r="E144" s="18" t="s">
        <v>649</v>
      </c>
      <c r="F144" s="18"/>
      <c r="G144" s="18"/>
      <c r="H144" s="103">
        <f t="shared" ref="H144:T144" si="105">H280-H416</f>
        <v>0</v>
      </c>
      <c r="I144" s="103">
        <f t="shared" si="105"/>
        <v>0</v>
      </c>
      <c r="J144" s="103">
        <f t="shared" si="105"/>
        <v>0</v>
      </c>
      <c r="K144" s="103">
        <f t="shared" si="105"/>
        <v>0</v>
      </c>
      <c r="L144" s="103">
        <f t="shared" si="105"/>
        <v>0</v>
      </c>
      <c r="M144" s="103">
        <f t="shared" si="105"/>
        <v>0</v>
      </c>
      <c r="N144" s="103">
        <f t="shared" si="105"/>
        <v>0</v>
      </c>
      <c r="O144" s="103">
        <f t="shared" si="105"/>
        <v>0</v>
      </c>
      <c r="P144" s="103">
        <f t="shared" si="105"/>
        <v>0</v>
      </c>
      <c r="Q144" s="103">
        <f t="shared" si="105"/>
        <v>0</v>
      </c>
      <c r="R144" s="103">
        <f t="shared" si="105"/>
        <v>0</v>
      </c>
      <c r="S144" s="103">
        <f t="shared" si="105"/>
        <v>0</v>
      </c>
      <c r="T144" s="103">
        <f t="shared" si="105"/>
        <v>0</v>
      </c>
      <c r="U144" s="122"/>
    </row>
    <row r="145" spans="1:22" s="161" customFormat="1">
      <c r="C145" s="206"/>
      <c r="D145" s="18"/>
      <c r="E145" s="18"/>
      <c r="F145" s="18"/>
      <c r="G145" s="18"/>
      <c r="H145" s="117"/>
      <c r="I145" s="117"/>
      <c r="J145" s="117"/>
      <c r="K145" s="117"/>
      <c r="L145" s="117"/>
      <c r="M145" s="117"/>
      <c r="N145" s="117"/>
      <c r="O145" s="117"/>
      <c r="P145" s="117"/>
      <c r="Q145" s="117"/>
      <c r="R145" s="117"/>
      <c r="S145" s="117"/>
      <c r="T145" s="117"/>
      <c r="U145" s="122"/>
    </row>
    <row r="146" spans="1:22" s="161" customFormat="1">
      <c r="C146" s="151" t="s">
        <v>491</v>
      </c>
      <c r="D146" s="52"/>
      <c r="E146" s="18" t="s">
        <v>649</v>
      </c>
      <c r="H146" s="139">
        <f t="shared" ref="H146:T146" si="106">H282-H418</f>
        <v>0</v>
      </c>
      <c r="I146" s="139">
        <f t="shared" si="106"/>
        <v>0</v>
      </c>
      <c r="J146" s="139">
        <f t="shared" si="106"/>
        <v>0</v>
      </c>
      <c r="K146" s="139">
        <f t="shared" si="106"/>
        <v>0</v>
      </c>
      <c r="L146" s="139">
        <f t="shared" si="106"/>
        <v>0</v>
      </c>
      <c r="M146" s="139">
        <f t="shared" si="106"/>
        <v>0</v>
      </c>
      <c r="N146" s="139">
        <f t="shared" si="106"/>
        <v>0</v>
      </c>
      <c r="O146" s="139">
        <f t="shared" si="106"/>
        <v>0</v>
      </c>
      <c r="P146" s="139">
        <f t="shared" si="106"/>
        <v>0</v>
      </c>
      <c r="Q146" s="139">
        <f t="shared" si="106"/>
        <v>0</v>
      </c>
      <c r="R146" s="139">
        <f t="shared" si="106"/>
        <v>0</v>
      </c>
      <c r="S146" s="139">
        <f t="shared" si="106"/>
        <v>0</v>
      </c>
      <c r="T146" s="139">
        <f t="shared" si="106"/>
        <v>0</v>
      </c>
      <c r="U146" s="122"/>
    </row>
    <row r="147" spans="1:22" s="161" customFormat="1">
      <c r="U147" s="122"/>
    </row>
    <row r="148" spans="1:22" s="161" customFormat="1">
      <c r="C148" s="16" t="s">
        <v>377</v>
      </c>
      <c r="D148" s="18"/>
      <c r="E148" s="18" t="s">
        <v>649</v>
      </c>
      <c r="H148" s="139">
        <f t="shared" ref="H148:T148" si="107">H284-H420</f>
        <v>0</v>
      </c>
      <c r="I148" s="139">
        <f t="shared" si="107"/>
        <v>0</v>
      </c>
      <c r="J148" s="139">
        <f t="shared" si="107"/>
        <v>0</v>
      </c>
      <c r="K148" s="139">
        <f t="shared" si="107"/>
        <v>0</v>
      </c>
      <c r="L148" s="139">
        <f t="shared" si="107"/>
        <v>0</v>
      </c>
      <c r="M148" s="139">
        <f t="shared" si="107"/>
        <v>0</v>
      </c>
      <c r="N148" s="139">
        <f t="shared" si="107"/>
        <v>0</v>
      </c>
      <c r="O148" s="139">
        <f t="shared" si="107"/>
        <v>0</v>
      </c>
      <c r="P148" s="139">
        <f t="shared" si="107"/>
        <v>0</v>
      </c>
      <c r="Q148" s="139">
        <f t="shared" si="107"/>
        <v>0</v>
      </c>
      <c r="R148" s="139">
        <f t="shared" si="107"/>
        <v>0</v>
      </c>
      <c r="S148" s="139">
        <f t="shared" si="107"/>
        <v>0</v>
      </c>
      <c r="T148" s="139">
        <f t="shared" si="107"/>
        <v>0</v>
      </c>
      <c r="U148" s="122"/>
    </row>
    <row r="149" spans="1:22" s="44" customFormat="1">
      <c r="A149" s="21"/>
      <c r="B149" s="21"/>
      <c r="C149" s="21"/>
      <c r="D149" s="21"/>
      <c r="E149" s="21"/>
      <c r="F149" s="21"/>
      <c r="G149" s="21"/>
      <c r="H149" s="118"/>
      <c r="I149" s="118"/>
      <c r="J149" s="118"/>
      <c r="K149" s="118"/>
      <c r="L149" s="118"/>
      <c r="M149" s="118"/>
      <c r="N149" s="118"/>
      <c r="O149" s="118"/>
      <c r="P149" s="118"/>
      <c r="Q149" s="118"/>
      <c r="R149" s="118"/>
      <c r="S149" s="118"/>
      <c r="T149" s="118"/>
      <c r="U149" s="125"/>
      <c r="V149" s="21"/>
    </row>
    <row r="150" spans="1:22" s="137" customFormat="1">
      <c r="A150" s="161"/>
      <c r="B150" s="64"/>
      <c r="C150" s="64"/>
      <c r="D150" s="64"/>
      <c r="E150" s="64"/>
      <c r="F150" s="64"/>
      <c r="G150" s="64"/>
      <c r="H150" s="119"/>
      <c r="I150" s="119"/>
      <c r="J150" s="119"/>
      <c r="K150" s="119"/>
      <c r="L150" s="119"/>
      <c r="M150" s="119"/>
      <c r="N150" s="119"/>
      <c r="O150" s="119"/>
      <c r="P150" s="119"/>
      <c r="Q150" s="119"/>
      <c r="R150" s="119"/>
      <c r="S150" s="119"/>
      <c r="T150" s="119"/>
      <c r="U150" s="126"/>
      <c r="V150" s="161"/>
    </row>
    <row r="151" spans="1:22">
      <c r="A151" s="161"/>
      <c r="B151" s="65" t="s">
        <v>378</v>
      </c>
      <c r="C151" s="161"/>
      <c r="D151" s="64"/>
      <c r="E151" s="64"/>
      <c r="F151" s="64"/>
      <c r="G151" s="64"/>
      <c r="H151" s="119"/>
      <c r="I151" s="119"/>
      <c r="J151" s="119"/>
      <c r="K151" s="119"/>
      <c r="L151" s="119"/>
      <c r="M151" s="119"/>
      <c r="N151" s="119"/>
      <c r="O151" s="119"/>
      <c r="P151" s="119"/>
      <c r="Q151" s="119"/>
      <c r="R151" s="119"/>
      <c r="S151" s="119"/>
      <c r="T151" s="119"/>
      <c r="U151" s="122"/>
      <c r="V151" s="161"/>
    </row>
    <row r="152" spans="1:22" s="44" customFormat="1">
      <c r="A152" s="161"/>
      <c r="B152" s="65"/>
      <c r="C152" s="161"/>
      <c r="D152" s="64"/>
      <c r="E152" s="64"/>
      <c r="F152" s="64"/>
      <c r="G152" s="64"/>
      <c r="H152" s="119"/>
      <c r="I152" s="119"/>
      <c r="J152" s="119"/>
      <c r="K152" s="119"/>
      <c r="L152" s="119"/>
      <c r="M152" s="119"/>
      <c r="N152" s="119"/>
      <c r="O152" s="119"/>
      <c r="P152" s="119"/>
      <c r="Q152" s="119"/>
      <c r="R152" s="119"/>
      <c r="S152" s="119"/>
      <c r="T152" s="119"/>
      <c r="U152" s="122"/>
      <c r="V152" s="161"/>
    </row>
    <row r="153" spans="1:22" s="44" customFormat="1">
      <c r="A153" s="161"/>
      <c r="B153" s="161"/>
      <c r="C153" s="161" t="s">
        <v>79</v>
      </c>
      <c r="D153" s="18"/>
      <c r="E153" s="18" t="s">
        <v>649</v>
      </c>
      <c r="F153" s="161"/>
      <c r="G153" s="161"/>
      <c r="H153" s="103">
        <f>'3'!H14</f>
        <v>1.7689999999999999</v>
      </c>
      <c r="I153" s="103">
        <f>'3'!I14</f>
        <v>4.9630000000000001</v>
      </c>
      <c r="J153" s="103">
        <f>'3'!J14</f>
        <v>7.6870000000000003</v>
      </c>
      <c r="K153" s="103">
        <f>'3'!K14</f>
        <v>9.7279999999999998</v>
      </c>
      <c r="L153" s="103">
        <f>'3'!L14</f>
        <v>11.736000000000001</v>
      </c>
      <c r="M153" s="103">
        <f>'3'!M14</f>
        <v>13.795000000000002</v>
      </c>
      <c r="N153" s="103">
        <f>'3'!N14</f>
        <v>16.238000000000003</v>
      </c>
      <c r="O153" s="103">
        <f>'3'!O14</f>
        <v>18.197000000000003</v>
      </c>
      <c r="P153" s="103">
        <f>'3'!P14</f>
        <v>20.066000000000003</v>
      </c>
      <c r="Q153" s="103">
        <f>'3'!Q14</f>
        <v>21.941000000000003</v>
      </c>
      <c r="R153" s="103">
        <f>'3'!R14</f>
        <v>2.0350000000000001</v>
      </c>
      <c r="S153" s="103">
        <f>'3'!S14</f>
        <v>1.84</v>
      </c>
      <c r="T153" s="103">
        <f>'3'!T14</f>
        <v>0.76200000000000001</v>
      </c>
      <c r="U153" s="122"/>
      <c r="V153" s="64"/>
    </row>
    <row r="154" spans="1:22" s="44" customFormat="1">
      <c r="A154" s="64"/>
      <c r="B154" s="161"/>
      <c r="C154" s="161" t="s">
        <v>80</v>
      </c>
      <c r="D154" s="18"/>
      <c r="E154" s="18" t="s">
        <v>649</v>
      </c>
      <c r="F154" s="161"/>
      <c r="G154" s="161"/>
      <c r="H154" s="103">
        <f>'8'!H93</f>
        <v>0</v>
      </c>
      <c r="I154" s="103">
        <f>'8'!I93</f>
        <v>0</v>
      </c>
      <c r="J154" s="103">
        <f>'8'!J93</f>
        <v>0</v>
      </c>
      <c r="K154" s="103">
        <f>'8'!K93</f>
        <v>0</v>
      </c>
      <c r="L154" s="103">
        <f>'8'!L93</f>
        <v>0</v>
      </c>
      <c r="M154" s="103">
        <f>'8'!M93</f>
        <v>0</v>
      </c>
      <c r="N154" s="103">
        <f>'8'!N93</f>
        <v>0</v>
      </c>
      <c r="O154" s="103">
        <f>'8'!O93</f>
        <v>0</v>
      </c>
      <c r="P154" s="103">
        <f>'8'!P93</f>
        <v>0</v>
      </c>
      <c r="Q154" s="103">
        <f>'8'!Q93</f>
        <v>0</v>
      </c>
      <c r="R154" s="103">
        <f>'8'!R93</f>
        <v>0</v>
      </c>
      <c r="S154" s="103">
        <f>'8'!S93</f>
        <v>0</v>
      </c>
      <c r="T154" s="103">
        <f>'8'!T93</f>
        <v>0</v>
      </c>
      <c r="U154" s="122"/>
      <c r="V154" s="161"/>
    </row>
    <row r="155" spans="1:22" s="44" customFormat="1">
      <c r="A155" s="161"/>
      <c r="B155" s="161"/>
      <c r="C155" s="161"/>
      <c r="D155" s="161"/>
      <c r="E155" s="161"/>
      <c r="F155" s="161"/>
      <c r="G155" s="161"/>
      <c r="H155" s="97"/>
      <c r="I155" s="97"/>
      <c r="J155" s="97"/>
      <c r="K155" s="97"/>
      <c r="L155" s="97"/>
      <c r="M155" s="97"/>
      <c r="N155" s="97"/>
      <c r="O155" s="97"/>
      <c r="P155" s="97"/>
      <c r="Q155" s="97"/>
      <c r="R155" s="97"/>
      <c r="S155" s="97"/>
      <c r="T155" s="97"/>
      <c r="U155" s="122"/>
      <c r="V155" s="161"/>
    </row>
    <row r="156" spans="1:22" s="161" customFormat="1">
      <c r="C156" s="16" t="s">
        <v>561</v>
      </c>
      <c r="D156" s="18"/>
      <c r="E156" s="18" t="s">
        <v>649</v>
      </c>
      <c r="H156" s="98">
        <f>H158+H265+H280+H282+H284</f>
        <v>0</v>
      </c>
      <c r="I156" s="98">
        <f t="shared" ref="I156:T156" si="108">I158+I265+I280+I282+I284</f>
        <v>0</v>
      </c>
      <c r="J156" s="98">
        <f t="shared" si="108"/>
        <v>0</v>
      </c>
      <c r="K156" s="98">
        <f t="shared" si="108"/>
        <v>0</v>
      </c>
      <c r="L156" s="98">
        <f t="shared" si="108"/>
        <v>0</v>
      </c>
      <c r="M156" s="98">
        <f t="shared" si="108"/>
        <v>0</v>
      </c>
      <c r="N156" s="98">
        <f t="shared" si="108"/>
        <v>0</v>
      </c>
      <c r="O156" s="98">
        <f t="shared" si="108"/>
        <v>0</v>
      </c>
      <c r="P156" s="98">
        <f t="shared" si="108"/>
        <v>0</v>
      </c>
      <c r="Q156" s="98">
        <f t="shared" si="108"/>
        <v>0</v>
      </c>
      <c r="R156" s="98">
        <f t="shared" si="108"/>
        <v>0</v>
      </c>
      <c r="S156" s="98">
        <f t="shared" si="108"/>
        <v>0</v>
      </c>
      <c r="T156" s="98">
        <f t="shared" si="108"/>
        <v>0</v>
      </c>
      <c r="U156" s="122"/>
    </row>
    <row r="157" spans="1:22" s="161" customFormat="1">
      <c r="D157" s="18"/>
      <c r="E157" s="18"/>
      <c r="H157" s="97"/>
      <c r="I157" s="97"/>
      <c r="J157" s="97"/>
      <c r="K157" s="97"/>
      <c r="L157" s="97"/>
      <c r="M157" s="97"/>
      <c r="N157" s="97"/>
      <c r="O157" s="97"/>
      <c r="P157" s="97"/>
      <c r="Q157" s="97"/>
      <c r="R157" s="97"/>
      <c r="S157" s="97"/>
      <c r="T157" s="97"/>
      <c r="U157" s="122"/>
    </row>
    <row r="158" spans="1:22" s="161" customFormat="1">
      <c r="C158" s="16" t="s">
        <v>370</v>
      </c>
      <c r="D158" s="287"/>
      <c r="E158" s="287" t="s">
        <v>649</v>
      </c>
      <c r="H158" s="98">
        <f>SUM(H163,H170,H177,H184,H191,H198,H205,H212,H219,H226,H233,H240,H247,H254,H261)</f>
        <v>0</v>
      </c>
      <c r="I158" s="98">
        <f t="shared" ref="I158:S158" si="109">SUM(I163,I170,I177,I184,I191,I198,I205,I212,I219,I226,I233,I240,I247,I254,I261)</f>
        <v>0</v>
      </c>
      <c r="J158" s="98">
        <f t="shared" si="109"/>
        <v>0</v>
      </c>
      <c r="K158" s="98">
        <f t="shared" si="109"/>
        <v>0</v>
      </c>
      <c r="L158" s="98">
        <f t="shared" si="109"/>
        <v>0</v>
      </c>
      <c r="M158" s="98">
        <f t="shared" si="109"/>
        <v>0</v>
      </c>
      <c r="N158" s="98">
        <f t="shared" si="109"/>
        <v>0</v>
      </c>
      <c r="O158" s="98">
        <f t="shared" si="109"/>
        <v>0</v>
      </c>
      <c r="P158" s="98">
        <f t="shared" si="109"/>
        <v>0</v>
      </c>
      <c r="Q158" s="98">
        <f t="shared" si="109"/>
        <v>0</v>
      </c>
      <c r="R158" s="98">
        <f t="shared" si="109"/>
        <v>0</v>
      </c>
      <c r="S158" s="98">
        <f t="shared" si="109"/>
        <v>0</v>
      </c>
      <c r="T158" s="98">
        <f>SUM(T163,T170,T177,T184,T191,T198,T205,T212,T219,T226,T233,T240,T247,T254,T261)</f>
        <v>0</v>
      </c>
      <c r="U158" s="122"/>
    </row>
    <row r="159" spans="1:22" s="131" customFormat="1">
      <c r="A159" s="161"/>
      <c r="B159" s="161"/>
      <c r="C159" s="161"/>
      <c r="D159" s="18"/>
      <c r="E159" s="18"/>
      <c r="F159" s="161"/>
      <c r="G159" s="161"/>
      <c r="H159" s="97"/>
      <c r="I159" s="97"/>
      <c r="J159" s="97"/>
      <c r="K159" s="97"/>
      <c r="L159" s="97"/>
      <c r="M159" s="97"/>
      <c r="N159" s="97"/>
      <c r="O159" s="97"/>
      <c r="P159" s="97"/>
      <c r="Q159" s="97"/>
      <c r="R159" s="97"/>
      <c r="S159" s="97"/>
      <c r="T159" s="97"/>
      <c r="U159" s="122"/>
      <c r="V159" s="161"/>
    </row>
    <row r="160" spans="1:22" s="131" customFormat="1">
      <c r="A160" s="161"/>
      <c r="B160" s="161"/>
      <c r="C160" s="161" t="s">
        <v>112</v>
      </c>
      <c r="D160" s="18"/>
      <c r="E160" s="18" t="s">
        <v>649</v>
      </c>
      <c r="F160" s="161"/>
      <c r="G160" s="161"/>
      <c r="H160" s="103">
        <f>'3'!H20</f>
        <v>0</v>
      </c>
      <c r="I160" s="103">
        <f>'3'!I20</f>
        <v>0</v>
      </c>
      <c r="J160" s="103">
        <f>'3'!J20</f>
        <v>0</v>
      </c>
      <c r="K160" s="103">
        <f>'3'!K20</f>
        <v>0</v>
      </c>
      <c r="L160" s="103">
        <f>'3'!L20</f>
        <v>0</v>
      </c>
      <c r="M160" s="103">
        <f>'3'!M20</f>
        <v>0</v>
      </c>
      <c r="N160" s="103">
        <f>'3'!N20</f>
        <v>0</v>
      </c>
      <c r="O160" s="103">
        <f>'3'!O20</f>
        <v>0</v>
      </c>
      <c r="P160" s="103">
        <f>'3'!P20</f>
        <v>0</v>
      </c>
      <c r="Q160" s="103">
        <f>'3'!Q20</f>
        <v>0</v>
      </c>
      <c r="R160" s="103">
        <f>'3'!R20</f>
        <v>0</v>
      </c>
      <c r="S160" s="103">
        <f>'3'!S20</f>
        <v>0</v>
      </c>
      <c r="T160" s="103">
        <f>'3'!T20</f>
        <v>0</v>
      </c>
      <c r="U160" s="122"/>
      <c r="V160" s="161"/>
    </row>
    <row r="161" spans="1:22" s="131" customFormat="1">
      <c r="A161" s="161"/>
      <c r="B161" s="161"/>
      <c r="C161" s="161" t="s">
        <v>113</v>
      </c>
      <c r="D161" s="161" t="s">
        <v>114</v>
      </c>
      <c r="E161" s="18" t="s">
        <v>649</v>
      </c>
      <c r="F161" s="161"/>
      <c r="G161" s="161"/>
      <c r="H161" s="103">
        <f>'3'!H21</f>
        <v>0</v>
      </c>
      <c r="I161" s="103">
        <f>'3'!I21</f>
        <v>0</v>
      </c>
      <c r="J161" s="103">
        <f>'3'!J21</f>
        <v>0</v>
      </c>
      <c r="K161" s="103">
        <f>'3'!K21</f>
        <v>0</v>
      </c>
      <c r="L161" s="103">
        <f>'3'!L21</f>
        <v>0</v>
      </c>
      <c r="M161" s="103">
        <f>'3'!M21</f>
        <v>0</v>
      </c>
      <c r="N161" s="103">
        <f>'3'!N21</f>
        <v>0</v>
      </c>
      <c r="O161" s="103">
        <f>'3'!O21</f>
        <v>0</v>
      </c>
      <c r="P161" s="103">
        <f>'3'!P21</f>
        <v>0</v>
      </c>
      <c r="Q161" s="103">
        <f>'3'!Q21</f>
        <v>0</v>
      </c>
      <c r="R161" s="103">
        <f>'3'!R21</f>
        <v>0</v>
      </c>
      <c r="S161" s="103">
        <f>'3'!S21</f>
        <v>0</v>
      </c>
      <c r="T161" s="103">
        <f>'3'!T21</f>
        <v>0</v>
      </c>
      <c r="U161" s="122"/>
      <c r="V161" s="161"/>
    </row>
    <row r="162" spans="1:22" s="131" customFormat="1">
      <c r="A162" s="161"/>
      <c r="B162" s="161"/>
      <c r="C162" s="161"/>
      <c r="D162" s="18"/>
      <c r="E162" s="18"/>
      <c r="F162" s="161"/>
      <c r="G162" s="161"/>
      <c r="H162" s="97"/>
      <c r="I162" s="97"/>
      <c r="J162" s="97"/>
      <c r="K162" s="97"/>
      <c r="L162" s="97"/>
      <c r="M162" s="97"/>
      <c r="N162" s="97"/>
      <c r="O162" s="97"/>
      <c r="P162" s="97"/>
      <c r="Q162" s="97"/>
      <c r="R162" s="97"/>
      <c r="S162" s="97"/>
      <c r="T162" s="97"/>
      <c r="U162" s="122"/>
      <c r="V162" s="161"/>
    </row>
    <row r="163" spans="1:22" s="161" customFormat="1">
      <c r="C163" s="16" t="s">
        <v>371</v>
      </c>
      <c r="D163" s="18"/>
      <c r="E163" s="18" t="s">
        <v>649</v>
      </c>
      <c r="H163" s="98">
        <f t="shared" ref="H163:T163" si="110">SUM(H164,H168)</f>
        <v>0</v>
      </c>
      <c r="I163" s="98">
        <f t="shared" si="110"/>
        <v>0</v>
      </c>
      <c r="J163" s="98">
        <f t="shared" si="110"/>
        <v>0</v>
      </c>
      <c r="K163" s="98">
        <f t="shared" si="110"/>
        <v>0</v>
      </c>
      <c r="L163" s="98">
        <f t="shared" si="110"/>
        <v>0</v>
      </c>
      <c r="M163" s="98">
        <f t="shared" si="110"/>
        <v>0</v>
      </c>
      <c r="N163" s="98">
        <f t="shared" si="110"/>
        <v>0</v>
      </c>
      <c r="O163" s="98">
        <f t="shared" si="110"/>
        <v>0</v>
      </c>
      <c r="P163" s="98">
        <f t="shared" si="110"/>
        <v>0</v>
      </c>
      <c r="Q163" s="98">
        <f t="shared" si="110"/>
        <v>0</v>
      </c>
      <c r="R163" s="98">
        <f t="shared" si="110"/>
        <v>0</v>
      </c>
      <c r="S163" s="98">
        <f t="shared" si="110"/>
        <v>0</v>
      </c>
      <c r="T163" s="98">
        <f t="shared" si="110"/>
        <v>0</v>
      </c>
      <c r="U163" s="122"/>
    </row>
    <row r="164" spans="1:22" s="161" customFormat="1">
      <c r="C164" s="16" t="s">
        <v>376</v>
      </c>
      <c r="E164" s="18" t="s">
        <v>649</v>
      </c>
      <c r="H164" s="98">
        <f>SUM(H165,H166, H167)</f>
        <v>0</v>
      </c>
      <c r="I164" s="98">
        <f t="shared" ref="I164:T164" si="111">SUM(I165,I166, I167)</f>
        <v>0</v>
      </c>
      <c r="J164" s="98">
        <f t="shared" si="111"/>
        <v>0</v>
      </c>
      <c r="K164" s="98">
        <f t="shared" si="111"/>
        <v>0</v>
      </c>
      <c r="L164" s="98">
        <f t="shared" si="111"/>
        <v>0</v>
      </c>
      <c r="M164" s="98">
        <f t="shared" si="111"/>
        <v>0</v>
      </c>
      <c r="N164" s="98">
        <f t="shared" si="111"/>
        <v>0</v>
      </c>
      <c r="O164" s="98">
        <f t="shared" si="111"/>
        <v>0</v>
      </c>
      <c r="P164" s="98">
        <f t="shared" si="111"/>
        <v>0</v>
      </c>
      <c r="Q164" s="98">
        <f t="shared" si="111"/>
        <v>0</v>
      </c>
      <c r="R164" s="98">
        <f t="shared" si="111"/>
        <v>0</v>
      </c>
      <c r="S164" s="98">
        <f t="shared" si="111"/>
        <v>0</v>
      </c>
      <c r="T164" s="98">
        <f t="shared" si="111"/>
        <v>0</v>
      </c>
    </row>
    <row r="165" spans="1:22" s="24" customFormat="1">
      <c r="C165" s="134" t="s">
        <v>330</v>
      </c>
      <c r="E165" s="18" t="s">
        <v>649</v>
      </c>
      <c r="H165" s="98">
        <f>'4'!H22</f>
        <v>0</v>
      </c>
      <c r="I165" s="98">
        <f>'4'!I22</f>
        <v>0</v>
      </c>
      <c r="J165" s="98">
        <f>'4'!J22</f>
        <v>0</v>
      </c>
      <c r="K165" s="98">
        <f>'4'!K22</f>
        <v>0</v>
      </c>
      <c r="L165" s="98">
        <f>'4'!L22</f>
        <v>0</v>
      </c>
      <c r="M165" s="98">
        <f>'4'!M22</f>
        <v>0</v>
      </c>
      <c r="N165" s="98">
        <f>'4'!N22</f>
        <v>0</v>
      </c>
      <c r="O165" s="98">
        <f>'4'!O22</f>
        <v>0</v>
      </c>
      <c r="P165" s="98">
        <f>'4'!P22</f>
        <v>0</v>
      </c>
      <c r="Q165" s="98">
        <f>'4'!Q22</f>
        <v>0</v>
      </c>
      <c r="R165" s="98">
        <f>'4'!R22</f>
        <v>0</v>
      </c>
      <c r="S165" s="98">
        <f>'4'!S22</f>
        <v>0</v>
      </c>
      <c r="T165" s="98">
        <f>'4'!T22</f>
        <v>0</v>
      </c>
    </row>
    <row r="166" spans="1:22" s="161" customFormat="1">
      <c r="C166" s="34" t="s">
        <v>337</v>
      </c>
      <c r="E166" s="18" t="s">
        <v>649</v>
      </c>
      <c r="H166" s="98">
        <f>'4'!H29</f>
        <v>0</v>
      </c>
      <c r="I166" s="98">
        <f>'4'!I29</f>
        <v>0</v>
      </c>
      <c r="J166" s="98">
        <f>'4'!J29</f>
        <v>0</v>
      </c>
      <c r="K166" s="98">
        <f>'4'!K29</f>
        <v>0</v>
      </c>
      <c r="L166" s="98">
        <f>'4'!L29</f>
        <v>0</v>
      </c>
      <c r="M166" s="98">
        <f>'4'!M29</f>
        <v>0</v>
      </c>
      <c r="N166" s="98">
        <f>'4'!N29</f>
        <v>0</v>
      </c>
      <c r="O166" s="98">
        <f>'4'!O29</f>
        <v>0</v>
      </c>
      <c r="P166" s="98">
        <f>'4'!P29</f>
        <v>0</v>
      </c>
      <c r="Q166" s="98">
        <f>'4'!Q29</f>
        <v>0</v>
      </c>
      <c r="R166" s="98">
        <f>'4'!R29</f>
        <v>0</v>
      </c>
      <c r="S166" s="98">
        <f>'4'!S29</f>
        <v>0</v>
      </c>
      <c r="T166" s="98">
        <f>'4'!T29</f>
        <v>0</v>
      </c>
    </row>
    <row r="167" spans="1:22" s="161" customFormat="1">
      <c r="C167" s="34" t="s">
        <v>341</v>
      </c>
      <c r="E167" s="18" t="s">
        <v>649</v>
      </c>
      <c r="H167" s="98">
        <f>'4'!H33</f>
        <v>0</v>
      </c>
      <c r="I167" s="98">
        <f>'4'!I33</f>
        <v>0</v>
      </c>
      <c r="J167" s="98">
        <f>'4'!J33</f>
        <v>0</v>
      </c>
      <c r="K167" s="98">
        <f>'4'!K33</f>
        <v>0</v>
      </c>
      <c r="L167" s="98">
        <f>'4'!L33</f>
        <v>0</v>
      </c>
      <c r="M167" s="98">
        <f>'4'!M33</f>
        <v>0</v>
      </c>
      <c r="N167" s="98">
        <f>'4'!N33</f>
        <v>0</v>
      </c>
      <c r="O167" s="98">
        <f>'4'!O33</f>
        <v>0</v>
      </c>
      <c r="P167" s="98">
        <f>'4'!P33</f>
        <v>0</v>
      </c>
      <c r="Q167" s="98">
        <f>'4'!Q33</f>
        <v>0</v>
      </c>
      <c r="R167" s="98">
        <f>'4'!R33</f>
        <v>0</v>
      </c>
      <c r="S167" s="98">
        <f>'4'!S33</f>
        <v>0</v>
      </c>
      <c r="T167" s="98">
        <f>'4'!T33</f>
        <v>0</v>
      </c>
    </row>
    <row r="168" spans="1:22" s="161" customFormat="1">
      <c r="C168" s="16" t="s">
        <v>244</v>
      </c>
      <c r="E168" s="18" t="s">
        <v>649</v>
      </c>
      <c r="H168" s="98">
        <f>'4'!H34</f>
        <v>0</v>
      </c>
      <c r="I168" s="98">
        <f>'4'!I34</f>
        <v>0</v>
      </c>
      <c r="J168" s="98">
        <f>'4'!J34</f>
        <v>0</v>
      </c>
      <c r="K168" s="98">
        <f>'4'!K34</f>
        <v>0</v>
      </c>
      <c r="L168" s="98">
        <f>'4'!L34</f>
        <v>0</v>
      </c>
      <c r="M168" s="98">
        <f>'4'!M34</f>
        <v>0</v>
      </c>
      <c r="N168" s="98">
        <f>'4'!N34</f>
        <v>0</v>
      </c>
      <c r="O168" s="98">
        <f>'4'!O34</f>
        <v>0</v>
      </c>
      <c r="P168" s="98">
        <f>'4'!P34</f>
        <v>0</v>
      </c>
      <c r="Q168" s="98">
        <f>'4'!Q34</f>
        <v>0</v>
      </c>
      <c r="R168" s="98">
        <f>'4'!R34</f>
        <v>0</v>
      </c>
      <c r="S168" s="98">
        <f>'4'!S34</f>
        <v>0</v>
      </c>
      <c r="T168" s="98">
        <f>'4'!T34</f>
        <v>0</v>
      </c>
    </row>
    <row r="169" spans="1:22" s="161" customFormat="1"/>
    <row r="170" spans="1:22" s="161" customFormat="1">
      <c r="C170" s="123" t="s">
        <v>372</v>
      </c>
      <c r="D170" s="18"/>
      <c r="E170" s="18" t="s">
        <v>649</v>
      </c>
      <c r="H170" s="98">
        <f t="shared" ref="H170:T170" si="112">SUM(H171,H175)</f>
        <v>0</v>
      </c>
      <c r="I170" s="98">
        <f t="shared" si="112"/>
        <v>0</v>
      </c>
      <c r="J170" s="98">
        <f t="shared" si="112"/>
        <v>0</v>
      </c>
      <c r="K170" s="98">
        <f t="shared" si="112"/>
        <v>0</v>
      </c>
      <c r="L170" s="98">
        <f t="shared" si="112"/>
        <v>0</v>
      </c>
      <c r="M170" s="98">
        <f t="shared" si="112"/>
        <v>0</v>
      </c>
      <c r="N170" s="98">
        <f t="shared" si="112"/>
        <v>0</v>
      </c>
      <c r="O170" s="98">
        <f t="shared" si="112"/>
        <v>0</v>
      </c>
      <c r="P170" s="98">
        <f t="shared" si="112"/>
        <v>0</v>
      </c>
      <c r="Q170" s="98">
        <f t="shared" si="112"/>
        <v>0</v>
      </c>
      <c r="R170" s="98">
        <f t="shared" si="112"/>
        <v>0</v>
      </c>
      <c r="S170" s="98">
        <f t="shared" si="112"/>
        <v>0</v>
      </c>
      <c r="T170" s="98">
        <f t="shared" si="112"/>
        <v>0</v>
      </c>
      <c r="U170" s="122"/>
    </row>
    <row r="171" spans="1:22" s="161" customFormat="1">
      <c r="C171" s="16" t="s">
        <v>436</v>
      </c>
      <c r="E171" s="18" t="s">
        <v>649</v>
      </c>
      <c r="H171" s="98">
        <f>SUM(H172,H173,H174)</f>
        <v>0</v>
      </c>
      <c r="I171" s="98">
        <f t="shared" ref="I171:S171" si="113">SUM(I172,I173,I174)</f>
        <v>0</v>
      </c>
      <c r="J171" s="98">
        <f t="shared" si="113"/>
        <v>0</v>
      </c>
      <c r="K171" s="98">
        <f t="shared" si="113"/>
        <v>0</v>
      </c>
      <c r="L171" s="98">
        <f t="shared" si="113"/>
        <v>0</v>
      </c>
      <c r="M171" s="98">
        <f t="shared" si="113"/>
        <v>0</v>
      </c>
      <c r="N171" s="98">
        <f t="shared" si="113"/>
        <v>0</v>
      </c>
      <c r="O171" s="98">
        <f t="shared" si="113"/>
        <v>0</v>
      </c>
      <c r="P171" s="98">
        <f t="shared" si="113"/>
        <v>0</v>
      </c>
      <c r="Q171" s="98">
        <f t="shared" si="113"/>
        <v>0</v>
      </c>
      <c r="R171" s="98">
        <f t="shared" si="113"/>
        <v>0</v>
      </c>
      <c r="S171" s="98">
        <f t="shared" si="113"/>
        <v>0</v>
      </c>
      <c r="T171" s="98">
        <f>SUM(T172,T173,T174)</f>
        <v>0</v>
      </c>
    </row>
    <row r="172" spans="1:22" s="161" customFormat="1">
      <c r="C172" s="134" t="s">
        <v>330</v>
      </c>
      <c r="E172" s="18" t="s">
        <v>649</v>
      </c>
      <c r="H172" s="98">
        <f>'4'!H38</f>
        <v>0</v>
      </c>
      <c r="I172" s="98">
        <f>'4'!I38</f>
        <v>0</v>
      </c>
      <c r="J172" s="98">
        <f>'4'!J38</f>
        <v>0</v>
      </c>
      <c r="K172" s="98">
        <f>'4'!K38</f>
        <v>0</v>
      </c>
      <c r="L172" s="98">
        <f>'4'!L38</f>
        <v>0</v>
      </c>
      <c r="M172" s="98">
        <f>'4'!M38</f>
        <v>0</v>
      </c>
      <c r="N172" s="98">
        <f>'4'!N38</f>
        <v>0</v>
      </c>
      <c r="O172" s="98">
        <f>'4'!O38</f>
        <v>0</v>
      </c>
      <c r="P172" s="98">
        <f>'4'!P38</f>
        <v>0</v>
      </c>
      <c r="Q172" s="98">
        <f>'4'!Q38</f>
        <v>0</v>
      </c>
      <c r="R172" s="98">
        <f>'4'!R38</f>
        <v>0</v>
      </c>
      <c r="S172" s="98">
        <f>'4'!S38</f>
        <v>0</v>
      </c>
      <c r="T172" s="98">
        <f>'4'!T38</f>
        <v>0</v>
      </c>
    </row>
    <row r="173" spans="1:22" s="161" customFormat="1">
      <c r="C173" s="34" t="s">
        <v>337</v>
      </c>
      <c r="E173" s="18" t="s">
        <v>649</v>
      </c>
      <c r="H173" s="98">
        <f>'4'!H45</f>
        <v>0</v>
      </c>
      <c r="I173" s="98">
        <f>'4'!I45</f>
        <v>0</v>
      </c>
      <c r="J173" s="98">
        <f>'4'!J45</f>
        <v>0</v>
      </c>
      <c r="K173" s="98">
        <f>'4'!K45</f>
        <v>0</v>
      </c>
      <c r="L173" s="98">
        <f>'4'!L45</f>
        <v>0</v>
      </c>
      <c r="M173" s="98">
        <f>'4'!M45</f>
        <v>0</v>
      </c>
      <c r="N173" s="98">
        <f>'4'!N45</f>
        <v>0</v>
      </c>
      <c r="O173" s="98">
        <f>'4'!O45</f>
        <v>0</v>
      </c>
      <c r="P173" s="98">
        <f>'4'!P45</f>
        <v>0</v>
      </c>
      <c r="Q173" s="98">
        <f>'4'!Q45</f>
        <v>0</v>
      </c>
      <c r="R173" s="98">
        <f>'4'!R45</f>
        <v>0</v>
      </c>
      <c r="S173" s="98">
        <f>'4'!S45</f>
        <v>0</v>
      </c>
      <c r="T173" s="98">
        <f>'4'!T45</f>
        <v>0</v>
      </c>
    </row>
    <row r="174" spans="1:22" s="161" customFormat="1">
      <c r="C174" s="34" t="s">
        <v>341</v>
      </c>
      <c r="E174" s="18" t="s">
        <v>649</v>
      </c>
      <c r="H174" s="98">
        <f>'4'!H51</f>
        <v>0</v>
      </c>
      <c r="I174" s="98">
        <f>'4'!I51</f>
        <v>0</v>
      </c>
      <c r="J174" s="98">
        <f>'4'!J51</f>
        <v>0</v>
      </c>
      <c r="K174" s="98">
        <f>'4'!K51</f>
        <v>0</v>
      </c>
      <c r="L174" s="98">
        <f>'4'!L51</f>
        <v>0</v>
      </c>
      <c r="M174" s="98">
        <f>'4'!M51</f>
        <v>0</v>
      </c>
      <c r="N174" s="98">
        <f>'4'!N51</f>
        <v>0</v>
      </c>
      <c r="O174" s="98">
        <f>'4'!O51</f>
        <v>0</v>
      </c>
      <c r="P174" s="98">
        <f>'4'!P51</f>
        <v>0</v>
      </c>
      <c r="Q174" s="98">
        <f>'4'!Q51</f>
        <v>0</v>
      </c>
      <c r="R174" s="98">
        <f>'4'!R51</f>
        <v>0</v>
      </c>
      <c r="S174" s="98">
        <f>'4'!S51</f>
        <v>0</v>
      </c>
      <c r="T174" s="98">
        <f>'4'!T51</f>
        <v>0</v>
      </c>
    </row>
    <row r="175" spans="1:22" s="161" customFormat="1">
      <c r="C175" s="16" t="s">
        <v>244</v>
      </c>
      <c r="E175" s="18" t="s">
        <v>649</v>
      </c>
      <c r="H175" s="98">
        <f>'4'!H52</f>
        <v>0</v>
      </c>
      <c r="I175" s="98">
        <f>'4'!I52</f>
        <v>0</v>
      </c>
      <c r="J175" s="98">
        <f>'4'!J52</f>
        <v>0</v>
      </c>
      <c r="K175" s="98">
        <f>'4'!K52</f>
        <v>0</v>
      </c>
      <c r="L175" s="98">
        <f>'4'!L52</f>
        <v>0</v>
      </c>
      <c r="M175" s="98">
        <f>'4'!M52</f>
        <v>0</v>
      </c>
      <c r="N175" s="98">
        <f>'4'!N52</f>
        <v>0</v>
      </c>
      <c r="O175" s="98">
        <f>'4'!O52</f>
        <v>0</v>
      </c>
      <c r="P175" s="98">
        <f>'4'!P52</f>
        <v>0</v>
      </c>
      <c r="Q175" s="98">
        <f>'4'!Q52</f>
        <v>0</v>
      </c>
      <c r="R175" s="98">
        <f>'4'!R52</f>
        <v>0</v>
      </c>
      <c r="S175" s="98">
        <f>'4'!S52</f>
        <v>0</v>
      </c>
      <c r="T175" s="98">
        <f>'4'!T52</f>
        <v>0</v>
      </c>
    </row>
    <row r="176" spans="1:22" s="161" customFormat="1"/>
    <row r="177" spans="3:21" s="161" customFormat="1">
      <c r="C177" s="123" t="s">
        <v>373</v>
      </c>
      <c r="D177" s="18"/>
      <c r="E177" s="18" t="s">
        <v>649</v>
      </c>
      <c r="H177" s="98">
        <f t="shared" ref="H177:T177" si="114">SUM(H178,H182)</f>
        <v>0</v>
      </c>
      <c r="I177" s="98">
        <f t="shared" si="114"/>
        <v>0</v>
      </c>
      <c r="J177" s="98">
        <f t="shared" si="114"/>
        <v>0</v>
      </c>
      <c r="K177" s="98">
        <f t="shared" si="114"/>
        <v>0</v>
      </c>
      <c r="L177" s="98">
        <f t="shared" si="114"/>
        <v>0</v>
      </c>
      <c r="M177" s="98">
        <f t="shared" si="114"/>
        <v>0</v>
      </c>
      <c r="N177" s="98">
        <f t="shared" si="114"/>
        <v>0</v>
      </c>
      <c r="O177" s="98">
        <f t="shared" si="114"/>
        <v>0</v>
      </c>
      <c r="P177" s="98">
        <f t="shared" si="114"/>
        <v>0</v>
      </c>
      <c r="Q177" s="98">
        <f t="shared" si="114"/>
        <v>0</v>
      </c>
      <c r="R177" s="98">
        <f t="shared" si="114"/>
        <v>0</v>
      </c>
      <c r="S177" s="98">
        <f t="shared" si="114"/>
        <v>0</v>
      </c>
      <c r="T177" s="98">
        <f t="shared" si="114"/>
        <v>0</v>
      </c>
      <c r="U177" s="122"/>
    </row>
    <row r="178" spans="3:21" s="161" customFormat="1">
      <c r="C178" s="16" t="s">
        <v>376</v>
      </c>
      <c r="E178" s="18" t="s">
        <v>649</v>
      </c>
      <c r="H178" s="98">
        <f>SUM(H179,H180,H181)</f>
        <v>0</v>
      </c>
      <c r="I178" s="98">
        <f t="shared" ref="I178:S178" si="115">SUM(I179,I180,I181)</f>
        <v>0</v>
      </c>
      <c r="J178" s="98">
        <f t="shared" si="115"/>
        <v>0</v>
      </c>
      <c r="K178" s="98">
        <f t="shared" si="115"/>
        <v>0</v>
      </c>
      <c r="L178" s="98">
        <f t="shared" si="115"/>
        <v>0</v>
      </c>
      <c r="M178" s="98">
        <f t="shared" si="115"/>
        <v>0</v>
      </c>
      <c r="N178" s="98">
        <f t="shared" si="115"/>
        <v>0</v>
      </c>
      <c r="O178" s="98">
        <f t="shared" si="115"/>
        <v>0</v>
      </c>
      <c r="P178" s="98">
        <f t="shared" si="115"/>
        <v>0</v>
      </c>
      <c r="Q178" s="98">
        <f t="shared" si="115"/>
        <v>0</v>
      </c>
      <c r="R178" s="98">
        <f t="shared" si="115"/>
        <v>0</v>
      </c>
      <c r="S178" s="98">
        <f t="shared" si="115"/>
        <v>0</v>
      </c>
      <c r="T178" s="98">
        <f>SUM(T179,T180,T181)</f>
        <v>0</v>
      </c>
    </row>
    <row r="179" spans="3:21" s="161" customFormat="1">
      <c r="C179" s="134" t="s">
        <v>330</v>
      </c>
      <c r="E179" s="18" t="s">
        <v>649</v>
      </c>
      <c r="H179" s="98">
        <f>'4'!H56</f>
        <v>0</v>
      </c>
      <c r="I179" s="98">
        <f>'4'!I56</f>
        <v>0</v>
      </c>
      <c r="J179" s="98">
        <f>'4'!J56</f>
        <v>0</v>
      </c>
      <c r="K179" s="98">
        <f>'4'!K56</f>
        <v>0</v>
      </c>
      <c r="L179" s="98">
        <f>'4'!L56</f>
        <v>0</v>
      </c>
      <c r="M179" s="98">
        <f>'4'!M56</f>
        <v>0</v>
      </c>
      <c r="N179" s="98">
        <f>'4'!N56</f>
        <v>0</v>
      </c>
      <c r="O179" s="98">
        <f>'4'!O56</f>
        <v>0</v>
      </c>
      <c r="P179" s="98">
        <f>'4'!P56</f>
        <v>0</v>
      </c>
      <c r="Q179" s="98">
        <f>'4'!Q56</f>
        <v>0</v>
      </c>
      <c r="R179" s="98">
        <f>'4'!R56</f>
        <v>0</v>
      </c>
      <c r="S179" s="98">
        <f>'4'!S56</f>
        <v>0</v>
      </c>
      <c r="T179" s="98">
        <f>'4'!T56</f>
        <v>0</v>
      </c>
    </row>
    <row r="180" spans="3:21" s="161" customFormat="1">
      <c r="C180" s="34" t="s">
        <v>337</v>
      </c>
      <c r="E180" s="18" t="s">
        <v>649</v>
      </c>
      <c r="H180" s="98">
        <f>'4'!H63</f>
        <v>0</v>
      </c>
      <c r="I180" s="98">
        <f>'4'!I63</f>
        <v>0</v>
      </c>
      <c r="J180" s="98">
        <f>'4'!J63</f>
        <v>0</v>
      </c>
      <c r="K180" s="98">
        <f>'4'!K63</f>
        <v>0</v>
      </c>
      <c r="L180" s="98">
        <f>'4'!L63</f>
        <v>0</v>
      </c>
      <c r="M180" s="98">
        <f>'4'!M63</f>
        <v>0</v>
      </c>
      <c r="N180" s="98">
        <f>'4'!N63</f>
        <v>0</v>
      </c>
      <c r="O180" s="98">
        <f>'4'!O63</f>
        <v>0</v>
      </c>
      <c r="P180" s="98">
        <f>'4'!P63</f>
        <v>0</v>
      </c>
      <c r="Q180" s="98">
        <f>'4'!Q63</f>
        <v>0</v>
      </c>
      <c r="R180" s="98">
        <f>'4'!R63</f>
        <v>0</v>
      </c>
      <c r="S180" s="98">
        <f>'4'!S63</f>
        <v>0</v>
      </c>
      <c r="T180" s="98">
        <f>'4'!T63</f>
        <v>0</v>
      </c>
    </row>
    <row r="181" spans="3:21" s="161" customFormat="1">
      <c r="C181" s="34" t="s">
        <v>341</v>
      </c>
      <c r="E181" s="18" t="s">
        <v>649</v>
      </c>
      <c r="H181" s="98">
        <f>'4'!H69</f>
        <v>0</v>
      </c>
      <c r="I181" s="98">
        <f>'4'!I69</f>
        <v>0</v>
      </c>
      <c r="J181" s="98">
        <f>'4'!J69</f>
        <v>0</v>
      </c>
      <c r="K181" s="98">
        <f>'4'!K69</f>
        <v>0</v>
      </c>
      <c r="L181" s="98">
        <f>'4'!L69</f>
        <v>0</v>
      </c>
      <c r="M181" s="98">
        <f>'4'!M69</f>
        <v>0</v>
      </c>
      <c r="N181" s="98">
        <f>'4'!N69</f>
        <v>0</v>
      </c>
      <c r="O181" s="98">
        <f>'4'!O69</f>
        <v>0</v>
      </c>
      <c r="P181" s="98">
        <f>'4'!P69</f>
        <v>0</v>
      </c>
      <c r="Q181" s="98">
        <f>'4'!Q69</f>
        <v>0</v>
      </c>
      <c r="R181" s="98">
        <f>'4'!R69</f>
        <v>0</v>
      </c>
      <c r="S181" s="98">
        <f>'4'!S69</f>
        <v>0</v>
      </c>
      <c r="T181" s="98">
        <f>'4'!T69</f>
        <v>0</v>
      </c>
    </row>
    <row r="182" spans="3:21" s="161" customFormat="1">
      <c r="C182" s="16" t="s">
        <v>244</v>
      </c>
      <c r="E182" s="18" t="s">
        <v>649</v>
      </c>
      <c r="H182" s="98">
        <f>'4'!H70</f>
        <v>0</v>
      </c>
      <c r="I182" s="98">
        <f>'4'!I70</f>
        <v>0</v>
      </c>
      <c r="J182" s="98">
        <f>'4'!J70</f>
        <v>0</v>
      </c>
      <c r="K182" s="98">
        <f>'4'!K70</f>
        <v>0</v>
      </c>
      <c r="L182" s="98">
        <f>'4'!L70</f>
        <v>0</v>
      </c>
      <c r="M182" s="98">
        <f>'4'!M70</f>
        <v>0</v>
      </c>
      <c r="N182" s="98">
        <f>'4'!N70</f>
        <v>0</v>
      </c>
      <c r="O182" s="98">
        <f>'4'!O70</f>
        <v>0</v>
      </c>
      <c r="P182" s="98">
        <f>'4'!P70</f>
        <v>0</v>
      </c>
      <c r="Q182" s="98">
        <f>'4'!Q70</f>
        <v>0</v>
      </c>
      <c r="R182" s="98">
        <f>'4'!R70</f>
        <v>0</v>
      </c>
      <c r="S182" s="98">
        <f>'4'!S70</f>
        <v>0</v>
      </c>
      <c r="T182" s="98">
        <f>'4'!T70</f>
        <v>0</v>
      </c>
    </row>
    <row r="183" spans="3:21" s="161" customFormat="1">
      <c r="C183" s="17"/>
      <c r="D183" s="17"/>
      <c r="E183" s="17"/>
      <c r="F183" s="17"/>
      <c r="G183" s="17"/>
      <c r="H183" s="116"/>
      <c r="I183" s="116"/>
      <c r="J183" s="116"/>
      <c r="K183" s="116"/>
      <c r="L183" s="116"/>
      <c r="M183" s="116"/>
      <c r="N183" s="116"/>
      <c r="O183" s="116"/>
      <c r="P183" s="116"/>
      <c r="Q183" s="116"/>
      <c r="R183" s="116"/>
      <c r="S183" s="116"/>
      <c r="T183" s="116"/>
      <c r="U183" s="122"/>
    </row>
    <row r="184" spans="3:21" s="161" customFormat="1">
      <c r="C184" s="123" t="s">
        <v>374</v>
      </c>
      <c r="D184" s="18"/>
      <c r="E184" s="18" t="s">
        <v>649</v>
      </c>
      <c r="H184" s="98">
        <f>SUM(H185,H189)</f>
        <v>0</v>
      </c>
      <c r="I184" s="98">
        <f t="shared" ref="I184:T184" si="116">SUM(I185,I189)</f>
        <v>0</v>
      </c>
      <c r="J184" s="98">
        <f t="shared" si="116"/>
        <v>0</v>
      </c>
      <c r="K184" s="98">
        <f t="shared" si="116"/>
        <v>0</v>
      </c>
      <c r="L184" s="98">
        <f t="shared" si="116"/>
        <v>0</v>
      </c>
      <c r="M184" s="98">
        <f t="shared" si="116"/>
        <v>0</v>
      </c>
      <c r="N184" s="98">
        <f t="shared" si="116"/>
        <v>0</v>
      </c>
      <c r="O184" s="98">
        <f t="shared" si="116"/>
        <v>0</v>
      </c>
      <c r="P184" s="98">
        <f t="shared" si="116"/>
        <v>0</v>
      </c>
      <c r="Q184" s="98">
        <f t="shared" si="116"/>
        <v>0</v>
      </c>
      <c r="R184" s="98">
        <f t="shared" si="116"/>
        <v>0</v>
      </c>
      <c r="S184" s="98">
        <f t="shared" si="116"/>
        <v>0</v>
      </c>
      <c r="T184" s="98">
        <f t="shared" si="116"/>
        <v>0</v>
      </c>
      <c r="U184" s="122"/>
    </row>
    <row r="185" spans="3:21" s="161" customFormat="1">
      <c r="C185" s="16" t="s">
        <v>376</v>
      </c>
      <c r="E185" s="18" t="s">
        <v>649</v>
      </c>
      <c r="H185" s="98">
        <f>SUM(H186,H187,H188)</f>
        <v>0</v>
      </c>
      <c r="I185" s="98">
        <f t="shared" ref="I185:S185" si="117">SUM(I186,I187,I188)</f>
        <v>0</v>
      </c>
      <c r="J185" s="98">
        <f t="shared" si="117"/>
        <v>0</v>
      </c>
      <c r="K185" s="98">
        <f t="shared" si="117"/>
        <v>0</v>
      </c>
      <c r="L185" s="98">
        <f t="shared" si="117"/>
        <v>0</v>
      </c>
      <c r="M185" s="98">
        <f t="shared" si="117"/>
        <v>0</v>
      </c>
      <c r="N185" s="98">
        <f t="shared" si="117"/>
        <v>0</v>
      </c>
      <c r="O185" s="98">
        <f t="shared" si="117"/>
        <v>0</v>
      </c>
      <c r="P185" s="98">
        <f t="shared" si="117"/>
        <v>0</v>
      </c>
      <c r="Q185" s="98">
        <f t="shared" si="117"/>
        <v>0</v>
      </c>
      <c r="R185" s="98">
        <f t="shared" si="117"/>
        <v>0</v>
      </c>
      <c r="S185" s="98">
        <f t="shared" si="117"/>
        <v>0</v>
      </c>
      <c r="T185" s="98">
        <f>SUM(T186,T187,T188)</f>
        <v>0</v>
      </c>
    </row>
    <row r="186" spans="3:21" s="161" customFormat="1">
      <c r="C186" s="134" t="s">
        <v>330</v>
      </c>
      <c r="E186" s="18" t="s">
        <v>649</v>
      </c>
      <c r="H186" s="98">
        <f>'4'!H74</f>
        <v>0</v>
      </c>
      <c r="I186" s="98">
        <f>'4'!I74</f>
        <v>0</v>
      </c>
      <c r="J186" s="98">
        <f>'4'!J74</f>
        <v>0</v>
      </c>
      <c r="K186" s="98">
        <f>'4'!K74</f>
        <v>0</v>
      </c>
      <c r="L186" s="98">
        <f>'4'!L74</f>
        <v>0</v>
      </c>
      <c r="M186" s="98">
        <f>'4'!M74</f>
        <v>0</v>
      </c>
      <c r="N186" s="98">
        <f>'4'!N74</f>
        <v>0</v>
      </c>
      <c r="O186" s="98">
        <f>'4'!O74</f>
        <v>0</v>
      </c>
      <c r="P186" s="98">
        <f>'4'!P74</f>
        <v>0</v>
      </c>
      <c r="Q186" s="98">
        <f>'4'!Q74</f>
        <v>0</v>
      </c>
      <c r="R186" s="98">
        <f>'4'!R74</f>
        <v>0</v>
      </c>
      <c r="S186" s="98">
        <f>'4'!S74</f>
        <v>0</v>
      </c>
      <c r="T186" s="98">
        <f>'4'!T74</f>
        <v>0</v>
      </c>
    </row>
    <row r="187" spans="3:21" s="161" customFormat="1">
      <c r="C187" s="34" t="s">
        <v>337</v>
      </c>
      <c r="E187" s="18" t="s">
        <v>649</v>
      </c>
      <c r="H187" s="98">
        <f>'4'!H81</f>
        <v>0</v>
      </c>
      <c r="I187" s="98">
        <f>'4'!I81</f>
        <v>0</v>
      </c>
      <c r="J187" s="98">
        <f>'4'!J81</f>
        <v>0</v>
      </c>
      <c r="K187" s="98">
        <f>'4'!K81</f>
        <v>0</v>
      </c>
      <c r="L187" s="98">
        <f>'4'!L81</f>
        <v>0</v>
      </c>
      <c r="M187" s="98">
        <f>'4'!M81</f>
        <v>0</v>
      </c>
      <c r="N187" s="98">
        <f>'4'!N81</f>
        <v>0</v>
      </c>
      <c r="O187" s="98">
        <f>'4'!O81</f>
        <v>0</v>
      </c>
      <c r="P187" s="98">
        <f>'4'!P81</f>
        <v>0</v>
      </c>
      <c r="Q187" s="98">
        <f>'4'!Q81</f>
        <v>0</v>
      </c>
      <c r="R187" s="98">
        <f>'4'!R81</f>
        <v>0</v>
      </c>
      <c r="S187" s="98">
        <f>'4'!S81</f>
        <v>0</v>
      </c>
      <c r="T187" s="98">
        <f>'4'!T81</f>
        <v>0</v>
      </c>
    </row>
    <row r="188" spans="3:21" s="161" customFormat="1">
      <c r="C188" s="34" t="s">
        <v>341</v>
      </c>
      <c r="E188" s="18" t="s">
        <v>649</v>
      </c>
      <c r="H188" s="98">
        <f>'4'!H87</f>
        <v>0</v>
      </c>
      <c r="I188" s="98">
        <f>'4'!I87</f>
        <v>0</v>
      </c>
      <c r="J188" s="98">
        <f>'4'!J87</f>
        <v>0</v>
      </c>
      <c r="K188" s="98">
        <f>'4'!K87</f>
        <v>0</v>
      </c>
      <c r="L188" s="98">
        <f>'4'!L87</f>
        <v>0</v>
      </c>
      <c r="M188" s="98">
        <f>'4'!M87</f>
        <v>0</v>
      </c>
      <c r="N188" s="98">
        <f>'4'!N87</f>
        <v>0</v>
      </c>
      <c r="O188" s="98">
        <f>'4'!O87</f>
        <v>0</v>
      </c>
      <c r="P188" s="98">
        <f>'4'!P87</f>
        <v>0</v>
      </c>
      <c r="Q188" s="98">
        <f>'4'!Q87</f>
        <v>0</v>
      </c>
      <c r="R188" s="98">
        <f>'4'!R87</f>
        <v>0</v>
      </c>
      <c r="S188" s="98">
        <f>'4'!S87</f>
        <v>0</v>
      </c>
      <c r="T188" s="98">
        <f>'4'!T87</f>
        <v>0</v>
      </c>
    </row>
    <row r="189" spans="3:21" s="161" customFormat="1">
      <c r="C189" s="16" t="s">
        <v>244</v>
      </c>
      <c r="E189" s="18" t="s">
        <v>649</v>
      </c>
      <c r="H189" s="98">
        <f>'4'!H88</f>
        <v>0</v>
      </c>
      <c r="I189" s="98">
        <f>'4'!I88</f>
        <v>0</v>
      </c>
      <c r="J189" s="98">
        <f>'4'!J88</f>
        <v>0</v>
      </c>
      <c r="K189" s="98">
        <f>'4'!K88</f>
        <v>0</v>
      </c>
      <c r="L189" s="98">
        <f>'4'!L88</f>
        <v>0</v>
      </c>
      <c r="M189" s="98">
        <f>'4'!M88</f>
        <v>0</v>
      </c>
      <c r="N189" s="98">
        <f>'4'!N88</f>
        <v>0</v>
      </c>
      <c r="O189" s="98">
        <f>'4'!O88</f>
        <v>0</v>
      </c>
      <c r="P189" s="98">
        <f>'4'!P88</f>
        <v>0</v>
      </c>
      <c r="Q189" s="98">
        <f>'4'!Q88</f>
        <v>0</v>
      </c>
      <c r="R189" s="98">
        <f>'4'!R88</f>
        <v>0</v>
      </c>
      <c r="S189" s="98">
        <f>'4'!S88</f>
        <v>0</v>
      </c>
      <c r="T189" s="98">
        <f>'4'!T88</f>
        <v>0</v>
      </c>
    </row>
    <row r="190" spans="3:21" s="161" customFormat="1">
      <c r="C190" s="17"/>
      <c r="D190" s="17"/>
      <c r="E190" s="17"/>
      <c r="F190" s="17"/>
      <c r="G190" s="17"/>
      <c r="H190" s="116"/>
      <c r="I190" s="116"/>
      <c r="J190" s="116"/>
      <c r="K190" s="116"/>
      <c r="L190" s="116"/>
      <c r="M190" s="116"/>
      <c r="N190" s="116"/>
      <c r="O190" s="116"/>
      <c r="P190" s="116"/>
      <c r="Q190" s="116"/>
      <c r="R190" s="116"/>
      <c r="S190" s="116"/>
      <c r="T190" s="116"/>
      <c r="U190" s="122"/>
    </row>
    <row r="191" spans="3:21" s="161" customFormat="1">
      <c r="C191" s="16" t="s">
        <v>619</v>
      </c>
      <c r="D191" s="18"/>
      <c r="E191" s="18" t="s">
        <v>649</v>
      </c>
      <c r="H191" s="98">
        <f>SUM(H192,H196)</f>
        <v>0</v>
      </c>
      <c r="I191" s="98">
        <f t="shared" ref="I191:T191" si="118">SUM(I192,I196)</f>
        <v>0</v>
      </c>
      <c r="J191" s="98">
        <f t="shared" si="118"/>
        <v>0</v>
      </c>
      <c r="K191" s="98">
        <f t="shared" si="118"/>
        <v>0</v>
      </c>
      <c r="L191" s="98">
        <f t="shared" si="118"/>
        <v>0</v>
      </c>
      <c r="M191" s="98">
        <f t="shared" si="118"/>
        <v>0</v>
      </c>
      <c r="N191" s="98">
        <f t="shared" si="118"/>
        <v>0</v>
      </c>
      <c r="O191" s="98">
        <f t="shared" si="118"/>
        <v>0</v>
      </c>
      <c r="P191" s="98">
        <f t="shared" si="118"/>
        <v>0</v>
      </c>
      <c r="Q191" s="98">
        <f t="shared" si="118"/>
        <v>0</v>
      </c>
      <c r="R191" s="98">
        <f t="shared" si="118"/>
        <v>0</v>
      </c>
      <c r="S191" s="98">
        <f t="shared" si="118"/>
        <v>0</v>
      </c>
      <c r="T191" s="98">
        <f t="shared" si="118"/>
        <v>0</v>
      </c>
      <c r="U191" s="122"/>
    </row>
    <row r="192" spans="3:21" s="161" customFormat="1">
      <c r="C192" s="16" t="s">
        <v>376</v>
      </c>
      <c r="E192" s="18" t="s">
        <v>649</v>
      </c>
      <c r="H192" s="98">
        <f>SUM(H193,H194,H195)</f>
        <v>0</v>
      </c>
      <c r="I192" s="98">
        <f t="shared" ref="I192:S192" si="119">SUM(I193,I194,I195)</f>
        <v>0</v>
      </c>
      <c r="J192" s="98">
        <f t="shared" si="119"/>
        <v>0</v>
      </c>
      <c r="K192" s="98">
        <f t="shared" si="119"/>
        <v>0</v>
      </c>
      <c r="L192" s="98">
        <f t="shared" si="119"/>
        <v>0</v>
      </c>
      <c r="M192" s="98">
        <f t="shared" si="119"/>
        <v>0</v>
      </c>
      <c r="N192" s="98">
        <f t="shared" si="119"/>
        <v>0</v>
      </c>
      <c r="O192" s="98">
        <f t="shared" si="119"/>
        <v>0</v>
      </c>
      <c r="P192" s="98">
        <f t="shared" si="119"/>
        <v>0</v>
      </c>
      <c r="Q192" s="98">
        <f t="shared" si="119"/>
        <v>0</v>
      </c>
      <c r="R192" s="98">
        <f t="shared" si="119"/>
        <v>0</v>
      </c>
      <c r="S192" s="98">
        <f t="shared" si="119"/>
        <v>0</v>
      </c>
      <c r="T192" s="98">
        <f>SUM(T193,T194,T195)</f>
        <v>0</v>
      </c>
    </row>
    <row r="193" spans="3:21" s="161" customFormat="1">
      <c r="C193" s="134" t="s">
        <v>330</v>
      </c>
      <c r="E193" s="18" t="s">
        <v>649</v>
      </c>
      <c r="H193" s="98">
        <f>'4'!H92</f>
        <v>0</v>
      </c>
      <c r="I193" s="98">
        <f>'4'!I92</f>
        <v>0</v>
      </c>
      <c r="J193" s="98">
        <f>'4'!J92</f>
        <v>0</v>
      </c>
      <c r="K193" s="98">
        <f>'4'!K92</f>
        <v>0</v>
      </c>
      <c r="L193" s="98">
        <f>'4'!L92</f>
        <v>0</v>
      </c>
      <c r="M193" s="98">
        <f>'4'!M92</f>
        <v>0</v>
      </c>
      <c r="N193" s="98">
        <f>'4'!N92</f>
        <v>0</v>
      </c>
      <c r="O193" s="98">
        <f>'4'!O92</f>
        <v>0</v>
      </c>
      <c r="P193" s="98">
        <f>'4'!P92</f>
        <v>0</v>
      </c>
      <c r="Q193" s="98">
        <f>'4'!Q92</f>
        <v>0</v>
      </c>
      <c r="R193" s="98">
        <f>'4'!R92</f>
        <v>0</v>
      </c>
      <c r="S193" s="98">
        <f>'4'!S92</f>
        <v>0</v>
      </c>
      <c r="T193" s="98">
        <f>'4'!T92</f>
        <v>0</v>
      </c>
    </row>
    <row r="194" spans="3:21" s="161" customFormat="1">
      <c r="C194" s="34" t="s">
        <v>337</v>
      </c>
      <c r="E194" s="18" t="s">
        <v>649</v>
      </c>
      <c r="H194" s="98">
        <f>'4'!H98</f>
        <v>0</v>
      </c>
      <c r="I194" s="98">
        <f>'4'!I98</f>
        <v>0</v>
      </c>
      <c r="J194" s="98">
        <f>'4'!J98</f>
        <v>0</v>
      </c>
      <c r="K194" s="98">
        <f>'4'!K98</f>
        <v>0</v>
      </c>
      <c r="L194" s="98">
        <f>'4'!L98</f>
        <v>0</v>
      </c>
      <c r="M194" s="98">
        <f>'4'!M98</f>
        <v>0</v>
      </c>
      <c r="N194" s="98">
        <f>'4'!N98</f>
        <v>0</v>
      </c>
      <c r="O194" s="98">
        <f>'4'!O98</f>
        <v>0</v>
      </c>
      <c r="P194" s="98">
        <f>'4'!P98</f>
        <v>0</v>
      </c>
      <c r="Q194" s="98">
        <f>'4'!Q98</f>
        <v>0</v>
      </c>
      <c r="R194" s="98">
        <f>'4'!R98</f>
        <v>0</v>
      </c>
      <c r="S194" s="98">
        <f>'4'!S98</f>
        <v>0</v>
      </c>
      <c r="T194" s="98">
        <f>'4'!T98</f>
        <v>0</v>
      </c>
    </row>
    <row r="195" spans="3:21" s="161" customFormat="1">
      <c r="C195" s="34" t="s">
        <v>341</v>
      </c>
      <c r="E195" s="18" t="s">
        <v>649</v>
      </c>
      <c r="H195" s="98">
        <f>'4'!H102</f>
        <v>0</v>
      </c>
      <c r="I195" s="98">
        <f>'4'!I102</f>
        <v>0</v>
      </c>
      <c r="J195" s="98">
        <f>'4'!J102</f>
        <v>0</v>
      </c>
      <c r="K195" s="98">
        <f>'4'!K102</f>
        <v>0</v>
      </c>
      <c r="L195" s="98">
        <f>'4'!L102</f>
        <v>0</v>
      </c>
      <c r="M195" s="98">
        <f>'4'!M102</f>
        <v>0</v>
      </c>
      <c r="N195" s="98">
        <f>'4'!N102</f>
        <v>0</v>
      </c>
      <c r="O195" s="98">
        <f>'4'!O102</f>
        <v>0</v>
      </c>
      <c r="P195" s="98">
        <f>'4'!P102</f>
        <v>0</v>
      </c>
      <c r="Q195" s="98">
        <f>'4'!Q102</f>
        <v>0</v>
      </c>
      <c r="R195" s="98">
        <f>'4'!R102</f>
        <v>0</v>
      </c>
      <c r="S195" s="98">
        <f>'4'!S102</f>
        <v>0</v>
      </c>
      <c r="T195" s="98">
        <f>'4'!T102</f>
        <v>0</v>
      </c>
    </row>
    <row r="196" spans="3:21" s="161" customFormat="1">
      <c r="C196" s="16" t="s">
        <v>244</v>
      </c>
      <c r="E196" s="18" t="s">
        <v>649</v>
      </c>
      <c r="H196" s="98">
        <f>'4'!H103</f>
        <v>0</v>
      </c>
      <c r="I196" s="98">
        <f>'4'!I103</f>
        <v>0</v>
      </c>
      <c r="J196" s="98">
        <f>'4'!J103</f>
        <v>0</v>
      </c>
      <c r="K196" s="98">
        <f>'4'!K103</f>
        <v>0</v>
      </c>
      <c r="L196" s="98">
        <f>'4'!L103</f>
        <v>0</v>
      </c>
      <c r="M196" s="98">
        <f>'4'!M103</f>
        <v>0</v>
      </c>
      <c r="N196" s="98">
        <f>'4'!N103</f>
        <v>0</v>
      </c>
      <c r="O196" s="98">
        <f>'4'!O103</f>
        <v>0</v>
      </c>
      <c r="P196" s="98">
        <f>'4'!P103</f>
        <v>0</v>
      </c>
      <c r="Q196" s="98">
        <f>'4'!Q103</f>
        <v>0</v>
      </c>
      <c r="R196" s="98">
        <f>'4'!R103</f>
        <v>0</v>
      </c>
      <c r="S196" s="98">
        <f>'4'!S103</f>
        <v>0</v>
      </c>
      <c r="T196" s="98">
        <f>'4'!T103</f>
        <v>0</v>
      </c>
    </row>
    <row r="197" spans="3:21" s="161" customFormat="1">
      <c r="C197" s="17"/>
      <c r="D197" s="17"/>
      <c r="E197" s="17"/>
      <c r="F197" s="17"/>
      <c r="G197" s="17"/>
      <c r="H197" s="116"/>
      <c r="I197" s="116"/>
      <c r="J197" s="116"/>
      <c r="K197" s="116"/>
      <c r="L197" s="116"/>
      <c r="M197" s="116"/>
      <c r="N197" s="116"/>
      <c r="O197" s="116"/>
      <c r="P197" s="116"/>
      <c r="Q197" s="116"/>
      <c r="R197" s="116"/>
      <c r="S197" s="116"/>
      <c r="T197" s="116"/>
      <c r="U197" s="122"/>
    </row>
    <row r="198" spans="3:21" s="161" customFormat="1">
      <c r="C198" s="16" t="s">
        <v>620</v>
      </c>
      <c r="D198" s="18"/>
      <c r="E198" s="18" t="s">
        <v>649</v>
      </c>
      <c r="H198" s="98">
        <f>SUM(H199,H203)</f>
        <v>0</v>
      </c>
      <c r="I198" s="98">
        <f t="shared" ref="I198:T198" si="120">SUM(I199,I203)</f>
        <v>0</v>
      </c>
      <c r="J198" s="98">
        <f t="shared" si="120"/>
        <v>0</v>
      </c>
      <c r="K198" s="98">
        <f t="shared" si="120"/>
        <v>0</v>
      </c>
      <c r="L198" s="98">
        <f t="shared" si="120"/>
        <v>0</v>
      </c>
      <c r="M198" s="98">
        <f t="shared" si="120"/>
        <v>0</v>
      </c>
      <c r="N198" s="98">
        <f t="shared" si="120"/>
        <v>0</v>
      </c>
      <c r="O198" s="98">
        <f t="shared" si="120"/>
        <v>0</v>
      </c>
      <c r="P198" s="98">
        <f t="shared" si="120"/>
        <v>0</v>
      </c>
      <c r="Q198" s="98">
        <f t="shared" si="120"/>
        <v>0</v>
      </c>
      <c r="R198" s="98">
        <f t="shared" si="120"/>
        <v>0</v>
      </c>
      <c r="S198" s="98">
        <f t="shared" si="120"/>
        <v>0</v>
      </c>
      <c r="T198" s="98">
        <f t="shared" si="120"/>
        <v>0</v>
      </c>
      <c r="U198" s="122"/>
    </row>
    <row r="199" spans="3:21" s="161" customFormat="1">
      <c r="C199" s="16" t="s">
        <v>376</v>
      </c>
      <c r="E199" s="18" t="s">
        <v>649</v>
      </c>
      <c r="H199" s="98">
        <f>SUM(H200,H201,H202)</f>
        <v>0</v>
      </c>
      <c r="I199" s="98">
        <f t="shared" ref="I199:T199" si="121">SUM(I200,I201,I202)</f>
        <v>0</v>
      </c>
      <c r="J199" s="98">
        <f t="shared" si="121"/>
        <v>0</v>
      </c>
      <c r="K199" s="98">
        <f t="shared" si="121"/>
        <v>0</v>
      </c>
      <c r="L199" s="98">
        <f t="shared" si="121"/>
        <v>0</v>
      </c>
      <c r="M199" s="98">
        <f t="shared" si="121"/>
        <v>0</v>
      </c>
      <c r="N199" s="98">
        <f t="shared" si="121"/>
        <v>0</v>
      </c>
      <c r="O199" s="98">
        <f t="shared" si="121"/>
        <v>0</v>
      </c>
      <c r="P199" s="98">
        <f t="shared" si="121"/>
        <v>0</v>
      </c>
      <c r="Q199" s="98">
        <f t="shared" si="121"/>
        <v>0</v>
      </c>
      <c r="R199" s="98">
        <f t="shared" si="121"/>
        <v>0</v>
      </c>
      <c r="S199" s="98">
        <f t="shared" si="121"/>
        <v>0</v>
      </c>
      <c r="T199" s="98">
        <f t="shared" si="121"/>
        <v>0</v>
      </c>
    </row>
    <row r="200" spans="3:21" s="161" customFormat="1">
      <c r="C200" s="134" t="s">
        <v>330</v>
      </c>
      <c r="E200" s="18" t="s">
        <v>649</v>
      </c>
      <c r="H200" s="98">
        <f>'4'!H107</f>
        <v>0</v>
      </c>
      <c r="I200" s="98">
        <f>'4'!I107</f>
        <v>0</v>
      </c>
      <c r="J200" s="98">
        <f>'4'!J107</f>
        <v>0</v>
      </c>
      <c r="K200" s="98">
        <f>'4'!K107</f>
        <v>0</v>
      </c>
      <c r="L200" s="98">
        <f>'4'!L107</f>
        <v>0</v>
      </c>
      <c r="M200" s="98">
        <f>'4'!M107</f>
        <v>0</v>
      </c>
      <c r="N200" s="98">
        <f>'4'!N107</f>
        <v>0</v>
      </c>
      <c r="O200" s="98">
        <f>'4'!O107</f>
        <v>0</v>
      </c>
      <c r="P200" s="98">
        <f>'4'!P107</f>
        <v>0</v>
      </c>
      <c r="Q200" s="98">
        <f>'4'!Q107</f>
        <v>0</v>
      </c>
      <c r="R200" s="98">
        <f>'4'!R107</f>
        <v>0</v>
      </c>
      <c r="S200" s="98">
        <f>'4'!S107</f>
        <v>0</v>
      </c>
      <c r="T200" s="98">
        <f>'4'!T107</f>
        <v>0</v>
      </c>
    </row>
    <row r="201" spans="3:21" s="161" customFormat="1">
      <c r="C201" s="34" t="s">
        <v>337</v>
      </c>
      <c r="E201" s="18" t="s">
        <v>649</v>
      </c>
      <c r="H201" s="98">
        <f>'4'!H113</f>
        <v>0</v>
      </c>
      <c r="I201" s="98">
        <f>'4'!I113</f>
        <v>0</v>
      </c>
      <c r="J201" s="98">
        <f>'4'!J113</f>
        <v>0</v>
      </c>
      <c r="K201" s="98">
        <f>'4'!K113</f>
        <v>0</v>
      </c>
      <c r="L201" s="98">
        <f>'4'!L113</f>
        <v>0</v>
      </c>
      <c r="M201" s="98">
        <f>'4'!M113</f>
        <v>0</v>
      </c>
      <c r="N201" s="98">
        <f>'4'!N113</f>
        <v>0</v>
      </c>
      <c r="O201" s="98">
        <f>'4'!O113</f>
        <v>0</v>
      </c>
      <c r="P201" s="98">
        <f>'4'!P113</f>
        <v>0</v>
      </c>
      <c r="Q201" s="98">
        <f>'4'!Q113</f>
        <v>0</v>
      </c>
      <c r="R201" s="98">
        <f>'4'!R113</f>
        <v>0</v>
      </c>
      <c r="S201" s="98">
        <f>'4'!S113</f>
        <v>0</v>
      </c>
      <c r="T201" s="98">
        <f>'4'!T113</f>
        <v>0</v>
      </c>
    </row>
    <row r="202" spans="3:21" s="161" customFormat="1">
      <c r="C202" s="34" t="s">
        <v>341</v>
      </c>
      <c r="E202" s="18" t="s">
        <v>649</v>
      </c>
      <c r="H202" s="98">
        <f>'4'!H117</f>
        <v>0</v>
      </c>
      <c r="I202" s="98">
        <f>'4'!I117</f>
        <v>0</v>
      </c>
      <c r="J202" s="98">
        <f>'4'!J117</f>
        <v>0</v>
      </c>
      <c r="K202" s="98">
        <f>'4'!K117</f>
        <v>0</v>
      </c>
      <c r="L202" s="98">
        <f>'4'!L117</f>
        <v>0</v>
      </c>
      <c r="M202" s="98">
        <f>'4'!M117</f>
        <v>0</v>
      </c>
      <c r="N202" s="98">
        <f>'4'!N117</f>
        <v>0</v>
      </c>
      <c r="O202" s="98">
        <f>'4'!O117</f>
        <v>0</v>
      </c>
      <c r="P202" s="98">
        <f>'4'!P117</f>
        <v>0</v>
      </c>
      <c r="Q202" s="98">
        <f>'4'!Q117</f>
        <v>0</v>
      </c>
      <c r="R202" s="98">
        <f>'4'!R117</f>
        <v>0</v>
      </c>
      <c r="S202" s="98">
        <f>'4'!S117</f>
        <v>0</v>
      </c>
      <c r="T202" s="98">
        <f>'4'!T117</f>
        <v>0</v>
      </c>
    </row>
    <row r="203" spans="3:21" s="161" customFormat="1">
      <c r="C203" s="16" t="s">
        <v>244</v>
      </c>
      <c r="E203" s="18" t="s">
        <v>649</v>
      </c>
      <c r="H203" s="98">
        <f>'4'!H118</f>
        <v>0</v>
      </c>
      <c r="I203" s="98">
        <f>'4'!I118</f>
        <v>0</v>
      </c>
      <c r="J203" s="98">
        <f>'4'!J118</f>
        <v>0</v>
      </c>
      <c r="K203" s="98">
        <f>'4'!K118</f>
        <v>0</v>
      </c>
      <c r="L203" s="98">
        <f>'4'!L118</f>
        <v>0</v>
      </c>
      <c r="M203" s="98">
        <f>'4'!M118</f>
        <v>0</v>
      </c>
      <c r="N203" s="98">
        <f>'4'!N118</f>
        <v>0</v>
      </c>
      <c r="O203" s="98">
        <f>'4'!O118</f>
        <v>0</v>
      </c>
      <c r="P203" s="98">
        <f>'4'!P118</f>
        <v>0</v>
      </c>
      <c r="Q203" s="98">
        <f>'4'!Q118</f>
        <v>0</v>
      </c>
      <c r="R203" s="98">
        <f>'4'!R118</f>
        <v>0</v>
      </c>
      <c r="S203" s="98">
        <f>'4'!S118</f>
        <v>0</v>
      </c>
      <c r="T203" s="98">
        <f>'4'!T118</f>
        <v>0</v>
      </c>
    </row>
    <row r="204" spans="3:21" s="161" customFormat="1">
      <c r="C204" s="17"/>
      <c r="D204" s="17"/>
      <c r="E204" s="17"/>
      <c r="F204" s="17"/>
      <c r="G204" s="17"/>
      <c r="H204" s="116"/>
      <c r="I204" s="116"/>
      <c r="J204" s="116"/>
      <c r="K204" s="116"/>
      <c r="L204" s="116"/>
      <c r="M204" s="116"/>
      <c r="N204" s="116"/>
      <c r="O204" s="116"/>
      <c r="P204" s="116"/>
      <c r="Q204" s="116"/>
      <c r="R204" s="116"/>
      <c r="S204" s="116"/>
      <c r="T204" s="116"/>
      <c r="U204" s="122"/>
    </row>
    <row r="205" spans="3:21" s="161" customFormat="1">
      <c r="C205" s="16" t="s">
        <v>621</v>
      </c>
      <c r="D205" s="18"/>
      <c r="E205" s="18" t="s">
        <v>649</v>
      </c>
      <c r="H205" s="98">
        <f>SUM(H206,H210)</f>
        <v>0</v>
      </c>
      <c r="I205" s="98">
        <f t="shared" ref="I205:T205" si="122">SUM(I206,I210)</f>
        <v>0</v>
      </c>
      <c r="J205" s="98">
        <f t="shared" si="122"/>
        <v>0</v>
      </c>
      <c r="K205" s="98">
        <f t="shared" si="122"/>
        <v>0</v>
      </c>
      <c r="L205" s="98">
        <f t="shared" si="122"/>
        <v>0</v>
      </c>
      <c r="M205" s="98">
        <f t="shared" si="122"/>
        <v>0</v>
      </c>
      <c r="N205" s="98">
        <f t="shared" si="122"/>
        <v>0</v>
      </c>
      <c r="O205" s="98">
        <f t="shared" si="122"/>
        <v>0</v>
      </c>
      <c r="P205" s="98">
        <f t="shared" si="122"/>
        <v>0</v>
      </c>
      <c r="Q205" s="98">
        <f t="shared" si="122"/>
        <v>0</v>
      </c>
      <c r="R205" s="98">
        <f t="shared" si="122"/>
        <v>0</v>
      </c>
      <c r="S205" s="98">
        <f t="shared" si="122"/>
        <v>0</v>
      </c>
      <c r="T205" s="98">
        <f t="shared" si="122"/>
        <v>0</v>
      </c>
      <c r="U205" s="122"/>
    </row>
    <row r="206" spans="3:21" s="161" customFormat="1">
      <c r="C206" s="16" t="s">
        <v>376</v>
      </c>
      <c r="E206" s="18" t="s">
        <v>649</v>
      </c>
      <c r="H206" s="98">
        <f>SUM(H207,H208,H209)</f>
        <v>0</v>
      </c>
      <c r="I206" s="98">
        <f t="shared" ref="I206:T206" si="123">SUM(I207,I208,I209)</f>
        <v>0</v>
      </c>
      <c r="J206" s="98">
        <f t="shared" si="123"/>
        <v>0</v>
      </c>
      <c r="K206" s="98">
        <f t="shared" si="123"/>
        <v>0</v>
      </c>
      <c r="L206" s="98">
        <f t="shared" si="123"/>
        <v>0</v>
      </c>
      <c r="M206" s="98">
        <f t="shared" si="123"/>
        <v>0</v>
      </c>
      <c r="N206" s="98">
        <f t="shared" si="123"/>
        <v>0</v>
      </c>
      <c r="O206" s="98">
        <f t="shared" si="123"/>
        <v>0</v>
      </c>
      <c r="P206" s="98">
        <f t="shared" si="123"/>
        <v>0</v>
      </c>
      <c r="Q206" s="98">
        <f t="shared" si="123"/>
        <v>0</v>
      </c>
      <c r="R206" s="98">
        <f t="shared" si="123"/>
        <v>0</v>
      </c>
      <c r="S206" s="98">
        <f t="shared" si="123"/>
        <v>0</v>
      </c>
      <c r="T206" s="98">
        <f t="shared" si="123"/>
        <v>0</v>
      </c>
    </row>
    <row r="207" spans="3:21" s="161" customFormat="1">
      <c r="C207" s="134" t="s">
        <v>330</v>
      </c>
      <c r="E207" s="18" t="s">
        <v>649</v>
      </c>
      <c r="H207" s="98">
        <f>'4'!H122</f>
        <v>0</v>
      </c>
      <c r="I207" s="98">
        <f>'4'!I122</f>
        <v>0</v>
      </c>
      <c r="J207" s="98">
        <f>'4'!J122</f>
        <v>0</v>
      </c>
      <c r="K207" s="98">
        <f>'4'!K122</f>
        <v>0</v>
      </c>
      <c r="L207" s="98">
        <f>'4'!L122</f>
        <v>0</v>
      </c>
      <c r="M207" s="98">
        <f>'4'!M122</f>
        <v>0</v>
      </c>
      <c r="N207" s="98">
        <f>'4'!N122</f>
        <v>0</v>
      </c>
      <c r="O207" s="98">
        <f>'4'!O122</f>
        <v>0</v>
      </c>
      <c r="P207" s="98">
        <f>'4'!P122</f>
        <v>0</v>
      </c>
      <c r="Q207" s="98">
        <f>'4'!Q122</f>
        <v>0</v>
      </c>
      <c r="R207" s="98">
        <f>'4'!R122</f>
        <v>0</v>
      </c>
      <c r="S207" s="98">
        <f>'4'!S122</f>
        <v>0</v>
      </c>
      <c r="T207" s="98">
        <f>'4'!T122</f>
        <v>0</v>
      </c>
    </row>
    <row r="208" spans="3:21" s="161" customFormat="1">
      <c r="C208" s="34" t="s">
        <v>337</v>
      </c>
      <c r="E208" s="18" t="s">
        <v>649</v>
      </c>
      <c r="H208" s="98">
        <f>'4'!H128</f>
        <v>0</v>
      </c>
      <c r="I208" s="98">
        <f>'4'!I128</f>
        <v>0</v>
      </c>
      <c r="J208" s="98">
        <f>'4'!J128</f>
        <v>0</v>
      </c>
      <c r="K208" s="98">
        <f>'4'!K128</f>
        <v>0</v>
      </c>
      <c r="L208" s="98">
        <f>'4'!L128</f>
        <v>0</v>
      </c>
      <c r="M208" s="98">
        <f>'4'!M128</f>
        <v>0</v>
      </c>
      <c r="N208" s="98">
        <f>'4'!N128</f>
        <v>0</v>
      </c>
      <c r="O208" s="98">
        <f>'4'!O128</f>
        <v>0</v>
      </c>
      <c r="P208" s="98">
        <f>'4'!P128</f>
        <v>0</v>
      </c>
      <c r="Q208" s="98">
        <f>'4'!Q128</f>
        <v>0</v>
      </c>
      <c r="R208" s="98">
        <f>'4'!R128</f>
        <v>0</v>
      </c>
      <c r="S208" s="98">
        <f>'4'!S128</f>
        <v>0</v>
      </c>
      <c r="T208" s="98">
        <f>'4'!T128</f>
        <v>0</v>
      </c>
    </row>
    <row r="209" spans="3:21" s="161" customFormat="1">
      <c r="C209" s="34" t="s">
        <v>341</v>
      </c>
      <c r="E209" s="18" t="s">
        <v>649</v>
      </c>
      <c r="H209" s="98">
        <f>'4'!H132</f>
        <v>0</v>
      </c>
      <c r="I209" s="98">
        <f>'4'!I132</f>
        <v>0</v>
      </c>
      <c r="J209" s="98">
        <f>'4'!J132</f>
        <v>0</v>
      </c>
      <c r="K209" s="98">
        <f>'4'!K132</f>
        <v>0</v>
      </c>
      <c r="L209" s="98">
        <f>'4'!L132</f>
        <v>0</v>
      </c>
      <c r="M209" s="98">
        <f>'4'!M132</f>
        <v>0</v>
      </c>
      <c r="N209" s="98">
        <f>'4'!N132</f>
        <v>0</v>
      </c>
      <c r="O209" s="98">
        <f>'4'!O132</f>
        <v>0</v>
      </c>
      <c r="P209" s="98">
        <f>'4'!P132</f>
        <v>0</v>
      </c>
      <c r="Q209" s="98">
        <f>'4'!Q132</f>
        <v>0</v>
      </c>
      <c r="R209" s="98">
        <f>'4'!R132</f>
        <v>0</v>
      </c>
      <c r="S209" s="98">
        <f>'4'!S132</f>
        <v>0</v>
      </c>
      <c r="T209" s="98">
        <f>'4'!T132</f>
        <v>0</v>
      </c>
    </row>
    <row r="210" spans="3:21" s="161" customFormat="1">
      <c r="C210" s="16" t="s">
        <v>244</v>
      </c>
      <c r="E210" s="18" t="s">
        <v>649</v>
      </c>
      <c r="H210" s="98">
        <f>'4'!H133</f>
        <v>0</v>
      </c>
      <c r="I210" s="98">
        <f>'4'!I133</f>
        <v>0</v>
      </c>
      <c r="J210" s="98">
        <f>'4'!J133</f>
        <v>0</v>
      </c>
      <c r="K210" s="98">
        <f>'4'!K133</f>
        <v>0</v>
      </c>
      <c r="L210" s="98">
        <f>'4'!L133</f>
        <v>0</v>
      </c>
      <c r="M210" s="98">
        <f>'4'!M133</f>
        <v>0</v>
      </c>
      <c r="N210" s="98">
        <f>'4'!N133</f>
        <v>0</v>
      </c>
      <c r="O210" s="98">
        <f>'4'!O133</f>
        <v>0</v>
      </c>
      <c r="P210" s="98">
        <f>'4'!P133</f>
        <v>0</v>
      </c>
      <c r="Q210" s="98">
        <f>'4'!Q133</f>
        <v>0</v>
      </c>
      <c r="R210" s="98">
        <f>'4'!R133</f>
        <v>0</v>
      </c>
      <c r="S210" s="98">
        <f>'4'!S133</f>
        <v>0</v>
      </c>
      <c r="T210" s="98">
        <f>'4'!T133</f>
        <v>0</v>
      </c>
    </row>
    <row r="211" spans="3:21" s="161" customFormat="1">
      <c r="C211" s="17"/>
      <c r="D211" s="17"/>
      <c r="E211" s="17"/>
      <c r="F211" s="17"/>
      <c r="G211" s="17"/>
      <c r="H211" s="116"/>
      <c r="I211" s="116"/>
      <c r="J211" s="116"/>
      <c r="K211" s="116"/>
      <c r="L211" s="116"/>
      <c r="M211" s="116"/>
      <c r="N211" s="116"/>
      <c r="O211" s="116"/>
      <c r="P211" s="116"/>
      <c r="Q211" s="116"/>
      <c r="R211" s="116"/>
      <c r="S211" s="116"/>
      <c r="T211" s="116"/>
      <c r="U211" s="122"/>
    </row>
    <row r="212" spans="3:21" s="161" customFormat="1">
      <c r="C212" s="16" t="s">
        <v>622</v>
      </c>
      <c r="D212" s="18"/>
      <c r="E212" s="18" t="s">
        <v>649</v>
      </c>
      <c r="H212" s="98">
        <f>SUM(H213,H217)</f>
        <v>0</v>
      </c>
      <c r="I212" s="98">
        <f t="shared" ref="I212:T212" si="124">SUM(I213,I217)</f>
        <v>0</v>
      </c>
      <c r="J212" s="98">
        <f t="shared" si="124"/>
        <v>0</v>
      </c>
      <c r="K212" s="98">
        <f t="shared" si="124"/>
        <v>0</v>
      </c>
      <c r="L212" s="98">
        <f t="shared" si="124"/>
        <v>0</v>
      </c>
      <c r="M212" s="98">
        <f t="shared" si="124"/>
        <v>0</v>
      </c>
      <c r="N212" s="98">
        <f t="shared" si="124"/>
        <v>0</v>
      </c>
      <c r="O212" s="98">
        <f t="shared" si="124"/>
        <v>0</v>
      </c>
      <c r="P212" s="98">
        <f t="shared" si="124"/>
        <v>0</v>
      </c>
      <c r="Q212" s="98">
        <f t="shared" si="124"/>
        <v>0</v>
      </c>
      <c r="R212" s="98">
        <f t="shared" si="124"/>
        <v>0</v>
      </c>
      <c r="S212" s="98">
        <f t="shared" si="124"/>
        <v>0</v>
      </c>
      <c r="T212" s="98">
        <f t="shared" si="124"/>
        <v>0</v>
      </c>
      <c r="U212" s="122"/>
    </row>
    <row r="213" spans="3:21" s="161" customFormat="1">
      <c r="C213" s="16" t="s">
        <v>376</v>
      </c>
      <c r="E213" s="18" t="s">
        <v>649</v>
      </c>
      <c r="H213" s="98">
        <f>SUM(H214,H215,H216)</f>
        <v>0</v>
      </c>
      <c r="I213" s="98">
        <f t="shared" ref="I213:T213" si="125">SUM(I214,I215,I216)</f>
        <v>0</v>
      </c>
      <c r="J213" s="98">
        <f t="shared" si="125"/>
        <v>0</v>
      </c>
      <c r="K213" s="98">
        <f t="shared" si="125"/>
        <v>0</v>
      </c>
      <c r="L213" s="98">
        <f t="shared" si="125"/>
        <v>0</v>
      </c>
      <c r="M213" s="98">
        <f t="shared" si="125"/>
        <v>0</v>
      </c>
      <c r="N213" s="98">
        <f t="shared" si="125"/>
        <v>0</v>
      </c>
      <c r="O213" s="98">
        <f t="shared" si="125"/>
        <v>0</v>
      </c>
      <c r="P213" s="98">
        <f t="shared" si="125"/>
        <v>0</v>
      </c>
      <c r="Q213" s="98">
        <f t="shared" si="125"/>
        <v>0</v>
      </c>
      <c r="R213" s="98">
        <f t="shared" si="125"/>
        <v>0</v>
      </c>
      <c r="S213" s="98">
        <f t="shared" si="125"/>
        <v>0</v>
      </c>
      <c r="T213" s="98">
        <f t="shared" si="125"/>
        <v>0</v>
      </c>
    </row>
    <row r="214" spans="3:21" s="161" customFormat="1">
      <c r="C214" s="134" t="s">
        <v>330</v>
      </c>
      <c r="E214" s="18" t="s">
        <v>649</v>
      </c>
      <c r="H214" s="98">
        <f>'4'!H137</f>
        <v>0</v>
      </c>
      <c r="I214" s="98">
        <f>'4'!I137</f>
        <v>0</v>
      </c>
      <c r="J214" s="98">
        <f>'4'!J137</f>
        <v>0</v>
      </c>
      <c r="K214" s="98">
        <f>'4'!K137</f>
        <v>0</v>
      </c>
      <c r="L214" s="98">
        <f>'4'!L137</f>
        <v>0</v>
      </c>
      <c r="M214" s="98">
        <f>'4'!M137</f>
        <v>0</v>
      </c>
      <c r="N214" s="98">
        <f>'4'!N137</f>
        <v>0</v>
      </c>
      <c r="O214" s="98">
        <f>'4'!O137</f>
        <v>0</v>
      </c>
      <c r="P214" s="98">
        <f>'4'!P137</f>
        <v>0</v>
      </c>
      <c r="Q214" s="98">
        <f>'4'!Q137</f>
        <v>0</v>
      </c>
      <c r="R214" s="98">
        <f>'4'!R137</f>
        <v>0</v>
      </c>
      <c r="S214" s="98">
        <f>'4'!S137</f>
        <v>0</v>
      </c>
      <c r="T214" s="98">
        <f>'4'!T137</f>
        <v>0</v>
      </c>
    </row>
    <row r="215" spans="3:21" s="161" customFormat="1">
      <c r="C215" s="34" t="s">
        <v>337</v>
      </c>
      <c r="E215" s="18" t="s">
        <v>649</v>
      </c>
      <c r="H215" s="98">
        <f>'4'!H143</f>
        <v>0</v>
      </c>
      <c r="I215" s="98">
        <f>'4'!I143</f>
        <v>0</v>
      </c>
      <c r="J215" s="98">
        <f>'4'!J143</f>
        <v>0</v>
      </c>
      <c r="K215" s="98">
        <f>'4'!K143</f>
        <v>0</v>
      </c>
      <c r="L215" s="98">
        <f>'4'!L143</f>
        <v>0</v>
      </c>
      <c r="M215" s="98">
        <f>'4'!M143</f>
        <v>0</v>
      </c>
      <c r="N215" s="98">
        <f>'4'!N143</f>
        <v>0</v>
      </c>
      <c r="O215" s="98">
        <f>'4'!O143</f>
        <v>0</v>
      </c>
      <c r="P215" s="98">
        <f>'4'!P143</f>
        <v>0</v>
      </c>
      <c r="Q215" s="98">
        <f>'4'!Q143</f>
        <v>0</v>
      </c>
      <c r="R215" s="98">
        <f>'4'!R143</f>
        <v>0</v>
      </c>
      <c r="S215" s="98">
        <f>'4'!S143</f>
        <v>0</v>
      </c>
      <c r="T215" s="98">
        <f>'4'!T143</f>
        <v>0</v>
      </c>
    </row>
    <row r="216" spans="3:21" s="161" customFormat="1">
      <c r="C216" s="34" t="s">
        <v>341</v>
      </c>
      <c r="E216" s="18" t="s">
        <v>649</v>
      </c>
      <c r="H216" s="98">
        <f>'4'!H147</f>
        <v>0</v>
      </c>
      <c r="I216" s="98">
        <f>'4'!I147</f>
        <v>0</v>
      </c>
      <c r="J216" s="98">
        <f>'4'!J147</f>
        <v>0</v>
      </c>
      <c r="K216" s="98">
        <f>'4'!K147</f>
        <v>0</v>
      </c>
      <c r="L216" s="98">
        <f>'4'!L147</f>
        <v>0</v>
      </c>
      <c r="M216" s="98">
        <f>'4'!M147</f>
        <v>0</v>
      </c>
      <c r="N216" s="98">
        <f>'4'!N147</f>
        <v>0</v>
      </c>
      <c r="O216" s="98">
        <f>'4'!O147</f>
        <v>0</v>
      </c>
      <c r="P216" s="98">
        <f>'4'!P147</f>
        <v>0</v>
      </c>
      <c r="Q216" s="98">
        <f>'4'!Q147</f>
        <v>0</v>
      </c>
      <c r="R216" s="98">
        <f>'4'!R147</f>
        <v>0</v>
      </c>
      <c r="S216" s="98">
        <f>'4'!S147</f>
        <v>0</v>
      </c>
      <c r="T216" s="98">
        <f>'4'!T147</f>
        <v>0</v>
      </c>
    </row>
    <row r="217" spans="3:21" s="161" customFormat="1">
      <c r="C217" s="16" t="s">
        <v>244</v>
      </c>
      <c r="E217" s="18" t="s">
        <v>649</v>
      </c>
      <c r="H217" s="98">
        <f>'4'!H148</f>
        <v>0</v>
      </c>
      <c r="I217" s="98">
        <f>'4'!I148</f>
        <v>0</v>
      </c>
      <c r="J217" s="98">
        <f>'4'!J148</f>
        <v>0</v>
      </c>
      <c r="K217" s="98">
        <f>'4'!K148</f>
        <v>0</v>
      </c>
      <c r="L217" s="98">
        <f>'4'!L148</f>
        <v>0</v>
      </c>
      <c r="M217" s="98">
        <f>'4'!M148</f>
        <v>0</v>
      </c>
      <c r="N217" s="98">
        <f>'4'!N148</f>
        <v>0</v>
      </c>
      <c r="O217" s="98">
        <f>'4'!O148</f>
        <v>0</v>
      </c>
      <c r="P217" s="98">
        <f>'4'!P148</f>
        <v>0</v>
      </c>
      <c r="Q217" s="98">
        <f>'4'!Q148</f>
        <v>0</v>
      </c>
      <c r="R217" s="98">
        <f>'4'!R148</f>
        <v>0</v>
      </c>
      <c r="S217" s="98">
        <f>'4'!S148</f>
        <v>0</v>
      </c>
      <c r="T217" s="98">
        <f>'4'!T148</f>
        <v>0</v>
      </c>
    </row>
    <row r="218" spans="3:21" s="161" customFormat="1">
      <c r="C218" s="17"/>
      <c r="D218" s="17"/>
      <c r="E218" s="17"/>
      <c r="F218" s="17"/>
      <c r="G218" s="17"/>
      <c r="H218" s="116"/>
      <c r="I218" s="116"/>
      <c r="J218" s="116"/>
      <c r="K218" s="116"/>
      <c r="L218" s="116"/>
      <c r="M218" s="116"/>
      <c r="N218" s="116"/>
      <c r="O218" s="116"/>
      <c r="P218" s="116"/>
      <c r="Q218" s="116"/>
      <c r="R218" s="116"/>
      <c r="S218" s="116"/>
      <c r="T218" s="116"/>
      <c r="U218" s="122"/>
    </row>
    <row r="219" spans="3:21" s="161" customFormat="1">
      <c r="C219" s="16" t="s">
        <v>623</v>
      </c>
      <c r="D219" s="18"/>
      <c r="E219" s="18" t="s">
        <v>649</v>
      </c>
      <c r="H219" s="98">
        <f>SUM(H220,H224)</f>
        <v>0</v>
      </c>
      <c r="I219" s="98">
        <f t="shared" ref="I219:T219" si="126">SUM(I220,I224)</f>
        <v>0</v>
      </c>
      <c r="J219" s="98">
        <f t="shared" si="126"/>
        <v>0</v>
      </c>
      <c r="K219" s="98">
        <f t="shared" si="126"/>
        <v>0</v>
      </c>
      <c r="L219" s="98">
        <f t="shared" si="126"/>
        <v>0</v>
      </c>
      <c r="M219" s="98">
        <f t="shared" si="126"/>
        <v>0</v>
      </c>
      <c r="N219" s="98">
        <f t="shared" si="126"/>
        <v>0</v>
      </c>
      <c r="O219" s="98">
        <f t="shared" si="126"/>
        <v>0</v>
      </c>
      <c r="P219" s="98">
        <f t="shared" si="126"/>
        <v>0</v>
      </c>
      <c r="Q219" s="98">
        <f t="shared" si="126"/>
        <v>0</v>
      </c>
      <c r="R219" s="98">
        <f t="shared" si="126"/>
        <v>0</v>
      </c>
      <c r="S219" s="98">
        <f t="shared" si="126"/>
        <v>0</v>
      </c>
      <c r="T219" s="98">
        <f t="shared" si="126"/>
        <v>0</v>
      </c>
      <c r="U219" s="122"/>
    </row>
    <row r="220" spans="3:21" s="161" customFormat="1">
      <c r="C220" s="16" t="s">
        <v>376</v>
      </c>
      <c r="E220" s="18" t="s">
        <v>649</v>
      </c>
      <c r="H220" s="98">
        <f>SUM(H221,H222,H223)</f>
        <v>0</v>
      </c>
      <c r="I220" s="98">
        <f t="shared" ref="I220:T220" si="127">SUM(I221,I222,I223)</f>
        <v>0</v>
      </c>
      <c r="J220" s="98">
        <f t="shared" si="127"/>
        <v>0</v>
      </c>
      <c r="K220" s="98">
        <f t="shared" si="127"/>
        <v>0</v>
      </c>
      <c r="L220" s="98">
        <f t="shared" si="127"/>
        <v>0</v>
      </c>
      <c r="M220" s="98">
        <f t="shared" si="127"/>
        <v>0</v>
      </c>
      <c r="N220" s="98">
        <f t="shared" si="127"/>
        <v>0</v>
      </c>
      <c r="O220" s="98">
        <f t="shared" si="127"/>
        <v>0</v>
      </c>
      <c r="P220" s="98">
        <f t="shared" si="127"/>
        <v>0</v>
      </c>
      <c r="Q220" s="98">
        <f t="shared" si="127"/>
        <v>0</v>
      </c>
      <c r="R220" s="98">
        <f t="shared" si="127"/>
        <v>0</v>
      </c>
      <c r="S220" s="98">
        <f t="shared" si="127"/>
        <v>0</v>
      </c>
      <c r="T220" s="98">
        <f t="shared" si="127"/>
        <v>0</v>
      </c>
    </row>
    <row r="221" spans="3:21" s="161" customFormat="1">
      <c r="C221" s="134" t="s">
        <v>330</v>
      </c>
      <c r="E221" s="18" t="s">
        <v>649</v>
      </c>
      <c r="H221" s="98">
        <f>'4'!H152</f>
        <v>0</v>
      </c>
      <c r="I221" s="98">
        <f>'4'!I152</f>
        <v>0</v>
      </c>
      <c r="J221" s="98">
        <f>'4'!J152</f>
        <v>0</v>
      </c>
      <c r="K221" s="98">
        <f>'4'!K152</f>
        <v>0</v>
      </c>
      <c r="L221" s="98">
        <f>'4'!L152</f>
        <v>0</v>
      </c>
      <c r="M221" s="98">
        <f>'4'!M152</f>
        <v>0</v>
      </c>
      <c r="N221" s="98">
        <f>'4'!N152</f>
        <v>0</v>
      </c>
      <c r="O221" s="98">
        <f>'4'!O152</f>
        <v>0</v>
      </c>
      <c r="P221" s="98">
        <f>'4'!P152</f>
        <v>0</v>
      </c>
      <c r="Q221" s="98">
        <f>'4'!Q152</f>
        <v>0</v>
      </c>
      <c r="R221" s="98">
        <f>'4'!R152</f>
        <v>0</v>
      </c>
      <c r="S221" s="98">
        <f>'4'!S152</f>
        <v>0</v>
      </c>
      <c r="T221" s="98">
        <f>'4'!T152</f>
        <v>0</v>
      </c>
    </row>
    <row r="222" spans="3:21" s="161" customFormat="1">
      <c r="C222" s="34" t="s">
        <v>337</v>
      </c>
      <c r="E222" s="18" t="s">
        <v>649</v>
      </c>
      <c r="H222" s="98">
        <f>'4'!H158</f>
        <v>0</v>
      </c>
      <c r="I222" s="98">
        <f>'4'!I158</f>
        <v>0</v>
      </c>
      <c r="J222" s="98">
        <f>'4'!J158</f>
        <v>0</v>
      </c>
      <c r="K222" s="98">
        <f>'4'!K158</f>
        <v>0</v>
      </c>
      <c r="L222" s="98">
        <f>'4'!L158</f>
        <v>0</v>
      </c>
      <c r="M222" s="98">
        <f>'4'!M158</f>
        <v>0</v>
      </c>
      <c r="N222" s="98">
        <f>'4'!N158</f>
        <v>0</v>
      </c>
      <c r="O222" s="98">
        <f>'4'!O158</f>
        <v>0</v>
      </c>
      <c r="P222" s="98">
        <f>'4'!P158</f>
        <v>0</v>
      </c>
      <c r="Q222" s="98">
        <f>'4'!Q158</f>
        <v>0</v>
      </c>
      <c r="R222" s="98">
        <f>'4'!R158</f>
        <v>0</v>
      </c>
      <c r="S222" s="98">
        <f>'4'!S158</f>
        <v>0</v>
      </c>
      <c r="T222" s="98">
        <f>'4'!T158</f>
        <v>0</v>
      </c>
    </row>
    <row r="223" spans="3:21" s="161" customFormat="1">
      <c r="C223" s="34" t="s">
        <v>341</v>
      </c>
      <c r="E223" s="18" t="s">
        <v>649</v>
      </c>
      <c r="H223" s="98">
        <f>'4'!H162</f>
        <v>0</v>
      </c>
      <c r="I223" s="98">
        <f>'4'!I162</f>
        <v>0</v>
      </c>
      <c r="J223" s="98">
        <f>'4'!J162</f>
        <v>0</v>
      </c>
      <c r="K223" s="98">
        <f>'4'!K162</f>
        <v>0</v>
      </c>
      <c r="L223" s="98">
        <f>'4'!L162</f>
        <v>0</v>
      </c>
      <c r="M223" s="98">
        <f>'4'!M162</f>
        <v>0</v>
      </c>
      <c r="N223" s="98">
        <f>'4'!N162</f>
        <v>0</v>
      </c>
      <c r="O223" s="98">
        <f>'4'!O162</f>
        <v>0</v>
      </c>
      <c r="P223" s="98">
        <f>'4'!P162</f>
        <v>0</v>
      </c>
      <c r="Q223" s="98">
        <f>'4'!Q162</f>
        <v>0</v>
      </c>
      <c r="R223" s="98">
        <f>'4'!R162</f>
        <v>0</v>
      </c>
      <c r="S223" s="98">
        <f>'4'!S162</f>
        <v>0</v>
      </c>
      <c r="T223" s="98">
        <f>'4'!T162</f>
        <v>0</v>
      </c>
    </row>
    <row r="224" spans="3:21" s="161" customFormat="1">
      <c r="C224" s="16" t="s">
        <v>244</v>
      </c>
      <c r="E224" s="18" t="s">
        <v>649</v>
      </c>
      <c r="H224" s="98">
        <f>'4'!H163</f>
        <v>0</v>
      </c>
      <c r="I224" s="98">
        <f>'4'!I163</f>
        <v>0</v>
      </c>
      <c r="J224" s="98">
        <f>'4'!J163</f>
        <v>0</v>
      </c>
      <c r="K224" s="98">
        <f>'4'!K163</f>
        <v>0</v>
      </c>
      <c r="L224" s="98">
        <f>'4'!L163</f>
        <v>0</v>
      </c>
      <c r="M224" s="98">
        <f>'4'!M163</f>
        <v>0</v>
      </c>
      <c r="N224" s="98">
        <f>'4'!N163</f>
        <v>0</v>
      </c>
      <c r="O224" s="98">
        <f>'4'!O163</f>
        <v>0</v>
      </c>
      <c r="P224" s="98">
        <f>'4'!P163</f>
        <v>0</v>
      </c>
      <c r="Q224" s="98">
        <f>'4'!Q163</f>
        <v>0</v>
      </c>
      <c r="R224" s="98">
        <f>'4'!R163</f>
        <v>0</v>
      </c>
      <c r="S224" s="98">
        <f>'4'!S163</f>
        <v>0</v>
      </c>
      <c r="T224" s="98">
        <f>'4'!T163</f>
        <v>0</v>
      </c>
    </row>
    <row r="225" spans="3:21" s="161" customFormat="1">
      <c r="C225" s="17"/>
      <c r="D225" s="17"/>
      <c r="E225" s="17"/>
      <c r="F225" s="17"/>
      <c r="G225" s="17"/>
      <c r="H225" s="116"/>
      <c r="I225" s="116"/>
      <c r="J225" s="116"/>
      <c r="K225" s="116"/>
      <c r="L225" s="116"/>
      <c r="M225" s="116"/>
      <c r="N225" s="116"/>
      <c r="O225" s="116"/>
      <c r="P225" s="116"/>
      <c r="Q225" s="116"/>
      <c r="R225" s="116"/>
      <c r="S225" s="116"/>
      <c r="T225" s="116"/>
      <c r="U225" s="122"/>
    </row>
    <row r="226" spans="3:21" s="161" customFormat="1">
      <c r="C226" s="16" t="s">
        <v>624</v>
      </c>
      <c r="D226" s="18"/>
      <c r="E226" s="18" t="s">
        <v>649</v>
      </c>
      <c r="H226" s="98">
        <f>SUM(H227,H231)</f>
        <v>0</v>
      </c>
      <c r="I226" s="98">
        <f t="shared" ref="I226:T226" si="128">SUM(I227,I231)</f>
        <v>0</v>
      </c>
      <c r="J226" s="98">
        <f t="shared" si="128"/>
        <v>0</v>
      </c>
      <c r="K226" s="98">
        <f t="shared" si="128"/>
        <v>0</v>
      </c>
      <c r="L226" s="98">
        <f t="shared" si="128"/>
        <v>0</v>
      </c>
      <c r="M226" s="98">
        <f t="shared" si="128"/>
        <v>0</v>
      </c>
      <c r="N226" s="98">
        <f t="shared" si="128"/>
        <v>0</v>
      </c>
      <c r="O226" s="98">
        <f t="shared" si="128"/>
        <v>0</v>
      </c>
      <c r="P226" s="98">
        <f t="shared" si="128"/>
        <v>0</v>
      </c>
      <c r="Q226" s="98">
        <f t="shared" si="128"/>
        <v>0</v>
      </c>
      <c r="R226" s="98">
        <f t="shared" si="128"/>
        <v>0</v>
      </c>
      <c r="S226" s="98">
        <f t="shared" si="128"/>
        <v>0</v>
      </c>
      <c r="T226" s="98">
        <f t="shared" si="128"/>
        <v>0</v>
      </c>
      <c r="U226" s="122"/>
    </row>
    <row r="227" spans="3:21" s="161" customFormat="1">
      <c r="C227" s="16" t="s">
        <v>376</v>
      </c>
      <c r="E227" s="18" t="s">
        <v>649</v>
      </c>
      <c r="H227" s="98">
        <f>SUM(H228,H229,H230)</f>
        <v>0</v>
      </c>
      <c r="I227" s="98">
        <f t="shared" ref="I227:T227" si="129">SUM(I228,I229,I230)</f>
        <v>0</v>
      </c>
      <c r="J227" s="98">
        <f t="shared" si="129"/>
        <v>0</v>
      </c>
      <c r="K227" s="98">
        <f t="shared" si="129"/>
        <v>0</v>
      </c>
      <c r="L227" s="98">
        <f t="shared" si="129"/>
        <v>0</v>
      </c>
      <c r="M227" s="98">
        <f t="shared" si="129"/>
        <v>0</v>
      </c>
      <c r="N227" s="98">
        <f t="shared" si="129"/>
        <v>0</v>
      </c>
      <c r="O227" s="98">
        <f t="shared" si="129"/>
        <v>0</v>
      </c>
      <c r="P227" s="98">
        <f t="shared" si="129"/>
        <v>0</v>
      </c>
      <c r="Q227" s="98">
        <f t="shared" si="129"/>
        <v>0</v>
      </c>
      <c r="R227" s="98">
        <f t="shared" si="129"/>
        <v>0</v>
      </c>
      <c r="S227" s="98">
        <f t="shared" si="129"/>
        <v>0</v>
      </c>
      <c r="T227" s="98">
        <f t="shared" si="129"/>
        <v>0</v>
      </c>
    </row>
    <row r="228" spans="3:21" s="161" customFormat="1">
      <c r="C228" s="134" t="s">
        <v>330</v>
      </c>
      <c r="E228" s="18" t="s">
        <v>649</v>
      </c>
      <c r="H228" s="98">
        <f>'4'!H167</f>
        <v>0</v>
      </c>
      <c r="I228" s="98">
        <f>'4'!I167</f>
        <v>0</v>
      </c>
      <c r="J228" s="98">
        <f>'4'!J167</f>
        <v>0</v>
      </c>
      <c r="K228" s="98">
        <f>'4'!K167</f>
        <v>0</v>
      </c>
      <c r="L228" s="98">
        <f>'4'!L167</f>
        <v>0</v>
      </c>
      <c r="M228" s="98">
        <f>'4'!M167</f>
        <v>0</v>
      </c>
      <c r="N228" s="98">
        <f>'4'!N167</f>
        <v>0</v>
      </c>
      <c r="O228" s="98">
        <f>'4'!O167</f>
        <v>0</v>
      </c>
      <c r="P228" s="98">
        <f>'4'!P167</f>
        <v>0</v>
      </c>
      <c r="Q228" s="98">
        <f>'4'!Q167</f>
        <v>0</v>
      </c>
      <c r="R228" s="98">
        <f>'4'!R167</f>
        <v>0</v>
      </c>
      <c r="S228" s="98">
        <f>'4'!S167</f>
        <v>0</v>
      </c>
      <c r="T228" s="98">
        <f>'4'!T167</f>
        <v>0</v>
      </c>
    </row>
    <row r="229" spans="3:21" s="161" customFormat="1">
      <c r="C229" s="34" t="s">
        <v>337</v>
      </c>
      <c r="E229" s="18" t="s">
        <v>649</v>
      </c>
      <c r="H229" s="98">
        <f>'4'!H173</f>
        <v>0</v>
      </c>
      <c r="I229" s="98">
        <f>'4'!I173</f>
        <v>0</v>
      </c>
      <c r="J229" s="98">
        <f>'4'!J173</f>
        <v>0</v>
      </c>
      <c r="K229" s="98">
        <f>'4'!K173</f>
        <v>0</v>
      </c>
      <c r="L229" s="98">
        <f>'4'!L173</f>
        <v>0</v>
      </c>
      <c r="M229" s="98">
        <f>'4'!M173</f>
        <v>0</v>
      </c>
      <c r="N229" s="98">
        <f>'4'!N173</f>
        <v>0</v>
      </c>
      <c r="O229" s="98">
        <f>'4'!O173</f>
        <v>0</v>
      </c>
      <c r="P229" s="98">
        <f>'4'!P173</f>
        <v>0</v>
      </c>
      <c r="Q229" s="98">
        <f>'4'!Q173</f>
        <v>0</v>
      </c>
      <c r="R229" s="98">
        <f>'4'!R173</f>
        <v>0</v>
      </c>
      <c r="S229" s="98">
        <f>'4'!S173</f>
        <v>0</v>
      </c>
      <c r="T229" s="98">
        <f>'4'!T173</f>
        <v>0</v>
      </c>
    </row>
    <row r="230" spans="3:21" s="161" customFormat="1">
      <c r="C230" s="34" t="s">
        <v>341</v>
      </c>
      <c r="E230" s="18" t="s">
        <v>649</v>
      </c>
      <c r="H230" s="98">
        <f>'4'!H177</f>
        <v>0</v>
      </c>
      <c r="I230" s="98">
        <f>'4'!I177</f>
        <v>0</v>
      </c>
      <c r="J230" s="98">
        <f>'4'!J177</f>
        <v>0</v>
      </c>
      <c r="K230" s="98">
        <f>'4'!K177</f>
        <v>0</v>
      </c>
      <c r="L230" s="98">
        <f>'4'!L177</f>
        <v>0</v>
      </c>
      <c r="M230" s="98">
        <f>'4'!M177</f>
        <v>0</v>
      </c>
      <c r="N230" s="98">
        <f>'4'!N177</f>
        <v>0</v>
      </c>
      <c r="O230" s="98">
        <f>'4'!O177</f>
        <v>0</v>
      </c>
      <c r="P230" s="98">
        <f>'4'!P177</f>
        <v>0</v>
      </c>
      <c r="Q230" s="98">
        <f>'4'!Q177</f>
        <v>0</v>
      </c>
      <c r="R230" s="98">
        <f>'4'!R177</f>
        <v>0</v>
      </c>
      <c r="S230" s="98">
        <f>'4'!S177</f>
        <v>0</v>
      </c>
      <c r="T230" s="98">
        <f>'4'!T177</f>
        <v>0</v>
      </c>
    </row>
    <row r="231" spans="3:21" s="161" customFormat="1">
      <c r="C231" s="16" t="s">
        <v>244</v>
      </c>
      <c r="E231" s="18" t="s">
        <v>649</v>
      </c>
      <c r="H231" s="98">
        <f>'4'!H178</f>
        <v>0</v>
      </c>
      <c r="I231" s="98">
        <f>'4'!I178</f>
        <v>0</v>
      </c>
      <c r="J231" s="98">
        <f>'4'!J178</f>
        <v>0</v>
      </c>
      <c r="K231" s="98">
        <f>'4'!K178</f>
        <v>0</v>
      </c>
      <c r="L231" s="98">
        <f>'4'!L178</f>
        <v>0</v>
      </c>
      <c r="M231" s="98">
        <f>'4'!M178</f>
        <v>0</v>
      </c>
      <c r="N231" s="98">
        <f>'4'!N178</f>
        <v>0</v>
      </c>
      <c r="O231" s="98">
        <f>'4'!O178</f>
        <v>0</v>
      </c>
      <c r="P231" s="98">
        <f>'4'!P178</f>
        <v>0</v>
      </c>
      <c r="Q231" s="98">
        <f>'4'!Q178</f>
        <v>0</v>
      </c>
      <c r="R231" s="98">
        <f>'4'!R178</f>
        <v>0</v>
      </c>
      <c r="S231" s="98">
        <f>'4'!S178</f>
        <v>0</v>
      </c>
      <c r="T231" s="98">
        <f>'4'!T178</f>
        <v>0</v>
      </c>
    </row>
    <row r="232" spans="3:21" s="161" customFormat="1">
      <c r="C232" s="17"/>
      <c r="D232" s="17"/>
      <c r="E232" s="17"/>
      <c r="F232" s="17"/>
      <c r="G232" s="17"/>
      <c r="H232" s="116"/>
      <c r="I232" s="116"/>
      <c r="J232" s="116"/>
      <c r="K232" s="116"/>
      <c r="L232" s="116"/>
      <c r="M232" s="116"/>
      <c r="N232" s="116"/>
      <c r="O232" s="116"/>
      <c r="P232" s="116"/>
      <c r="Q232" s="116"/>
      <c r="R232" s="116"/>
      <c r="S232" s="116"/>
      <c r="T232" s="116"/>
      <c r="U232" s="122"/>
    </row>
    <row r="233" spans="3:21" s="161" customFormat="1">
      <c r="C233" s="16" t="s">
        <v>625</v>
      </c>
      <c r="D233" s="18"/>
      <c r="E233" s="18" t="s">
        <v>649</v>
      </c>
      <c r="H233" s="98">
        <f>SUM(H234,H238)</f>
        <v>0</v>
      </c>
      <c r="I233" s="98">
        <f t="shared" ref="I233:T233" si="130">SUM(I234,I238)</f>
        <v>0</v>
      </c>
      <c r="J233" s="98">
        <f t="shared" si="130"/>
        <v>0</v>
      </c>
      <c r="K233" s="98">
        <f t="shared" si="130"/>
        <v>0</v>
      </c>
      <c r="L233" s="98">
        <f t="shared" si="130"/>
        <v>0</v>
      </c>
      <c r="M233" s="98">
        <f t="shared" si="130"/>
        <v>0</v>
      </c>
      <c r="N233" s="98">
        <f t="shared" si="130"/>
        <v>0</v>
      </c>
      <c r="O233" s="98">
        <f t="shared" si="130"/>
        <v>0</v>
      </c>
      <c r="P233" s="98">
        <f t="shared" si="130"/>
        <v>0</v>
      </c>
      <c r="Q233" s="98">
        <f t="shared" si="130"/>
        <v>0</v>
      </c>
      <c r="R233" s="98">
        <f t="shared" si="130"/>
        <v>0</v>
      </c>
      <c r="S233" s="98">
        <f t="shared" si="130"/>
        <v>0</v>
      </c>
      <c r="T233" s="98">
        <f t="shared" si="130"/>
        <v>0</v>
      </c>
      <c r="U233" s="122"/>
    </row>
    <row r="234" spans="3:21" s="161" customFormat="1">
      <c r="C234" s="16" t="s">
        <v>376</v>
      </c>
      <c r="E234" s="18" t="s">
        <v>649</v>
      </c>
      <c r="H234" s="98">
        <f>SUM(H235,H236,H237)</f>
        <v>0</v>
      </c>
      <c r="I234" s="98">
        <f t="shared" ref="I234:T234" si="131">SUM(I235,I236,I237)</f>
        <v>0</v>
      </c>
      <c r="J234" s="98">
        <f t="shared" si="131"/>
        <v>0</v>
      </c>
      <c r="K234" s="98">
        <f t="shared" si="131"/>
        <v>0</v>
      </c>
      <c r="L234" s="98">
        <f t="shared" si="131"/>
        <v>0</v>
      </c>
      <c r="M234" s="98">
        <f t="shared" si="131"/>
        <v>0</v>
      </c>
      <c r="N234" s="98">
        <f t="shared" si="131"/>
        <v>0</v>
      </c>
      <c r="O234" s="98">
        <f t="shared" si="131"/>
        <v>0</v>
      </c>
      <c r="P234" s="98">
        <f t="shared" si="131"/>
        <v>0</v>
      </c>
      <c r="Q234" s="98">
        <f t="shared" si="131"/>
        <v>0</v>
      </c>
      <c r="R234" s="98">
        <f t="shared" si="131"/>
        <v>0</v>
      </c>
      <c r="S234" s="98">
        <f t="shared" si="131"/>
        <v>0</v>
      </c>
      <c r="T234" s="98">
        <f t="shared" si="131"/>
        <v>0</v>
      </c>
    </row>
    <row r="235" spans="3:21" s="161" customFormat="1">
      <c r="C235" s="134" t="s">
        <v>330</v>
      </c>
      <c r="E235" s="18" t="s">
        <v>649</v>
      </c>
      <c r="H235" s="98">
        <f>'4'!H182</f>
        <v>0</v>
      </c>
      <c r="I235" s="98">
        <f>'4'!I182</f>
        <v>0</v>
      </c>
      <c r="J235" s="98">
        <f>'4'!J182</f>
        <v>0</v>
      </c>
      <c r="K235" s="98">
        <f>'4'!K182</f>
        <v>0</v>
      </c>
      <c r="L235" s="98">
        <f>'4'!L182</f>
        <v>0</v>
      </c>
      <c r="M235" s="98">
        <f>'4'!M182</f>
        <v>0</v>
      </c>
      <c r="N235" s="98">
        <f>'4'!N182</f>
        <v>0</v>
      </c>
      <c r="O235" s="98">
        <f>'4'!O182</f>
        <v>0</v>
      </c>
      <c r="P235" s="98">
        <f>'4'!P182</f>
        <v>0</v>
      </c>
      <c r="Q235" s="98">
        <f>'4'!Q182</f>
        <v>0</v>
      </c>
      <c r="R235" s="98">
        <f>'4'!R182</f>
        <v>0</v>
      </c>
      <c r="S235" s="98">
        <f>'4'!S182</f>
        <v>0</v>
      </c>
      <c r="T235" s="98">
        <f>'4'!T182</f>
        <v>0</v>
      </c>
    </row>
    <row r="236" spans="3:21" s="161" customFormat="1">
      <c r="C236" s="34" t="s">
        <v>337</v>
      </c>
      <c r="E236" s="18" t="s">
        <v>649</v>
      </c>
      <c r="H236" s="98">
        <f>'4'!H188</f>
        <v>0</v>
      </c>
      <c r="I236" s="98">
        <f>'4'!I188</f>
        <v>0</v>
      </c>
      <c r="J236" s="98">
        <f>'4'!J188</f>
        <v>0</v>
      </c>
      <c r="K236" s="98">
        <f>'4'!K188</f>
        <v>0</v>
      </c>
      <c r="L236" s="98">
        <f>'4'!L188</f>
        <v>0</v>
      </c>
      <c r="M236" s="98">
        <f>'4'!M188</f>
        <v>0</v>
      </c>
      <c r="N236" s="98">
        <f>'4'!N188</f>
        <v>0</v>
      </c>
      <c r="O236" s="98">
        <f>'4'!O188</f>
        <v>0</v>
      </c>
      <c r="P236" s="98">
        <f>'4'!P188</f>
        <v>0</v>
      </c>
      <c r="Q236" s="98">
        <f>'4'!Q188</f>
        <v>0</v>
      </c>
      <c r="R236" s="98">
        <f>'4'!R188</f>
        <v>0</v>
      </c>
      <c r="S236" s="98">
        <f>'4'!S188</f>
        <v>0</v>
      </c>
      <c r="T236" s="98">
        <f>'4'!T188</f>
        <v>0</v>
      </c>
    </row>
    <row r="237" spans="3:21" s="161" customFormat="1">
      <c r="C237" s="34" t="s">
        <v>341</v>
      </c>
      <c r="E237" s="18" t="s">
        <v>649</v>
      </c>
      <c r="H237" s="98">
        <f>'4'!H192</f>
        <v>0</v>
      </c>
      <c r="I237" s="98">
        <f>'4'!I192</f>
        <v>0</v>
      </c>
      <c r="J237" s="98">
        <f>'4'!J192</f>
        <v>0</v>
      </c>
      <c r="K237" s="98">
        <f>'4'!K192</f>
        <v>0</v>
      </c>
      <c r="L237" s="98">
        <f>'4'!L192</f>
        <v>0</v>
      </c>
      <c r="M237" s="98">
        <f>'4'!M192</f>
        <v>0</v>
      </c>
      <c r="N237" s="98">
        <f>'4'!N192</f>
        <v>0</v>
      </c>
      <c r="O237" s="98">
        <f>'4'!O192</f>
        <v>0</v>
      </c>
      <c r="P237" s="98">
        <f>'4'!P192</f>
        <v>0</v>
      </c>
      <c r="Q237" s="98">
        <f>'4'!Q192</f>
        <v>0</v>
      </c>
      <c r="R237" s="98">
        <f>'4'!R192</f>
        <v>0</v>
      </c>
      <c r="S237" s="98">
        <f>'4'!S192</f>
        <v>0</v>
      </c>
      <c r="T237" s="98">
        <f>'4'!T192</f>
        <v>0</v>
      </c>
    </row>
    <row r="238" spans="3:21" s="161" customFormat="1">
      <c r="C238" s="16" t="s">
        <v>244</v>
      </c>
      <c r="E238" s="18" t="s">
        <v>649</v>
      </c>
      <c r="H238" s="98">
        <f>'4'!H193</f>
        <v>0</v>
      </c>
      <c r="I238" s="98">
        <f>'4'!I193</f>
        <v>0</v>
      </c>
      <c r="J238" s="98">
        <f>'4'!J193</f>
        <v>0</v>
      </c>
      <c r="K238" s="98">
        <f>'4'!K193</f>
        <v>0</v>
      </c>
      <c r="L238" s="98">
        <f>'4'!L193</f>
        <v>0</v>
      </c>
      <c r="M238" s="98">
        <f>'4'!M193</f>
        <v>0</v>
      </c>
      <c r="N238" s="98">
        <f>'4'!N193</f>
        <v>0</v>
      </c>
      <c r="O238" s="98">
        <f>'4'!O193</f>
        <v>0</v>
      </c>
      <c r="P238" s="98">
        <f>'4'!P193</f>
        <v>0</v>
      </c>
      <c r="Q238" s="98">
        <f>'4'!Q193</f>
        <v>0</v>
      </c>
      <c r="R238" s="98">
        <f>'4'!R193</f>
        <v>0</v>
      </c>
      <c r="S238" s="98">
        <f>'4'!S193</f>
        <v>0</v>
      </c>
      <c r="T238" s="98">
        <f>'4'!T193</f>
        <v>0</v>
      </c>
    </row>
    <row r="239" spans="3:21" s="161" customFormat="1">
      <c r="C239" s="17"/>
      <c r="D239" s="17"/>
      <c r="E239" s="17"/>
      <c r="F239" s="17"/>
      <c r="G239" s="17"/>
      <c r="H239" s="116"/>
      <c r="I239" s="116"/>
      <c r="J239" s="116"/>
      <c r="K239" s="116"/>
      <c r="L239" s="116"/>
      <c r="M239" s="116"/>
      <c r="N239" s="116"/>
      <c r="O239" s="116"/>
      <c r="P239" s="116"/>
      <c r="Q239" s="116"/>
      <c r="R239" s="116"/>
      <c r="S239" s="116"/>
      <c r="T239" s="116"/>
      <c r="U239" s="122"/>
    </row>
    <row r="240" spans="3:21" s="161" customFormat="1">
      <c r="C240" s="92" t="s">
        <v>626</v>
      </c>
      <c r="D240" s="18"/>
      <c r="E240" s="18" t="s">
        <v>649</v>
      </c>
      <c r="H240" s="98">
        <f>SUM(H241,H245)</f>
        <v>0</v>
      </c>
      <c r="I240" s="98">
        <f t="shared" ref="I240:T240" si="132">SUM(I241,I245)</f>
        <v>0</v>
      </c>
      <c r="J240" s="98">
        <f t="shared" si="132"/>
        <v>0</v>
      </c>
      <c r="K240" s="98">
        <f t="shared" si="132"/>
        <v>0</v>
      </c>
      <c r="L240" s="98">
        <f t="shared" si="132"/>
        <v>0</v>
      </c>
      <c r="M240" s="98">
        <f t="shared" si="132"/>
        <v>0</v>
      </c>
      <c r="N240" s="98">
        <f t="shared" si="132"/>
        <v>0</v>
      </c>
      <c r="O240" s="98">
        <f t="shared" si="132"/>
        <v>0</v>
      </c>
      <c r="P240" s="98">
        <f t="shared" si="132"/>
        <v>0</v>
      </c>
      <c r="Q240" s="98">
        <f t="shared" si="132"/>
        <v>0</v>
      </c>
      <c r="R240" s="98">
        <f t="shared" si="132"/>
        <v>0</v>
      </c>
      <c r="S240" s="98">
        <f t="shared" si="132"/>
        <v>0</v>
      </c>
      <c r="T240" s="98">
        <f t="shared" si="132"/>
        <v>0</v>
      </c>
      <c r="U240" s="122"/>
    </row>
    <row r="241" spans="3:21" s="161" customFormat="1">
      <c r="C241" s="92" t="s">
        <v>376</v>
      </c>
      <c r="E241" s="18" t="s">
        <v>649</v>
      </c>
      <c r="H241" s="98">
        <f>SUM(H242,H243,H244)</f>
        <v>0</v>
      </c>
      <c r="I241" s="98">
        <f t="shared" ref="I241:T241" si="133">SUM(I242,I243,I244)</f>
        <v>0</v>
      </c>
      <c r="J241" s="98">
        <f t="shared" si="133"/>
        <v>0</v>
      </c>
      <c r="K241" s="98">
        <f t="shared" si="133"/>
        <v>0</v>
      </c>
      <c r="L241" s="98">
        <f t="shared" si="133"/>
        <v>0</v>
      </c>
      <c r="M241" s="98">
        <f t="shared" si="133"/>
        <v>0</v>
      </c>
      <c r="N241" s="98">
        <f t="shared" si="133"/>
        <v>0</v>
      </c>
      <c r="O241" s="98">
        <f t="shared" si="133"/>
        <v>0</v>
      </c>
      <c r="P241" s="98">
        <f t="shared" si="133"/>
        <v>0</v>
      </c>
      <c r="Q241" s="98">
        <f t="shared" si="133"/>
        <v>0</v>
      </c>
      <c r="R241" s="98">
        <f t="shared" si="133"/>
        <v>0</v>
      </c>
      <c r="S241" s="98">
        <f t="shared" si="133"/>
        <v>0</v>
      </c>
      <c r="T241" s="98">
        <f t="shared" si="133"/>
        <v>0</v>
      </c>
    </row>
    <row r="242" spans="3:21" s="161" customFormat="1">
      <c r="C242" s="286" t="s">
        <v>330</v>
      </c>
      <c r="E242" s="18" t="s">
        <v>649</v>
      </c>
      <c r="H242" s="98">
        <f>'4'!H197</f>
        <v>0</v>
      </c>
      <c r="I242" s="98">
        <f>'4'!I197</f>
        <v>0</v>
      </c>
      <c r="J242" s="98">
        <f>'4'!J197</f>
        <v>0</v>
      </c>
      <c r="K242" s="98">
        <f>'4'!K197</f>
        <v>0</v>
      </c>
      <c r="L242" s="98">
        <f>'4'!L197</f>
        <v>0</v>
      </c>
      <c r="M242" s="98">
        <f>'4'!M197</f>
        <v>0</v>
      </c>
      <c r="N242" s="98">
        <f>'4'!N197</f>
        <v>0</v>
      </c>
      <c r="O242" s="98">
        <f>'4'!O197</f>
        <v>0</v>
      </c>
      <c r="P242" s="98">
        <f>'4'!P197</f>
        <v>0</v>
      </c>
      <c r="Q242" s="98">
        <f>'4'!Q197</f>
        <v>0</v>
      </c>
      <c r="R242" s="98">
        <f>'4'!R197</f>
        <v>0</v>
      </c>
      <c r="S242" s="98">
        <f>'4'!S197</f>
        <v>0</v>
      </c>
      <c r="T242" s="98">
        <f>'4'!T197</f>
        <v>0</v>
      </c>
    </row>
    <row r="243" spans="3:21" s="161" customFormat="1">
      <c r="C243" s="286" t="s">
        <v>337</v>
      </c>
      <c r="E243" s="18" t="s">
        <v>649</v>
      </c>
      <c r="H243" s="98">
        <f>'4'!H203</f>
        <v>0</v>
      </c>
      <c r="I243" s="98">
        <f>'4'!I203</f>
        <v>0</v>
      </c>
      <c r="J243" s="98">
        <f>'4'!J203</f>
        <v>0</v>
      </c>
      <c r="K243" s="98">
        <f>'4'!K203</f>
        <v>0</v>
      </c>
      <c r="L243" s="98">
        <f>'4'!L203</f>
        <v>0</v>
      </c>
      <c r="M243" s="98">
        <f>'4'!M203</f>
        <v>0</v>
      </c>
      <c r="N243" s="98">
        <f>'4'!N203</f>
        <v>0</v>
      </c>
      <c r="O243" s="98">
        <f>'4'!O203</f>
        <v>0</v>
      </c>
      <c r="P243" s="98">
        <f>'4'!P203</f>
        <v>0</v>
      </c>
      <c r="Q243" s="98">
        <f>'4'!Q203</f>
        <v>0</v>
      </c>
      <c r="R243" s="98">
        <f>'4'!R203</f>
        <v>0</v>
      </c>
      <c r="S243" s="98">
        <f>'4'!S203</f>
        <v>0</v>
      </c>
      <c r="T243" s="98">
        <f>'4'!T203</f>
        <v>0</v>
      </c>
    </row>
    <row r="244" spans="3:21" s="161" customFormat="1">
      <c r="C244" s="286" t="s">
        <v>341</v>
      </c>
      <c r="E244" s="18" t="s">
        <v>649</v>
      </c>
      <c r="H244" s="98">
        <f>'4'!H207</f>
        <v>0</v>
      </c>
      <c r="I244" s="98">
        <f>'4'!I207</f>
        <v>0</v>
      </c>
      <c r="J244" s="98">
        <f>'4'!J207</f>
        <v>0</v>
      </c>
      <c r="K244" s="98">
        <f>'4'!K207</f>
        <v>0</v>
      </c>
      <c r="L244" s="98">
        <f>'4'!L207</f>
        <v>0</v>
      </c>
      <c r="M244" s="98">
        <f>'4'!M207</f>
        <v>0</v>
      </c>
      <c r="N244" s="98">
        <f>'4'!N207</f>
        <v>0</v>
      </c>
      <c r="O244" s="98">
        <f>'4'!O207</f>
        <v>0</v>
      </c>
      <c r="P244" s="98">
        <f>'4'!P207</f>
        <v>0</v>
      </c>
      <c r="Q244" s="98">
        <f>'4'!Q207</f>
        <v>0</v>
      </c>
      <c r="R244" s="98">
        <f>'4'!R207</f>
        <v>0</v>
      </c>
      <c r="S244" s="98">
        <f>'4'!S207</f>
        <v>0</v>
      </c>
      <c r="T244" s="98">
        <f>'4'!T207</f>
        <v>0</v>
      </c>
    </row>
    <row r="245" spans="3:21" s="161" customFormat="1">
      <c r="C245" s="92" t="s">
        <v>244</v>
      </c>
      <c r="E245" s="18" t="s">
        <v>649</v>
      </c>
      <c r="H245" s="98">
        <f>'4'!H208</f>
        <v>0</v>
      </c>
      <c r="I245" s="98">
        <f>'4'!I208</f>
        <v>0</v>
      </c>
      <c r="J245" s="98">
        <f>'4'!J208</f>
        <v>0</v>
      </c>
      <c r="K245" s="98">
        <f>'4'!K208</f>
        <v>0</v>
      </c>
      <c r="L245" s="98">
        <f>'4'!L208</f>
        <v>0</v>
      </c>
      <c r="M245" s="98">
        <f>'4'!M208</f>
        <v>0</v>
      </c>
      <c r="N245" s="98">
        <f>'4'!N208</f>
        <v>0</v>
      </c>
      <c r="O245" s="98">
        <f>'4'!O208</f>
        <v>0</v>
      </c>
      <c r="P245" s="98">
        <f>'4'!P208</f>
        <v>0</v>
      </c>
      <c r="Q245" s="98">
        <f>'4'!Q208</f>
        <v>0</v>
      </c>
      <c r="R245" s="98">
        <f>'4'!R208</f>
        <v>0</v>
      </c>
      <c r="S245" s="98">
        <f>'4'!S208</f>
        <v>0</v>
      </c>
      <c r="T245" s="98">
        <f>'4'!T208</f>
        <v>0</v>
      </c>
    </row>
    <row r="246" spans="3:21" s="161" customFormat="1">
      <c r="C246" s="147"/>
      <c r="D246" s="17"/>
      <c r="E246" s="17"/>
      <c r="F246" s="17"/>
      <c r="G246" s="17"/>
      <c r="H246" s="116"/>
      <c r="I246" s="116"/>
      <c r="J246" s="116"/>
      <c r="K246" s="116"/>
      <c r="L246" s="116"/>
      <c r="M246" s="116"/>
      <c r="N246" s="116"/>
      <c r="O246" s="116"/>
      <c r="P246" s="116"/>
      <c r="Q246" s="116"/>
      <c r="R246" s="116"/>
      <c r="S246" s="116"/>
      <c r="T246" s="116"/>
      <c r="U246" s="122"/>
    </row>
    <row r="247" spans="3:21" s="161" customFormat="1">
      <c r="C247" s="92" t="s">
        <v>684</v>
      </c>
      <c r="D247" s="282"/>
      <c r="E247" s="282" t="s">
        <v>649</v>
      </c>
      <c r="H247" s="98">
        <f>SUM(H248,H252)</f>
        <v>0</v>
      </c>
      <c r="I247" s="98">
        <f t="shared" ref="I247:T247" si="134">SUM(I248,I252)</f>
        <v>0</v>
      </c>
      <c r="J247" s="98">
        <f t="shared" si="134"/>
        <v>0</v>
      </c>
      <c r="K247" s="98">
        <f t="shared" si="134"/>
        <v>0</v>
      </c>
      <c r="L247" s="98">
        <f t="shared" si="134"/>
        <v>0</v>
      </c>
      <c r="M247" s="98">
        <f t="shared" si="134"/>
        <v>0</v>
      </c>
      <c r="N247" s="98">
        <f t="shared" si="134"/>
        <v>0</v>
      </c>
      <c r="O247" s="98">
        <f t="shared" si="134"/>
        <v>0</v>
      </c>
      <c r="P247" s="98">
        <f t="shared" si="134"/>
        <v>0</v>
      </c>
      <c r="Q247" s="98">
        <f t="shared" si="134"/>
        <v>0</v>
      </c>
      <c r="R247" s="98">
        <f t="shared" si="134"/>
        <v>0</v>
      </c>
      <c r="S247" s="98">
        <f t="shared" si="134"/>
        <v>0</v>
      </c>
      <c r="T247" s="98">
        <f t="shared" si="134"/>
        <v>0</v>
      </c>
      <c r="U247" s="122"/>
    </row>
    <row r="248" spans="3:21" s="161" customFormat="1">
      <c r="C248" s="92" t="s">
        <v>376</v>
      </c>
      <c r="E248" s="282" t="s">
        <v>649</v>
      </c>
      <c r="H248" s="98">
        <f>SUM(H249,H250,H251)</f>
        <v>0</v>
      </c>
      <c r="I248" s="98">
        <f t="shared" ref="I248:T248" si="135">SUM(I249,I250,I251)</f>
        <v>0</v>
      </c>
      <c r="J248" s="98">
        <f t="shared" si="135"/>
        <v>0</v>
      </c>
      <c r="K248" s="98">
        <f t="shared" si="135"/>
        <v>0</v>
      </c>
      <c r="L248" s="98">
        <f t="shared" si="135"/>
        <v>0</v>
      </c>
      <c r="M248" s="98">
        <f t="shared" si="135"/>
        <v>0</v>
      </c>
      <c r="N248" s="98">
        <f t="shared" si="135"/>
        <v>0</v>
      </c>
      <c r="O248" s="98">
        <f t="shared" si="135"/>
        <v>0</v>
      </c>
      <c r="P248" s="98">
        <f t="shared" si="135"/>
        <v>0</v>
      </c>
      <c r="Q248" s="98">
        <f t="shared" si="135"/>
        <v>0</v>
      </c>
      <c r="R248" s="98">
        <f t="shared" si="135"/>
        <v>0</v>
      </c>
      <c r="S248" s="98">
        <f t="shared" si="135"/>
        <v>0</v>
      </c>
      <c r="T248" s="98">
        <f t="shared" si="135"/>
        <v>0</v>
      </c>
    </row>
    <row r="249" spans="3:21" s="161" customFormat="1">
      <c r="C249" s="286" t="s">
        <v>330</v>
      </c>
      <c r="E249" s="282" t="s">
        <v>649</v>
      </c>
      <c r="H249" s="98">
        <f>'4'!H212</f>
        <v>0</v>
      </c>
      <c r="I249" s="98">
        <f>'4'!I212</f>
        <v>0</v>
      </c>
      <c r="J249" s="98">
        <f>'4'!J212</f>
        <v>0</v>
      </c>
      <c r="K249" s="98">
        <f>'4'!K212</f>
        <v>0</v>
      </c>
      <c r="L249" s="98">
        <f>'4'!L212</f>
        <v>0</v>
      </c>
      <c r="M249" s="98">
        <f>'4'!M212</f>
        <v>0</v>
      </c>
      <c r="N249" s="98">
        <f>'4'!N212</f>
        <v>0</v>
      </c>
      <c r="O249" s="98">
        <f>'4'!O212</f>
        <v>0</v>
      </c>
      <c r="P249" s="98">
        <f>'4'!P212</f>
        <v>0</v>
      </c>
      <c r="Q249" s="98">
        <f>'4'!Q212</f>
        <v>0</v>
      </c>
      <c r="R249" s="98">
        <f>'4'!R212</f>
        <v>0</v>
      </c>
      <c r="S249" s="98">
        <f>'4'!S212</f>
        <v>0</v>
      </c>
      <c r="T249" s="98">
        <f>'4'!T212</f>
        <v>0</v>
      </c>
    </row>
    <row r="250" spans="3:21" s="161" customFormat="1">
      <c r="C250" s="286" t="s">
        <v>337</v>
      </c>
      <c r="E250" s="282" t="s">
        <v>649</v>
      </c>
      <c r="H250" s="98">
        <f>'4'!H218</f>
        <v>0</v>
      </c>
      <c r="I250" s="98">
        <f>'4'!I218</f>
        <v>0</v>
      </c>
      <c r="J250" s="98">
        <f>'4'!J218</f>
        <v>0</v>
      </c>
      <c r="K250" s="98">
        <f>'4'!K218</f>
        <v>0</v>
      </c>
      <c r="L250" s="98">
        <f>'4'!L218</f>
        <v>0</v>
      </c>
      <c r="M250" s="98">
        <f>'4'!M218</f>
        <v>0</v>
      </c>
      <c r="N250" s="98">
        <f>'4'!N218</f>
        <v>0</v>
      </c>
      <c r="O250" s="98">
        <f>'4'!O218</f>
        <v>0</v>
      </c>
      <c r="P250" s="98">
        <f>'4'!P218</f>
        <v>0</v>
      </c>
      <c r="Q250" s="98">
        <f>'4'!Q218</f>
        <v>0</v>
      </c>
      <c r="R250" s="98">
        <f>'4'!R218</f>
        <v>0</v>
      </c>
      <c r="S250" s="98">
        <f>'4'!S218</f>
        <v>0</v>
      </c>
      <c r="T250" s="98">
        <f>'4'!T218</f>
        <v>0</v>
      </c>
    </row>
    <row r="251" spans="3:21" s="161" customFormat="1">
      <c r="C251" s="286" t="s">
        <v>341</v>
      </c>
      <c r="E251" s="282" t="s">
        <v>649</v>
      </c>
      <c r="H251" s="98">
        <f>'4'!H222</f>
        <v>0</v>
      </c>
      <c r="I251" s="98">
        <f>'4'!I222</f>
        <v>0</v>
      </c>
      <c r="J251" s="98">
        <f>'4'!J222</f>
        <v>0</v>
      </c>
      <c r="K251" s="98">
        <f>'4'!K222</f>
        <v>0</v>
      </c>
      <c r="L251" s="98">
        <f>'4'!L222</f>
        <v>0</v>
      </c>
      <c r="M251" s="98">
        <f>'4'!M222</f>
        <v>0</v>
      </c>
      <c r="N251" s="98">
        <f>'4'!N222</f>
        <v>0</v>
      </c>
      <c r="O251" s="98">
        <f>'4'!O222</f>
        <v>0</v>
      </c>
      <c r="P251" s="98">
        <f>'4'!P222</f>
        <v>0</v>
      </c>
      <c r="Q251" s="98">
        <f>'4'!Q222</f>
        <v>0</v>
      </c>
      <c r="R251" s="98">
        <f>'4'!R222</f>
        <v>0</v>
      </c>
      <c r="S251" s="98">
        <f>'4'!S222</f>
        <v>0</v>
      </c>
      <c r="T251" s="98">
        <f>'4'!T222</f>
        <v>0</v>
      </c>
    </row>
    <row r="252" spans="3:21" s="161" customFormat="1">
      <c r="C252" s="92" t="s">
        <v>244</v>
      </c>
      <c r="E252" s="282" t="s">
        <v>649</v>
      </c>
      <c r="H252" s="98">
        <f>'4'!H223</f>
        <v>0</v>
      </c>
      <c r="I252" s="98">
        <f>'4'!I223</f>
        <v>0</v>
      </c>
      <c r="J252" s="98">
        <f>'4'!J223</f>
        <v>0</v>
      </c>
      <c r="K252" s="98">
        <f>'4'!K223</f>
        <v>0</v>
      </c>
      <c r="L252" s="98">
        <f>'4'!L223</f>
        <v>0</v>
      </c>
      <c r="M252" s="98">
        <f>'4'!M223</f>
        <v>0</v>
      </c>
      <c r="N252" s="98">
        <f>'4'!N223</f>
        <v>0</v>
      </c>
      <c r="O252" s="98">
        <f>'4'!O223</f>
        <v>0</v>
      </c>
      <c r="P252" s="98">
        <f>'4'!P223</f>
        <v>0</v>
      </c>
      <c r="Q252" s="98">
        <f>'4'!Q223</f>
        <v>0</v>
      </c>
      <c r="R252" s="98">
        <f>'4'!R223</f>
        <v>0</v>
      </c>
      <c r="S252" s="98">
        <f>'4'!S223</f>
        <v>0</v>
      </c>
      <c r="T252" s="98">
        <f>'4'!T223</f>
        <v>0</v>
      </c>
    </row>
    <row r="253" spans="3:21" s="161" customFormat="1">
      <c r="C253" s="92"/>
      <c r="E253" s="282"/>
      <c r="H253" s="116"/>
      <c r="I253" s="116"/>
      <c r="J253" s="116"/>
      <c r="K253" s="116"/>
      <c r="L253" s="116"/>
      <c r="M253" s="116"/>
      <c r="N253" s="116"/>
      <c r="O253" s="116"/>
      <c r="P253" s="116"/>
      <c r="Q253" s="116"/>
      <c r="R253" s="116"/>
      <c r="S253" s="116"/>
      <c r="T253" s="116"/>
    </row>
    <row r="254" spans="3:21" s="161" customFormat="1">
      <c r="C254" s="92" t="s">
        <v>685</v>
      </c>
      <c r="D254" s="270"/>
      <c r="E254" s="270" t="s">
        <v>649</v>
      </c>
      <c r="H254" s="98">
        <f>SUM(H255,H259)</f>
        <v>0</v>
      </c>
      <c r="I254" s="98">
        <f t="shared" ref="I254:T254" si="136">SUM(I255,I259)</f>
        <v>0</v>
      </c>
      <c r="J254" s="98">
        <f t="shared" si="136"/>
        <v>0</v>
      </c>
      <c r="K254" s="98">
        <f t="shared" si="136"/>
        <v>0</v>
      </c>
      <c r="L254" s="98">
        <f t="shared" si="136"/>
        <v>0</v>
      </c>
      <c r="M254" s="98">
        <f t="shared" si="136"/>
        <v>0</v>
      </c>
      <c r="N254" s="98">
        <f t="shared" si="136"/>
        <v>0</v>
      </c>
      <c r="O254" s="98">
        <f t="shared" si="136"/>
        <v>0</v>
      </c>
      <c r="P254" s="98">
        <f t="shared" si="136"/>
        <v>0</v>
      </c>
      <c r="Q254" s="98">
        <f t="shared" si="136"/>
        <v>0</v>
      </c>
      <c r="R254" s="98">
        <f t="shared" si="136"/>
        <v>0</v>
      </c>
      <c r="S254" s="98">
        <f t="shared" si="136"/>
        <v>0</v>
      </c>
      <c r="T254" s="98">
        <f t="shared" si="136"/>
        <v>0</v>
      </c>
      <c r="U254" s="122"/>
    </row>
    <row r="255" spans="3:21" s="161" customFormat="1">
      <c r="C255" s="92" t="s">
        <v>376</v>
      </c>
      <c r="E255" s="270" t="s">
        <v>649</v>
      </c>
      <c r="H255" s="98">
        <f>SUM(H256,H257,H258)</f>
        <v>0</v>
      </c>
      <c r="I255" s="98">
        <f t="shared" ref="I255:T255" si="137">SUM(I256,I257,I258)</f>
        <v>0</v>
      </c>
      <c r="J255" s="98">
        <f t="shared" si="137"/>
        <v>0</v>
      </c>
      <c r="K255" s="98">
        <f t="shared" si="137"/>
        <v>0</v>
      </c>
      <c r="L255" s="98">
        <f t="shared" si="137"/>
        <v>0</v>
      </c>
      <c r="M255" s="98">
        <f t="shared" si="137"/>
        <v>0</v>
      </c>
      <c r="N255" s="98">
        <f t="shared" si="137"/>
        <v>0</v>
      </c>
      <c r="O255" s="98">
        <f t="shared" si="137"/>
        <v>0</v>
      </c>
      <c r="P255" s="98">
        <f t="shared" si="137"/>
        <v>0</v>
      </c>
      <c r="Q255" s="98">
        <f t="shared" si="137"/>
        <v>0</v>
      </c>
      <c r="R255" s="98">
        <f t="shared" si="137"/>
        <v>0</v>
      </c>
      <c r="S255" s="98">
        <f t="shared" si="137"/>
        <v>0</v>
      </c>
      <c r="T255" s="98">
        <f t="shared" si="137"/>
        <v>0</v>
      </c>
    </row>
    <row r="256" spans="3:21" s="161" customFormat="1">
      <c r="C256" s="286" t="s">
        <v>330</v>
      </c>
      <c r="E256" s="270" t="s">
        <v>649</v>
      </c>
      <c r="H256" s="98">
        <f>'4'!H227</f>
        <v>0</v>
      </c>
      <c r="I256" s="98">
        <f>'4'!I227</f>
        <v>0</v>
      </c>
      <c r="J256" s="98">
        <f>'4'!J227</f>
        <v>0</v>
      </c>
      <c r="K256" s="98">
        <f>'4'!K227</f>
        <v>0</v>
      </c>
      <c r="L256" s="98">
        <f>'4'!L227</f>
        <v>0</v>
      </c>
      <c r="M256" s="98">
        <f>'4'!M227</f>
        <v>0</v>
      </c>
      <c r="N256" s="98">
        <f>'4'!N227</f>
        <v>0</v>
      </c>
      <c r="O256" s="98">
        <f>'4'!O227</f>
        <v>0</v>
      </c>
      <c r="P256" s="98">
        <f>'4'!P227</f>
        <v>0</v>
      </c>
      <c r="Q256" s="98">
        <f>'4'!Q227</f>
        <v>0</v>
      </c>
      <c r="R256" s="98">
        <f>'4'!R227</f>
        <v>0</v>
      </c>
      <c r="S256" s="98">
        <f>'4'!S227</f>
        <v>0</v>
      </c>
      <c r="T256" s="98">
        <f>'4'!T227</f>
        <v>0</v>
      </c>
    </row>
    <row r="257" spans="2:22" s="161" customFormat="1">
      <c r="C257" s="286" t="s">
        <v>337</v>
      </c>
      <c r="E257" s="270" t="s">
        <v>649</v>
      </c>
      <c r="H257" s="98">
        <f>'4'!H233</f>
        <v>0</v>
      </c>
      <c r="I257" s="98">
        <f>'4'!I233</f>
        <v>0</v>
      </c>
      <c r="J257" s="98">
        <f>'4'!J233</f>
        <v>0</v>
      </c>
      <c r="K257" s="98">
        <f>'4'!K233</f>
        <v>0</v>
      </c>
      <c r="L257" s="98">
        <f>'4'!L233</f>
        <v>0</v>
      </c>
      <c r="M257" s="98">
        <f>'4'!M233</f>
        <v>0</v>
      </c>
      <c r="N257" s="98">
        <f>'4'!N233</f>
        <v>0</v>
      </c>
      <c r="O257" s="98">
        <f>'4'!O233</f>
        <v>0</v>
      </c>
      <c r="P257" s="98">
        <f>'4'!P233</f>
        <v>0</v>
      </c>
      <c r="Q257" s="98">
        <f>'4'!Q233</f>
        <v>0</v>
      </c>
      <c r="R257" s="98">
        <f>'4'!R233</f>
        <v>0</v>
      </c>
      <c r="S257" s="98">
        <f>'4'!S233</f>
        <v>0</v>
      </c>
      <c r="T257" s="98">
        <f>'4'!T233</f>
        <v>0</v>
      </c>
    </row>
    <row r="258" spans="2:22" s="161" customFormat="1">
      <c r="C258" s="286" t="s">
        <v>341</v>
      </c>
      <c r="E258" s="270" t="s">
        <v>649</v>
      </c>
      <c r="H258" s="98">
        <f>'4'!H237</f>
        <v>0</v>
      </c>
      <c r="I258" s="98">
        <f>'4'!I237</f>
        <v>0</v>
      </c>
      <c r="J258" s="98">
        <f>'4'!J237</f>
        <v>0</v>
      </c>
      <c r="K258" s="98">
        <f>'4'!K237</f>
        <v>0</v>
      </c>
      <c r="L258" s="98">
        <f>'4'!L237</f>
        <v>0</v>
      </c>
      <c r="M258" s="98">
        <f>'4'!M237</f>
        <v>0</v>
      </c>
      <c r="N258" s="98">
        <f>'4'!N237</f>
        <v>0</v>
      </c>
      <c r="O258" s="98">
        <f>'4'!O237</f>
        <v>0</v>
      </c>
      <c r="P258" s="98">
        <f>'4'!P237</f>
        <v>0</v>
      </c>
      <c r="Q258" s="98">
        <f>'4'!Q237</f>
        <v>0</v>
      </c>
      <c r="R258" s="98">
        <f>'4'!R237</f>
        <v>0</v>
      </c>
      <c r="S258" s="98">
        <f>'4'!S237</f>
        <v>0</v>
      </c>
      <c r="T258" s="98">
        <f>'4'!T237</f>
        <v>0</v>
      </c>
    </row>
    <row r="259" spans="2:22" s="161" customFormat="1">
      <c r="C259" s="92" t="s">
        <v>244</v>
      </c>
      <c r="E259" s="270" t="s">
        <v>649</v>
      </c>
      <c r="H259" s="98">
        <f>'4'!H238</f>
        <v>0</v>
      </c>
      <c r="I259" s="98">
        <f>'4'!I238</f>
        <v>0</v>
      </c>
      <c r="J259" s="98">
        <f>'4'!J238</f>
        <v>0</v>
      </c>
      <c r="K259" s="98">
        <f>'4'!K238</f>
        <v>0</v>
      </c>
      <c r="L259" s="98">
        <f>'4'!L238</f>
        <v>0</v>
      </c>
      <c r="M259" s="98">
        <f>'4'!M238</f>
        <v>0</v>
      </c>
      <c r="N259" s="98">
        <f>'4'!N238</f>
        <v>0</v>
      </c>
      <c r="O259" s="98">
        <f>'4'!O238</f>
        <v>0</v>
      </c>
      <c r="P259" s="98">
        <f>'4'!P238</f>
        <v>0</v>
      </c>
      <c r="Q259" s="98">
        <f>'4'!Q238</f>
        <v>0</v>
      </c>
      <c r="R259" s="98">
        <f>'4'!R238</f>
        <v>0</v>
      </c>
      <c r="S259" s="98">
        <f>'4'!S238</f>
        <v>0</v>
      </c>
      <c r="T259" s="98">
        <f>'4'!T238</f>
        <v>0</v>
      </c>
    </row>
    <row r="260" spans="2:22" s="161" customFormat="1">
      <c r="C260" s="147"/>
      <c r="D260" s="17"/>
      <c r="E260" s="17"/>
      <c r="F260" s="17"/>
      <c r="G260" s="17"/>
      <c r="H260" s="116"/>
      <c r="I260" s="116"/>
      <c r="J260" s="116"/>
      <c r="K260" s="116"/>
      <c r="L260" s="116"/>
      <c r="M260" s="116"/>
      <c r="N260" s="116"/>
      <c r="O260" s="116"/>
      <c r="P260" s="116"/>
      <c r="Q260" s="116"/>
      <c r="R260" s="116"/>
      <c r="S260" s="116"/>
      <c r="T260" s="116"/>
      <c r="U260" s="122"/>
    </row>
    <row r="261" spans="2:22" s="161" customFormat="1">
      <c r="C261" s="92" t="s">
        <v>375</v>
      </c>
      <c r="D261" s="17"/>
      <c r="E261" s="18" t="s">
        <v>649</v>
      </c>
      <c r="F261" s="17"/>
      <c r="G261" s="17"/>
      <c r="H261" s="103">
        <f>SUM(H262:H263)</f>
        <v>0</v>
      </c>
      <c r="I261" s="103">
        <f t="shared" ref="I261:T261" si="138">SUM(I262:I263)</f>
        <v>0</v>
      </c>
      <c r="J261" s="103">
        <f t="shared" si="138"/>
        <v>0</v>
      </c>
      <c r="K261" s="103">
        <f t="shared" si="138"/>
        <v>0</v>
      </c>
      <c r="L261" s="103">
        <f t="shared" si="138"/>
        <v>0</v>
      </c>
      <c r="M261" s="103">
        <f t="shared" si="138"/>
        <v>0</v>
      </c>
      <c r="N261" s="103">
        <f t="shared" si="138"/>
        <v>0</v>
      </c>
      <c r="O261" s="103">
        <f t="shared" si="138"/>
        <v>0</v>
      </c>
      <c r="P261" s="103">
        <f t="shared" si="138"/>
        <v>0</v>
      </c>
      <c r="Q261" s="103">
        <f t="shared" si="138"/>
        <v>0</v>
      </c>
      <c r="R261" s="103">
        <f t="shared" si="138"/>
        <v>0</v>
      </c>
      <c r="S261" s="103">
        <f t="shared" si="138"/>
        <v>0</v>
      </c>
      <c r="T261" s="103">
        <f t="shared" si="138"/>
        <v>0</v>
      </c>
      <c r="U261" s="122"/>
    </row>
    <row r="262" spans="2:22" s="161" customFormat="1">
      <c r="C262" s="147" t="s">
        <v>376</v>
      </c>
      <c r="D262" s="17"/>
      <c r="E262" s="18" t="s">
        <v>649</v>
      </c>
      <c r="F262" s="17"/>
      <c r="G262" s="17"/>
      <c r="H262" s="98">
        <f>'4'!H241</f>
        <v>0</v>
      </c>
      <c r="I262" s="98">
        <f>'4'!I241</f>
        <v>0</v>
      </c>
      <c r="J262" s="98">
        <f>'4'!J241</f>
        <v>0</v>
      </c>
      <c r="K262" s="98">
        <f>'4'!K241</f>
        <v>0</v>
      </c>
      <c r="L262" s="98">
        <f>'4'!L241</f>
        <v>0</v>
      </c>
      <c r="M262" s="98">
        <f>'4'!M241</f>
        <v>0</v>
      </c>
      <c r="N262" s="98">
        <f>'4'!N241</f>
        <v>0</v>
      </c>
      <c r="O262" s="98">
        <f>'4'!O241</f>
        <v>0</v>
      </c>
      <c r="P262" s="98">
        <f>'4'!P241</f>
        <v>0</v>
      </c>
      <c r="Q262" s="98">
        <f>'4'!Q241</f>
        <v>0</v>
      </c>
      <c r="R262" s="98">
        <f>'4'!R241</f>
        <v>0</v>
      </c>
      <c r="S262" s="98">
        <f>'4'!S241</f>
        <v>0</v>
      </c>
      <c r="T262" s="98">
        <f>'4'!T241</f>
        <v>0</v>
      </c>
      <c r="U262" s="122"/>
    </row>
    <row r="263" spans="2:22" s="161" customFormat="1">
      <c r="C263" s="147" t="s">
        <v>96</v>
      </c>
      <c r="D263" s="17"/>
      <c r="E263" s="18" t="s">
        <v>649</v>
      </c>
      <c r="F263" s="17"/>
      <c r="G263" s="17"/>
      <c r="H263" s="98">
        <f>'4'!H242</f>
        <v>0</v>
      </c>
      <c r="I263" s="98">
        <f>'4'!I242</f>
        <v>0</v>
      </c>
      <c r="J263" s="98">
        <f>'4'!J242</f>
        <v>0</v>
      </c>
      <c r="K263" s="98">
        <f>'4'!K242</f>
        <v>0</v>
      </c>
      <c r="L263" s="98">
        <f>'4'!L242</f>
        <v>0</v>
      </c>
      <c r="M263" s="98">
        <f>'4'!M242</f>
        <v>0</v>
      </c>
      <c r="N263" s="98">
        <f>'4'!N242</f>
        <v>0</v>
      </c>
      <c r="O263" s="98">
        <f>'4'!O242</f>
        <v>0</v>
      </c>
      <c r="P263" s="98">
        <f>'4'!P242</f>
        <v>0</v>
      </c>
      <c r="Q263" s="98">
        <f>'4'!Q242</f>
        <v>0</v>
      </c>
      <c r="R263" s="98">
        <f>'4'!R242</f>
        <v>0</v>
      </c>
      <c r="S263" s="98">
        <f>'4'!S242</f>
        <v>0</v>
      </c>
      <c r="T263" s="98">
        <f>'4'!T242</f>
        <v>0</v>
      </c>
      <c r="U263" s="122"/>
    </row>
    <row r="264" spans="2:22" s="161" customFormat="1">
      <c r="C264" s="147"/>
      <c r="D264" s="17"/>
      <c r="E264" s="17"/>
      <c r="F264" s="17"/>
      <c r="G264" s="17"/>
      <c r="H264" s="116"/>
      <c r="I264" s="116"/>
      <c r="J264" s="116"/>
      <c r="K264" s="116"/>
      <c r="L264" s="116"/>
      <c r="M264" s="116"/>
      <c r="N264" s="116"/>
      <c r="O264" s="116"/>
      <c r="P264" s="116"/>
      <c r="Q264" s="116"/>
      <c r="R264" s="116"/>
      <c r="S264" s="116"/>
      <c r="T264" s="116"/>
      <c r="U264" s="122"/>
    </row>
    <row r="265" spans="2:22" s="161" customFormat="1">
      <c r="C265" s="92" t="s">
        <v>489</v>
      </c>
      <c r="D265" s="18"/>
      <c r="E265" s="18" t="s">
        <v>649</v>
      </c>
      <c r="H265" s="138">
        <f>SUM(H267,H277)</f>
        <v>0</v>
      </c>
      <c r="I265" s="138">
        <f>SUM(I267,I277)</f>
        <v>0</v>
      </c>
      <c r="J265" s="138">
        <f t="shared" ref="J265:T265" si="139">SUM(J267,J277)</f>
        <v>0</v>
      </c>
      <c r="K265" s="138">
        <f t="shared" si="139"/>
        <v>0</v>
      </c>
      <c r="L265" s="138">
        <f t="shared" si="139"/>
        <v>0</v>
      </c>
      <c r="M265" s="138">
        <f t="shared" si="139"/>
        <v>0</v>
      </c>
      <c r="N265" s="138">
        <f t="shared" si="139"/>
        <v>0</v>
      </c>
      <c r="O265" s="138">
        <f t="shared" si="139"/>
        <v>0</v>
      </c>
      <c r="P265" s="138">
        <f t="shared" si="139"/>
        <v>0</v>
      </c>
      <c r="Q265" s="138">
        <f t="shared" si="139"/>
        <v>0</v>
      </c>
      <c r="R265" s="138">
        <f t="shared" si="139"/>
        <v>0</v>
      </c>
      <c r="S265" s="138">
        <f t="shared" si="139"/>
        <v>0</v>
      </c>
      <c r="T265" s="138">
        <f t="shared" si="139"/>
        <v>0</v>
      </c>
      <c r="U265" s="122"/>
    </row>
    <row r="266" spans="2:22" s="131" customFormat="1">
      <c r="B266" s="161"/>
      <c r="C266" s="23"/>
      <c r="D266" s="161"/>
      <c r="E266" s="161"/>
      <c r="F266" s="161"/>
      <c r="G266" s="161"/>
      <c r="H266" s="97"/>
      <c r="I266" s="97"/>
      <c r="J266" s="97"/>
      <c r="K266" s="97"/>
      <c r="L266" s="97"/>
      <c r="M266" s="97"/>
      <c r="N266" s="97"/>
      <c r="O266" s="97"/>
      <c r="P266" s="97"/>
      <c r="Q266" s="97"/>
      <c r="R266" s="97"/>
      <c r="S266" s="97"/>
      <c r="T266" s="97"/>
      <c r="U266" s="122"/>
      <c r="V266" s="161"/>
    </row>
    <row r="267" spans="2:22" s="131" customFormat="1">
      <c r="B267" s="161"/>
      <c r="C267" s="92" t="s">
        <v>376</v>
      </c>
      <c r="D267" s="18"/>
      <c r="E267" s="18" t="s">
        <v>649</v>
      </c>
      <c r="F267" s="18"/>
      <c r="G267" s="18"/>
      <c r="H267" s="139">
        <f>SUM(H268:H276)</f>
        <v>0</v>
      </c>
      <c r="I267" s="139">
        <f t="shared" ref="I267:T267" si="140">SUM(I268:I276)</f>
        <v>0</v>
      </c>
      <c r="J267" s="139">
        <f t="shared" si="140"/>
        <v>0</v>
      </c>
      <c r="K267" s="139">
        <f t="shared" si="140"/>
        <v>0</v>
      </c>
      <c r="L267" s="139">
        <f t="shared" si="140"/>
        <v>0</v>
      </c>
      <c r="M267" s="139">
        <f t="shared" si="140"/>
        <v>0</v>
      </c>
      <c r="N267" s="139">
        <f t="shared" si="140"/>
        <v>0</v>
      </c>
      <c r="O267" s="139">
        <f t="shared" si="140"/>
        <v>0</v>
      </c>
      <c r="P267" s="139">
        <f t="shared" si="140"/>
        <v>0</v>
      </c>
      <c r="Q267" s="139">
        <f t="shared" si="140"/>
        <v>0</v>
      </c>
      <c r="R267" s="139">
        <f t="shared" si="140"/>
        <v>0</v>
      </c>
      <c r="S267" s="139">
        <f t="shared" si="140"/>
        <v>0</v>
      </c>
      <c r="T267" s="139">
        <f t="shared" si="140"/>
        <v>0</v>
      </c>
      <c r="U267" s="122"/>
      <c r="V267" s="161"/>
    </row>
    <row r="268" spans="2:22" s="131" customFormat="1">
      <c r="B268" s="161"/>
      <c r="C268" s="217" t="s">
        <v>88</v>
      </c>
      <c r="D268" s="18"/>
      <c r="E268" s="18" t="s">
        <v>649</v>
      </c>
      <c r="F268" s="161"/>
      <c r="G268" s="161"/>
      <c r="H268" s="103">
        <f>INDEX('5'!H$28:H$144, MATCH($C268, '5'!$C$28:$C$144, 0))</f>
        <v>0</v>
      </c>
      <c r="I268" s="103">
        <f>INDEX('5'!I$28:I$144, MATCH($C268, '5'!$C$28:$C$144, 0))</f>
        <v>0</v>
      </c>
      <c r="J268" s="103">
        <f>INDEX('5'!J$28:J$144, MATCH($C268, '5'!$C$28:$C$144, 0))</f>
        <v>0</v>
      </c>
      <c r="K268" s="103">
        <f>INDEX('5'!K$28:K$144, MATCH($C268, '5'!$C$28:$C$144, 0))</f>
        <v>0</v>
      </c>
      <c r="L268" s="103">
        <f>INDEX('5'!L$28:L$144, MATCH($C268, '5'!$C$28:$C$144, 0))</f>
        <v>0</v>
      </c>
      <c r="M268" s="103">
        <f>INDEX('5'!M$28:M$144, MATCH($C268, '5'!$C$28:$C$144, 0))</f>
        <v>0</v>
      </c>
      <c r="N268" s="103">
        <f>INDEX('5'!N$28:N$144, MATCH($C268, '5'!$C$28:$C$144, 0))</f>
        <v>0</v>
      </c>
      <c r="O268" s="103">
        <f>INDEX('5'!O$28:O$144, MATCH($C268, '5'!$C$28:$C$144, 0))</f>
        <v>0</v>
      </c>
      <c r="P268" s="103">
        <f>INDEX('5'!P$28:P$144, MATCH($C268, '5'!$C$28:$C$144, 0))</f>
        <v>0</v>
      </c>
      <c r="Q268" s="103">
        <f>INDEX('5'!Q$28:Q$144, MATCH($C268, '5'!$C$28:$C$144, 0))</f>
        <v>0</v>
      </c>
      <c r="R268" s="103">
        <f>INDEX('5'!R$28:R$144, MATCH($C268, '5'!$C$28:$C$144, 0))</f>
        <v>0</v>
      </c>
      <c r="S268" s="103">
        <f>INDEX('5'!S$28:S$144, MATCH($C268, '5'!$C$28:$C$144, 0))</f>
        <v>0</v>
      </c>
      <c r="T268" s="103">
        <f>INDEX('5'!T$28:T$144, MATCH($C268, '5'!$C$28:$C$144, 0))</f>
        <v>0</v>
      </c>
      <c r="U268" s="122"/>
      <c r="V268" s="161"/>
    </row>
    <row r="269" spans="2:22" s="131" customFormat="1">
      <c r="B269" s="161"/>
      <c r="C269" s="217" t="s">
        <v>89</v>
      </c>
      <c r="D269" s="18"/>
      <c r="E269" s="18" t="s">
        <v>649</v>
      </c>
      <c r="F269" s="161"/>
      <c r="G269" s="161"/>
      <c r="H269" s="103">
        <f>INDEX('5'!H$28:H$144, MATCH($C269, '5'!$C$28:$C$144, 0))</f>
        <v>0</v>
      </c>
      <c r="I269" s="103">
        <f>INDEX('5'!I$28:I$144, MATCH($C269, '5'!$C$28:$C$144, 0))</f>
        <v>0</v>
      </c>
      <c r="J269" s="103">
        <f>INDEX('5'!J$28:J$144, MATCH($C269, '5'!$C$28:$C$144, 0))</f>
        <v>0</v>
      </c>
      <c r="K269" s="103">
        <f>INDEX('5'!K$28:K$144, MATCH($C269, '5'!$C$28:$C$144, 0))</f>
        <v>0</v>
      </c>
      <c r="L269" s="103">
        <f>INDEX('5'!L$28:L$144, MATCH($C269, '5'!$C$28:$C$144, 0))</f>
        <v>0</v>
      </c>
      <c r="M269" s="103">
        <f>INDEX('5'!M$28:M$144, MATCH($C269, '5'!$C$28:$C$144, 0))</f>
        <v>0</v>
      </c>
      <c r="N269" s="103">
        <f>INDEX('5'!N$28:N$144, MATCH($C269, '5'!$C$28:$C$144, 0))</f>
        <v>0</v>
      </c>
      <c r="O269" s="103">
        <f>INDEX('5'!O$28:O$144, MATCH($C269, '5'!$C$28:$C$144, 0))</f>
        <v>0</v>
      </c>
      <c r="P269" s="103">
        <f>INDEX('5'!P$28:P$144, MATCH($C269, '5'!$C$28:$C$144, 0))</f>
        <v>0</v>
      </c>
      <c r="Q269" s="103">
        <f>INDEX('5'!Q$28:Q$144, MATCH($C269, '5'!$C$28:$C$144, 0))</f>
        <v>0</v>
      </c>
      <c r="R269" s="103">
        <f>INDEX('5'!R$28:R$144, MATCH($C269, '5'!$C$28:$C$144, 0))</f>
        <v>0</v>
      </c>
      <c r="S269" s="103">
        <f>INDEX('5'!S$28:S$144, MATCH($C269, '5'!$C$28:$C$144, 0))</f>
        <v>0</v>
      </c>
      <c r="T269" s="103">
        <f>INDEX('5'!T$28:T$144, MATCH($C269, '5'!$C$28:$C$144, 0))</f>
        <v>0</v>
      </c>
      <c r="U269" s="122"/>
      <c r="V269" s="161"/>
    </row>
    <row r="270" spans="2:22" s="131" customFormat="1">
      <c r="B270" s="161"/>
      <c r="C270" s="217" t="s">
        <v>90</v>
      </c>
      <c r="D270" s="18"/>
      <c r="E270" s="18" t="s">
        <v>649</v>
      </c>
      <c r="F270" s="161"/>
      <c r="G270" s="161"/>
      <c r="H270" s="103">
        <f>INDEX('5'!H$28:H$144, MATCH($C270, '5'!$C$28:$C$144, 0))</f>
        <v>0</v>
      </c>
      <c r="I270" s="103">
        <f>INDEX('5'!I$28:I$144, MATCH($C270, '5'!$C$28:$C$144, 0))</f>
        <v>0</v>
      </c>
      <c r="J270" s="103">
        <f>INDEX('5'!J$28:J$144, MATCH($C270, '5'!$C$28:$C$144, 0))</f>
        <v>0</v>
      </c>
      <c r="K270" s="103">
        <f>INDEX('5'!K$28:K$144, MATCH($C270, '5'!$C$28:$C$144, 0))</f>
        <v>0</v>
      </c>
      <c r="L270" s="103">
        <f>INDEX('5'!L$28:L$144, MATCH($C270, '5'!$C$28:$C$144, 0))</f>
        <v>0</v>
      </c>
      <c r="M270" s="103">
        <f>INDEX('5'!M$28:M$144, MATCH($C270, '5'!$C$28:$C$144, 0))</f>
        <v>0</v>
      </c>
      <c r="N270" s="103">
        <f>INDEX('5'!N$28:N$144, MATCH($C270, '5'!$C$28:$C$144, 0))</f>
        <v>0</v>
      </c>
      <c r="O270" s="103">
        <f>INDEX('5'!O$28:O$144, MATCH($C270, '5'!$C$28:$C$144, 0))</f>
        <v>0</v>
      </c>
      <c r="P270" s="103">
        <f>INDEX('5'!P$28:P$144, MATCH($C270, '5'!$C$28:$C$144, 0))</f>
        <v>0</v>
      </c>
      <c r="Q270" s="103">
        <f>INDEX('5'!Q$28:Q$144, MATCH($C270, '5'!$C$28:$C$144, 0))</f>
        <v>0</v>
      </c>
      <c r="R270" s="103">
        <f>INDEX('5'!R$28:R$144, MATCH($C270, '5'!$C$28:$C$144, 0))</f>
        <v>0</v>
      </c>
      <c r="S270" s="103">
        <f>INDEX('5'!S$28:S$144, MATCH($C270, '5'!$C$28:$C$144, 0))</f>
        <v>0</v>
      </c>
      <c r="T270" s="103">
        <f>INDEX('5'!T$28:T$144, MATCH($C270, '5'!$C$28:$C$144, 0))</f>
        <v>0</v>
      </c>
      <c r="U270" s="122"/>
      <c r="V270" s="161"/>
    </row>
    <row r="271" spans="2:22" s="131" customFormat="1">
      <c r="B271" s="161"/>
      <c r="C271" s="217" t="s">
        <v>91</v>
      </c>
      <c r="D271" s="18"/>
      <c r="E271" s="18" t="s">
        <v>649</v>
      </c>
      <c r="F271" s="161"/>
      <c r="G271" s="161"/>
      <c r="H271" s="103">
        <f>INDEX('5'!H$28:H$144, MATCH($C271, '5'!$C$28:$C$144, 0))</f>
        <v>0</v>
      </c>
      <c r="I271" s="103">
        <f>INDEX('5'!I$28:I$144, MATCH($C271, '5'!$C$28:$C$144, 0))</f>
        <v>0</v>
      </c>
      <c r="J271" s="103">
        <f>INDEX('5'!J$28:J$144, MATCH($C271, '5'!$C$28:$C$144, 0))</f>
        <v>0</v>
      </c>
      <c r="K271" s="103">
        <f>INDEX('5'!K$28:K$144, MATCH($C271, '5'!$C$28:$C$144, 0))</f>
        <v>0</v>
      </c>
      <c r="L271" s="103">
        <f>INDEX('5'!L$28:L$144, MATCH($C271, '5'!$C$28:$C$144, 0))</f>
        <v>0</v>
      </c>
      <c r="M271" s="103">
        <f>INDEX('5'!M$28:M$144, MATCH($C271, '5'!$C$28:$C$144, 0))</f>
        <v>0</v>
      </c>
      <c r="N271" s="103">
        <f>INDEX('5'!N$28:N$144, MATCH($C271, '5'!$C$28:$C$144, 0))</f>
        <v>0</v>
      </c>
      <c r="O271" s="103">
        <f>INDEX('5'!O$28:O$144, MATCH($C271, '5'!$C$28:$C$144, 0))</f>
        <v>0</v>
      </c>
      <c r="P271" s="103">
        <f>INDEX('5'!P$28:P$144, MATCH($C271, '5'!$C$28:$C$144, 0))</f>
        <v>0</v>
      </c>
      <c r="Q271" s="103">
        <f>INDEX('5'!Q$28:Q$144, MATCH($C271, '5'!$C$28:$C$144, 0))</f>
        <v>0</v>
      </c>
      <c r="R271" s="103">
        <f>INDEX('5'!R$28:R$144, MATCH($C271, '5'!$C$28:$C$144, 0))</f>
        <v>0</v>
      </c>
      <c r="S271" s="103">
        <f>INDEX('5'!S$28:S$144, MATCH($C271, '5'!$C$28:$C$144, 0))</f>
        <v>0</v>
      </c>
      <c r="T271" s="103">
        <f>INDEX('5'!T$28:T$144, MATCH($C271, '5'!$C$28:$C$144, 0))</f>
        <v>0</v>
      </c>
      <c r="U271" s="122"/>
      <c r="V271" s="161"/>
    </row>
    <row r="272" spans="2:22" s="131" customFormat="1">
      <c r="B272" s="161"/>
      <c r="C272" s="217" t="s">
        <v>92</v>
      </c>
      <c r="D272" s="18"/>
      <c r="E272" s="18" t="s">
        <v>649</v>
      </c>
      <c r="F272" s="161"/>
      <c r="G272" s="161"/>
      <c r="H272" s="103">
        <f>INDEX('5'!H$28:H$144, MATCH($C272, '5'!$C$28:$C$144, 0))</f>
        <v>0</v>
      </c>
      <c r="I272" s="103">
        <f>INDEX('5'!I$28:I$144, MATCH($C272, '5'!$C$28:$C$144, 0))</f>
        <v>0</v>
      </c>
      <c r="J272" s="103">
        <f>INDEX('5'!J$28:J$144, MATCH($C272, '5'!$C$28:$C$144, 0))</f>
        <v>0</v>
      </c>
      <c r="K272" s="103">
        <f>INDEX('5'!K$28:K$144, MATCH($C272, '5'!$C$28:$C$144, 0))</f>
        <v>0</v>
      </c>
      <c r="L272" s="103">
        <f>INDEX('5'!L$28:L$144, MATCH($C272, '5'!$C$28:$C$144, 0))</f>
        <v>0</v>
      </c>
      <c r="M272" s="103">
        <f>INDEX('5'!M$28:M$144, MATCH($C272, '5'!$C$28:$C$144, 0))</f>
        <v>0</v>
      </c>
      <c r="N272" s="103">
        <f>INDEX('5'!N$28:N$144, MATCH($C272, '5'!$C$28:$C$144, 0))</f>
        <v>0</v>
      </c>
      <c r="O272" s="103">
        <f>INDEX('5'!O$28:O$144, MATCH($C272, '5'!$C$28:$C$144, 0))</f>
        <v>0</v>
      </c>
      <c r="P272" s="103">
        <f>INDEX('5'!P$28:P$144, MATCH($C272, '5'!$C$28:$C$144, 0))</f>
        <v>0</v>
      </c>
      <c r="Q272" s="103">
        <f>INDEX('5'!Q$28:Q$144, MATCH($C272, '5'!$C$28:$C$144, 0))</f>
        <v>0</v>
      </c>
      <c r="R272" s="103">
        <f>INDEX('5'!R$28:R$144, MATCH($C272, '5'!$C$28:$C$144, 0))</f>
        <v>0</v>
      </c>
      <c r="S272" s="103">
        <f>INDEX('5'!S$28:S$144, MATCH($C272, '5'!$C$28:$C$144, 0))</f>
        <v>0</v>
      </c>
      <c r="T272" s="103">
        <f>INDEX('5'!T$28:T$144, MATCH($C272, '5'!$C$28:$C$144, 0))</f>
        <v>0</v>
      </c>
      <c r="U272" s="122"/>
      <c r="V272" s="161"/>
    </row>
    <row r="273" spans="1:23" s="131" customFormat="1">
      <c r="B273" s="161"/>
      <c r="C273" s="24" t="s">
        <v>93</v>
      </c>
      <c r="D273" s="18"/>
      <c r="E273" s="18" t="s">
        <v>649</v>
      </c>
      <c r="F273" s="161"/>
      <c r="G273" s="161"/>
      <c r="H273" s="103">
        <f>INDEX('5'!H$28:H$144, MATCH($C273, '5'!$C$28:$C$144, 0))</f>
        <v>0</v>
      </c>
      <c r="I273" s="103">
        <f>INDEX('5'!I$28:I$144, MATCH($C273, '5'!$C$28:$C$144, 0))</f>
        <v>0</v>
      </c>
      <c r="J273" s="103">
        <f>INDEX('5'!J$28:J$144, MATCH($C273, '5'!$C$28:$C$144, 0))</f>
        <v>0</v>
      </c>
      <c r="K273" s="103">
        <f>INDEX('5'!K$28:K$144, MATCH($C273, '5'!$C$28:$C$144, 0))</f>
        <v>0</v>
      </c>
      <c r="L273" s="103">
        <f>INDEX('5'!L$28:L$144, MATCH($C273, '5'!$C$28:$C$144, 0))</f>
        <v>0</v>
      </c>
      <c r="M273" s="103">
        <f>INDEX('5'!M$28:M$144, MATCH($C273, '5'!$C$28:$C$144, 0))</f>
        <v>0</v>
      </c>
      <c r="N273" s="103">
        <f>INDEX('5'!N$28:N$144, MATCH($C273, '5'!$C$28:$C$144, 0))</f>
        <v>0</v>
      </c>
      <c r="O273" s="103">
        <f>INDEX('5'!O$28:O$144, MATCH($C273, '5'!$C$28:$C$144, 0))</f>
        <v>0</v>
      </c>
      <c r="P273" s="103">
        <f>INDEX('5'!P$28:P$144, MATCH($C273, '5'!$C$28:$C$144, 0))</f>
        <v>0</v>
      </c>
      <c r="Q273" s="103">
        <f>INDEX('5'!Q$28:Q$144, MATCH($C273, '5'!$C$28:$C$144, 0))</f>
        <v>0</v>
      </c>
      <c r="R273" s="103">
        <f>INDEX('5'!R$28:R$144, MATCH($C273, '5'!$C$28:$C$144, 0))</f>
        <v>0</v>
      </c>
      <c r="S273" s="103">
        <f>INDEX('5'!S$28:S$144, MATCH($C273, '5'!$C$28:$C$144, 0))</f>
        <v>0</v>
      </c>
      <c r="T273" s="103">
        <f>INDEX('5'!T$28:T$144, MATCH($C273, '5'!$C$28:$C$144, 0))</f>
        <v>0</v>
      </c>
      <c r="U273" s="122"/>
      <c r="V273" s="161"/>
    </row>
    <row r="274" spans="1:23" s="131" customFormat="1">
      <c r="B274" s="161"/>
      <c r="C274" s="24" t="s">
        <v>94</v>
      </c>
      <c r="D274" s="18"/>
      <c r="E274" s="18" t="s">
        <v>649</v>
      </c>
      <c r="F274" s="161"/>
      <c r="G274" s="161"/>
      <c r="H274" s="103">
        <f>INDEX('5'!H$28:H$144, MATCH($C274, '5'!$C$28:$C$144, 0))</f>
        <v>0</v>
      </c>
      <c r="I274" s="103">
        <f>INDEX('5'!I$28:I$144, MATCH($C274, '5'!$C$28:$C$144, 0))</f>
        <v>0</v>
      </c>
      <c r="J274" s="103">
        <f>INDEX('5'!J$28:J$144, MATCH($C274, '5'!$C$28:$C$144, 0))</f>
        <v>0</v>
      </c>
      <c r="K274" s="103">
        <f>INDEX('5'!K$28:K$144, MATCH($C274, '5'!$C$28:$C$144, 0))</f>
        <v>0</v>
      </c>
      <c r="L274" s="103">
        <f>INDEX('5'!L$28:L$144, MATCH($C274, '5'!$C$28:$C$144, 0))</f>
        <v>0</v>
      </c>
      <c r="M274" s="103">
        <f>INDEX('5'!M$28:M$144, MATCH($C274, '5'!$C$28:$C$144, 0))</f>
        <v>0</v>
      </c>
      <c r="N274" s="103">
        <f>INDEX('5'!N$28:N$144, MATCH($C274, '5'!$C$28:$C$144, 0))</f>
        <v>0</v>
      </c>
      <c r="O274" s="103">
        <f>INDEX('5'!O$28:O$144, MATCH($C274, '5'!$C$28:$C$144, 0))</f>
        <v>0</v>
      </c>
      <c r="P274" s="103">
        <f>INDEX('5'!P$28:P$144, MATCH($C274, '5'!$C$28:$C$144, 0))</f>
        <v>0</v>
      </c>
      <c r="Q274" s="103">
        <f>INDEX('5'!Q$28:Q$144, MATCH($C274, '5'!$C$28:$C$144, 0))</f>
        <v>0</v>
      </c>
      <c r="R274" s="103">
        <f>INDEX('5'!R$28:R$144, MATCH($C274, '5'!$C$28:$C$144, 0))</f>
        <v>0</v>
      </c>
      <c r="S274" s="103">
        <f>INDEX('5'!S$28:S$144, MATCH($C274, '5'!$C$28:$C$144, 0))</f>
        <v>0</v>
      </c>
      <c r="T274" s="103">
        <f>INDEX('5'!T$28:T$144, MATCH($C274, '5'!$C$28:$C$144, 0))</f>
        <v>0</v>
      </c>
      <c r="U274" s="122"/>
      <c r="V274" s="161"/>
    </row>
    <row r="275" spans="1:23" s="131" customFormat="1">
      <c r="B275" s="161"/>
      <c r="C275" s="24" t="s">
        <v>95</v>
      </c>
      <c r="D275" s="18"/>
      <c r="E275" s="18" t="s">
        <v>649</v>
      </c>
      <c r="F275" s="161"/>
      <c r="G275" s="161"/>
      <c r="H275" s="103">
        <f>INDEX('5'!H$28:H$144, MATCH($C275, '5'!$C$28:$C$144, 0))</f>
        <v>0</v>
      </c>
      <c r="I275" s="103">
        <f>INDEX('5'!I$28:I$144, MATCH($C275, '5'!$C$28:$C$144, 0))</f>
        <v>0</v>
      </c>
      <c r="J275" s="103">
        <f>INDEX('5'!J$28:J$144, MATCH($C275, '5'!$C$28:$C$144, 0))</f>
        <v>0</v>
      </c>
      <c r="K275" s="103">
        <f>INDEX('5'!K$28:K$144, MATCH($C275, '5'!$C$28:$C$144, 0))</f>
        <v>0</v>
      </c>
      <c r="L275" s="103">
        <f>INDEX('5'!L$28:L$144, MATCH($C275, '5'!$C$28:$C$144, 0))</f>
        <v>0</v>
      </c>
      <c r="M275" s="103">
        <f>INDEX('5'!M$28:M$144, MATCH($C275, '5'!$C$28:$C$144, 0))</f>
        <v>0</v>
      </c>
      <c r="N275" s="103">
        <f>INDEX('5'!N$28:N$144, MATCH($C275, '5'!$C$28:$C$144, 0))</f>
        <v>0</v>
      </c>
      <c r="O275" s="103">
        <f>INDEX('5'!O$28:O$144, MATCH($C275, '5'!$C$28:$C$144, 0))</f>
        <v>0</v>
      </c>
      <c r="P275" s="103">
        <f>INDEX('5'!P$28:P$144, MATCH($C275, '5'!$C$28:$C$144, 0))</f>
        <v>0</v>
      </c>
      <c r="Q275" s="103">
        <f>INDEX('5'!Q$28:Q$144, MATCH($C275, '5'!$C$28:$C$144, 0))</f>
        <v>0</v>
      </c>
      <c r="R275" s="103">
        <f>INDEX('5'!R$28:R$144, MATCH($C275, '5'!$C$28:$C$144, 0))</f>
        <v>0</v>
      </c>
      <c r="S275" s="103">
        <f>INDEX('5'!S$28:S$144, MATCH($C275, '5'!$C$28:$C$144, 0))</f>
        <v>0</v>
      </c>
      <c r="T275" s="103">
        <f>INDEX('5'!T$28:T$144, MATCH($C275, '5'!$C$28:$C$144, 0))</f>
        <v>0</v>
      </c>
      <c r="U275" s="122"/>
      <c r="V275" s="161"/>
    </row>
    <row r="276" spans="1:23" s="161" customFormat="1">
      <c r="C276" s="24" t="s">
        <v>664</v>
      </c>
      <c r="D276" s="18"/>
      <c r="E276" s="18" t="s">
        <v>649</v>
      </c>
      <c r="H276" s="103">
        <f>INDEX('5'!H$28:H$144, MATCH($C276, '5'!$C$28:$C$144, 0))</f>
        <v>0</v>
      </c>
      <c r="I276" s="103">
        <f>INDEX('5'!I$28:I$144, MATCH($C276, '5'!$C$28:$C$144, 0))</f>
        <v>0</v>
      </c>
      <c r="J276" s="103">
        <f>INDEX('5'!J$28:J$144, MATCH($C276, '5'!$C$28:$C$144, 0))</f>
        <v>0</v>
      </c>
      <c r="K276" s="103">
        <f>INDEX('5'!K$28:K$144, MATCH($C276, '5'!$C$28:$C$144, 0))</f>
        <v>0</v>
      </c>
      <c r="L276" s="103">
        <f>INDEX('5'!L$28:L$144, MATCH($C276, '5'!$C$28:$C$144, 0))</f>
        <v>0</v>
      </c>
      <c r="M276" s="103">
        <f>INDEX('5'!M$28:M$144, MATCH($C276, '5'!$C$28:$C$144, 0))</f>
        <v>0</v>
      </c>
      <c r="N276" s="103">
        <f>INDEX('5'!N$28:N$144, MATCH($C276, '5'!$C$28:$C$144, 0))</f>
        <v>0</v>
      </c>
      <c r="O276" s="103">
        <f>INDEX('5'!O$28:O$144, MATCH($C276, '5'!$C$28:$C$144, 0))</f>
        <v>0</v>
      </c>
      <c r="P276" s="103">
        <f>INDEX('5'!P$28:P$144, MATCH($C276, '5'!$C$28:$C$144, 0))</f>
        <v>0</v>
      </c>
      <c r="Q276" s="103">
        <f>INDEX('5'!Q$28:Q$144, MATCH($C276, '5'!$C$28:$C$144, 0))</f>
        <v>0</v>
      </c>
      <c r="R276" s="103">
        <f>INDEX('5'!R$28:R$144, MATCH($C276, '5'!$C$28:$C$144, 0))</f>
        <v>0</v>
      </c>
      <c r="S276" s="103">
        <f>INDEX('5'!S$28:S$144, MATCH($C276, '5'!$C$28:$C$144, 0))</f>
        <v>0</v>
      </c>
      <c r="T276" s="103">
        <f>INDEX('5'!T$28:T$144, MATCH($C276, '5'!$C$28:$C$144, 0))</f>
        <v>0</v>
      </c>
      <c r="U276" s="122"/>
    </row>
    <row r="277" spans="1:23" s="131" customFormat="1">
      <c r="B277" s="161"/>
      <c r="C277" s="16" t="s">
        <v>96</v>
      </c>
      <c r="D277" s="18"/>
      <c r="E277" s="18" t="s">
        <v>649</v>
      </c>
      <c r="F277" s="18"/>
      <c r="G277" s="18"/>
      <c r="H277" s="139">
        <f>'5'!H148</f>
        <v>0</v>
      </c>
      <c r="I277" s="139">
        <f>'5'!I148</f>
        <v>0</v>
      </c>
      <c r="J277" s="139">
        <f>'5'!J148</f>
        <v>0</v>
      </c>
      <c r="K277" s="139">
        <f>'5'!K148</f>
        <v>0</v>
      </c>
      <c r="L277" s="139">
        <f>'5'!L148</f>
        <v>0</v>
      </c>
      <c r="M277" s="139">
        <f>'5'!M148</f>
        <v>0</v>
      </c>
      <c r="N277" s="139">
        <f>'5'!N148</f>
        <v>0</v>
      </c>
      <c r="O277" s="139">
        <f>'5'!O148</f>
        <v>0</v>
      </c>
      <c r="P277" s="139">
        <f>'5'!P148</f>
        <v>0</v>
      </c>
      <c r="Q277" s="139">
        <f>'5'!Q148</f>
        <v>0</v>
      </c>
      <c r="R277" s="139">
        <f>'5'!R148</f>
        <v>0</v>
      </c>
      <c r="S277" s="139">
        <f>'5'!S148</f>
        <v>0</v>
      </c>
      <c r="T277" s="139">
        <f>'5'!T148</f>
        <v>0</v>
      </c>
      <c r="U277" s="122"/>
      <c r="V277" s="161"/>
    </row>
    <row r="278" spans="1:23" s="161" customFormat="1">
      <c r="C278" s="24"/>
      <c r="D278" s="18"/>
      <c r="E278" s="18"/>
      <c r="F278" s="18"/>
      <c r="G278" s="18"/>
      <c r="H278" s="117"/>
      <c r="I278" s="117"/>
      <c r="J278" s="117"/>
      <c r="K278" s="117"/>
      <c r="L278" s="117"/>
      <c r="M278" s="117"/>
      <c r="N278" s="117"/>
      <c r="O278" s="117"/>
      <c r="P278" s="117"/>
      <c r="Q278" s="117"/>
      <c r="R278" s="117"/>
      <c r="S278" s="117"/>
      <c r="T278" s="117"/>
      <c r="U278" s="122"/>
    </row>
    <row r="279" spans="1:23" s="161" customFormat="1">
      <c r="C279" s="206" t="s">
        <v>667</v>
      </c>
      <c r="D279" s="18"/>
      <c r="E279" s="18" t="s">
        <v>649</v>
      </c>
      <c r="F279" s="18"/>
      <c r="G279" s="18"/>
      <c r="H279" s="103">
        <f>'3'!H25-'10'!H26</f>
        <v>0</v>
      </c>
      <c r="I279" s="103">
        <f>'3'!I25-'10'!I26</f>
        <v>0</v>
      </c>
      <c r="J279" s="103">
        <f>'3'!J25-'10'!J26</f>
        <v>0</v>
      </c>
      <c r="K279" s="103">
        <f>'3'!K25-'10'!K26</f>
        <v>0</v>
      </c>
      <c r="L279" s="103">
        <f>'3'!L25-'10'!L26</f>
        <v>0</v>
      </c>
      <c r="M279" s="103">
        <f>'3'!M25-'10'!M26</f>
        <v>0</v>
      </c>
      <c r="N279" s="103">
        <f>'3'!N25-'10'!N26</f>
        <v>0</v>
      </c>
      <c r="O279" s="103">
        <f>'3'!O25-'10'!O26</f>
        <v>0</v>
      </c>
      <c r="P279" s="103">
        <f>'3'!P25-'10'!P26</f>
        <v>0</v>
      </c>
      <c r="Q279" s="103">
        <f>'3'!Q25-'10'!Q26</f>
        <v>0</v>
      </c>
      <c r="R279" s="103">
        <f>'3'!R25-'10'!R26</f>
        <v>0</v>
      </c>
      <c r="S279" s="103">
        <f>'3'!S25-'10'!S26</f>
        <v>0</v>
      </c>
      <c r="T279" s="103">
        <f>'3'!T25-'10'!T26</f>
        <v>0</v>
      </c>
      <c r="U279" s="122"/>
    </row>
    <row r="280" spans="1:23" s="161" customFormat="1">
      <c r="C280" s="206" t="s">
        <v>668</v>
      </c>
      <c r="D280" s="18"/>
      <c r="E280" s="18" t="s">
        <v>649</v>
      </c>
      <c r="F280" s="18"/>
      <c r="G280" s="18"/>
      <c r="H280" s="103">
        <f>'3'!H26-'10'!H26</f>
        <v>0</v>
      </c>
      <c r="I280" s="103">
        <f>'3'!I26-'10'!I26</f>
        <v>0</v>
      </c>
      <c r="J280" s="103">
        <f>'3'!J26-'10'!J26</f>
        <v>0</v>
      </c>
      <c r="K280" s="103">
        <f>'3'!K26-'10'!K26</f>
        <v>0</v>
      </c>
      <c r="L280" s="103">
        <f>'3'!L26-'10'!L26</f>
        <v>0</v>
      </c>
      <c r="M280" s="103">
        <f>'3'!M26-'10'!M26</f>
        <v>0</v>
      </c>
      <c r="N280" s="103">
        <f>'3'!N26-'10'!N26</f>
        <v>0</v>
      </c>
      <c r="O280" s="103">
        <f>'3'!O26-'10'!O26</f>
        <v>0</v>
      </c>
      <c r="P280" s="103">
        <f>'3'!P26-'10'!P26</f>
        <v>0</v>
      </c>
      <c r="Q280" s="103">
        <f>'3'!Q26-'10'!Q26</f>
        <v>0</v>
      </c>
      <c r="R280" s="103">
        <f>'3'!R26-'10'!R26</f>
        <v>0</v>
      </c>
      <c r="S280" s="103">
        <f>'3'!S26-'10'!S26</f>
        <v>0</v>
      </c>
      <c r="T280" s="103">
        <f>'3'!T26-'10'!T26</f>
        <v>0</v>
      </c>
      <c r="U280" s="122"/>
    </row>
    <row r="281" spans="1:23" s="161" customFormat="1">
      <c r="C281" s="206"/>
      <c r="D281" s="18"/>
      <c r="E281" s="18"/>
      <c r="F281" s="18"/>
      <c r="G281" s="18"/>
      <c r="H281" s="117"/>
      <c r="I281" s="117"/>
      <c r="J281" s="117"/>
      <c r="K281" s="117"/>
      <c r="L281" s="117"/>
      <c r="M281" s="117"/>
      <c r="N281" s="117"/>
      <c r="O281" s="117"/>
      <c r="P281" s="117"/>
      <c r="Q281" s="117"/>
      <c r="R281" s="117"/>
      <c r="S281" s="117"/>
      <c r="T281" s="117"/>
      <c r="U281" s="122"/>
    </row>
    <row r="282" spans="1:23" s="161" customFormat="1">
      <c r="C282" s="151" t="s">
        <v>491</v>
      </c>
      <c r="D282" s="52"/>
      <c r="E282" s="18" t="s">
        <v>649</v>
      </c>
      <c r="H282" s="103">
        <f>'10'!H16</f>
        <v>0</v>
      </c>
      <c r="I282" s="103">
        <f>'10'!I16</f>
        <v>0</v>
      </c>
      <c r="J282" s="103">
        <f>'10'!J16</f>
        <v>0</v>
      </c>
      <c r="K282" s="103">
        <f>'10'!K16</f>
        <v>0</v>
      </c>
      <c r="L282" s="103">
        <f>'10'!L16</f>
        <v>0</v>
      </c>
      <c r="M282" s="103">
        <f>'10'!M16</f>
        <v>0</v>
      </c>
      <c r="N282" s="103">
        <f>'10'!N16</f>
        <v>0</v>
      </c>
      <c r="O282" s="103">
        <f>'10'!O16</f>
        <v>0</v>
      </c>
      <c r="P282" s="103">
        <f>'10'!P16</f>
        <v>0</v>
      </c>
      <c r="Q282" s="103">
        <f>'10'!Q16</f>
        <v>0</v>
      </c>
      <c r="R282" s="103">
        <f>'10'!R16</f>
        <v>0</v>
      </c>
      <c r="S282" s="103">
        <f>'10'!S16</f>
        <v>0</v>
      </c>
      <c r="T282" s="103">
        <f>'10'!T16</f>
        <v>0</v>
      </c>
      <c r="U282" s="127"/>
    </row>
    <row r="283" spans="1:23" s="131" customFormat="1">
      <c r="B283" s="161"/>
      <c r="C283" s="161"/>
      <c r="D283" s="161"/>
      <c r="E283" s="161"/>
      <c r="F283" s="161"/>
      <c r="G283" s="161"/>
      <c r="H283" s="161"/>
      <c r="I283" s="161"/>
      <c r="J283" s="161"/>
      <c r="K283" s="161"/>
      <c r="L283" s="161"/>
      <c r="M283" s="161"/>
      <c r="N283" s="161"/>
      <c r="O283" s="161"/>
      <c r="P283" s="161"/>
      <c r="Q283" s="161"/>
      <c r="R283" s="161"/>
      <c r="S283" s="161"/>
      <c r="T283" s="161"/>
      <c r="U283" s="161"/>
      <c r="V283" s="161"/>
    </row>
    <row r="284" spans="1:23" s="131" customFormat="1">
      <c r="A284" s="161"/>
      <c r="B284" s="161"/>
      <c r="C284" s="16" t="s">
        <v>377</v>
      </c>
      <c r="D284" s="18"/>
      <c r="E284" s="18" t="s">
        <v>649</v>
      </c>
      <c r="F284" s="161"/>
      <c r="G284" s="161"/>
      <c r="H284" s="139">
        <f>'3'!H28</f>
        <v>0</v>
      </c>
      <c r="I284" s="139">
        <f>'3'!I28</f>
        <v>0</v>
      </c>
      <c r="J284" s="139">
        <f>'3'!J28</f>
        <v>0</v>
      </c>
      <c r="K284" s="139">
        <f>'3'!K28</f>
        <v>0</v>
      </c>
      <c r="L284" s="139">
        <f>'3'!L28</f>
        <v>0</v>
      </c>
      <c r="M284" s="139">
        <f>'3'!M28</f>
        <v>0</v>
      </c>
      <c r="N284" s="139">
        <f>'3'!N28</f>
        <v>0</v>
      </c>
      <c r="O284" s="139">
        <f>'3'!O28</f>
        <v>0</v>
      </c>
      <c r="P284" s="139">
        <f>'3'!P28</f>
        <v>0</v>
      </c>
      <c r="Q284" s="139">
        <f>'3'!Q28</f>
        <v>0</v>
      </c>
      <c r="R284" s="139">
        <f>'3'!R28</f>
        <v>0</v>
      </c>
      <c r="S284" s="139">
        <f>'3'!S28</f>
        <v>0</v>
      </c>
      <c r="T284" s="139">
        <f>'3'!T28</f>
        <v>0</v>
      </c>
      <c r="U284" s="161"/>
      <c r="V284" s="161"/>
    </row>
    <row r="285" spans="1:23" s="161" customFormat="1">
      <c r="A285" s="21"/>
      <c r="B285" s="21"/>
      <c r="C285" s="21"/>
      <c r="D285" s="21"/>
      <c r="E285" s="21"/>
      <c r="F285" s="21"/>
      <c r="G285" s="21"/>
      <c r="H285" s="118"/>
      <c r="I285" s="118"/>
      <c r="J285" s="118"/>
      <c r="K285" s="118"/>
      <c r="L285" s="118"/>
      <c r="M285" s="118"/>
      <c r="N285" s="118"/>
      <c r="O285" s="118"/>
      <c r="P285" s="118"/>
      <c r="Q285" s="118"/>
      <c r="R285" s="118"/>
      <c r="S285" s="118"/>
      <c r="T285" s="118"/>
      <c r="U285" s="125"/>
      <c r="V285" s="21"/>
    </row>
    <row r="286" spans="1:23" s="161" customFormat="1">
      <c r="B286" s="64"/>
      <c r="C286" s="64"/>
      <c r="D286" s="64"/>
      <c r="E286" s="64"/>
      <c r="F286" s="64"/>
      <c r="G286" s="64"/>
      <c r="H286" s="119"/>
      <c r="I286" s="119"/>
      <c r="J286" s="119"/>
      <c r="K286" s="119"/>
      <c r="L286" s="119"/>
      <c r="M286" s="119"/>
      <c r="N286" s="119"/>
      <c r="O286" s="119"/>
      <c r="P286" s="119"/>
      <c r="Q286" s="119"/>
      <c r="R286" s="119"/>
      <c r="S286" s="119"/>
      <c r="T286" s="119"/>
      <c r="U286" s="126"/>
    </row>
    <row r="287" spans="1:23" s="44" customFormat="1">
      <c r="A287" s="64"/>
      <c r="B287" s="65" t="s">
        <v>613</v>
      </c>
      <c r="C287" s="161"/>
      <c r="D287" s="64"/>
      <c r="E287" s="64"/>
      <c r="F287" s="64"/>
      <c r="G287" s="64"/>
      <c r="H287" s="64"/>
      <c r="I287" s="64"/>
      <c r="J287" s="64"/>
      <c r="K287" s="64"/>
      <c r="L287" s="64"/>
      <c r="M287" s="64"/>
      <c r="N287" s="64"/>
      <c r="O287" s="64"/>
      <c r="P287" s="64"/>
      <c r="Q287" s="64"/>
      <c r="R287" s="64"/>
      <c r="S287" s="64"/>
      <c r="T287" s="64"/>
      <c r="U287" s="126"/>
      <c r="V287" s="64"/>
      <c r="W287" s="64"/>
    </row>
    <row r="288" spans="1:23" s="44" customFormat="1">
      <c r="A288" s="64"/>
      <c r="B288" s="64"/>
      <c r="C288" s="65"/>
      <c r="D288" s="64"/>
      <c r="E288" s="64"/>
      <c r="F288" s="64"/>
      <c r="G288" s="64"/>
      <c r="H288" s="64"/>
      <c r="I288" s="64"/>
      <c r="J288" s="64"/>
      <c r="K288" s="64"/>
      <c r="L288" s="64"/>
      <c r="M288" s="64"/>
      <c r="N288" s="64"/>
      <c r="O288" s="64"/>
      <c r="P288" s="64"/>
      <c r="Q288" s="64"/>
      <c r="R288" s="64"/>
      <c r="S288" s="64"/>
      <c r="T288" s="64"/>
      <c r="U288" s="126"/>
      <c r="V288" s="64"/>
      <c r="W288" s="64"/>
    </row>
    <row r="289" spans="1:23" s="44" customFormat="1">
      <c r="A289" s="161"/>
      <c r="B289" s="161"/>
      <c r="C289" s="161" t="s">
        <v>79</v>
      </c>
      <c r="D289" s="18"/>
      <c r="E289" s="18" t="s">
        <v>649</v>
      </c>
      <c r="F289" s="161"/>
      <c r="G289" s="161"/>
      <c r="H289" s="114"/>
      <c r="I289" s="115"/>
      <c r="J289" s="115"/>
      <c r="K289" s="115"/>
      <c r="L289" s="115"/>
      <c r="M289" s="115"/>
      <c r="N289" s="115"/>
      <c r="O289" s="115"/>
      <c r="P289" s="115"/>
      <c r="Q289" s="115"/>
      <c r="R289" s="115"/>
      <c r="S289" s="115"/>
      <c r="T289" s="115"/>
      <c r="U289" s="122"/>
      <c r="V289" s="161"/>
      <c r="W289" s="161"/>
    </row>
    <row r="290" spans="1:23" s="44" customFormat="1">
      <c r="A290" s="161"/>
      <c r="B290" s="161"/>
      <c r="C290" s="161" t="s">
        <v>80</v>
      </c>
      <c r="D290" s="18"/>
      <c r="E290" s="18" t="s">
        <v>649</v>
      </c>
      <c r="F290" s="161"/>
      <c r="G290" s="161"/>
      <c r="H290" s="114"/>
      <c r="I290" s="115"/>
      <c r="J290" s="115"/>
      <c r="K290" s="115"/>
      <c r="L290" s="115"/>
      <c r="M290" s="115"/>
      <c r="N290" s="115"/>
      <c r="O290" s="115"/>
      <c r="P290" s="115"/>
      <c r="Q290" s="115"/>
      <c r="R290" s="115"/>
      <c r="S290" s="115"/>
      <c r="T290" s="115"/>
      <c r="U290" s="122"/>
      <c r="V290" s="161"/>
      <c r="W290" s="161"/>
    </row>
    <row r="291" spans="1:23" s="44" customFormat="1">
      <c r="A291" s="161"/>
      <c r="B291" s="161"/>
      <c r="C291" s="161"/>
      <c r="D291" s="161"/>
      <c r="E291" s="161"/>
      <c r="F291" s="161"/>
      <c r="G291" s="161"/>
      <c r="H291" s="97"/>
      <c r="I291" s="97"/>
      <c r="J291" s="97"/>
      <c r="K291" s="97"/>
      <c r="L291" s="97"/>
      <c r="M291" s="97"/>
      <c r="N291" s="97"/>
      <c r="O291" s="97"/>
      <c r="P291" s="97"/>
      <c r="Q291" s="97"/>
      <c r="R291" s="97"/>
      <c r="S291" s="97"/>
      <c r="T291" s="97"/>
      <c r="U291" s="122"/>
      <c r="V291" s="161"/>
      <c r="W291" s="161"/>
    </row>
    <row r="292" spans="1:23" s="161" customFormat="1">
      <c r="C292" s="16" t="s">
        <v>561</v>
      </c>
      <c r="D292" s="18"/>
      <c r="E292" s="18" t="s">
        <v>649</v>
      </c>
      <c r="H292" s="98">
        <f>H294+H401+H416+H418+H420</f>
        <v>0</v>
      </c>
      <c r="I292" s="98">
        <f t="shared" ref="I292:T292" si="141">I294+I401+I416+I418+I420</f>
        <v>0</v>
      </c>
      <c r="J292" s="98">
        <f t="shared" si="141"/>
        <v>0</v>
      </c>
      <c r="K292" s="98">
        <f t="shared" si="141"/>
        <v>0</v>
      </c>
      <c r="L292" s="98">
        <f t="shared" si="141"/>
        <v>0</v>
      </c>
      <c r="M292" s="98">
        <f t="shared" si="141"/>
        <v>0</v>
      </c>
      <c r="N292" s="98">
        <f t="shared" si="141"/>
        <v>0</v>
      </c>
      <c r="O292" s="98">
        <f t="shared" si="141"/>
        <v>0</v>
      </c>
      <c r="P292" s="98">
        <f t="shared" si="141"/>
        <v>0</v>
      </c>
      <c r="Q292" s="98">
        <f t="shared" si="141"/>
        <v>0</v>
      </c>
      <c r="R292" s="98">
        <f t="shared" si="141"/>
        <v>0</v>
      </c>
      <c r="S292" s="98">
        <f t="shared" si="141"/>
        <v>0</v>
      </c>
      <c r="T292" s="98">
        <f t="shared" si="141"/>
        <v>0</v>
      </c>
      <c r="U292" s="122"/>
    </row>
    <row r="293" spans="1:23" s="161" customFormat="1">
      <c r="D293" s="18"/>
      <c r="E293" s="18"/>
      <c r="H293" s="97"/>
      <c r="I293" s="97"/>
      <c r="J293" s="97"/>
      <c r="K293" s="97"/>
      <c r="L293" s="97"/>
      <c r="M293" s="97"/>
      <c r="N293" s="97"/>
      <c r="O293" s="97"/>
      <c r="P293" s="97"/>
      <c r="Q293" s="97"/>
      <c r="R293" s="97"/>
      <c r="S293" s="97"/>
      <c r="T293" s="97"/>
      <c r="U293" s="122"/>
    </row>
    <row r="294" spans="1:23" s="161" customFormat="1">
      <c r="C294" s="16" t="s">
        <v>370</v>
      </c>
      <c r="D294" s="287"/>
      <c r="E294" s="287" t="s">
        <v>649</v>
      </c>
      <c r="H294" s="98">
        <f>SUM(H299,H306,H313,H320,H327,H334,H341,H348,H355,H362,H369,H376,H383,H390,H397)</f>
        <v>0</v>
      </c>
      <c r="I294" s="98">
        <f t="shared" ref="I294:S294" si="142">SUM(I299,I306,I313,I320,I327,I334,I341,I348,I355,I362,I369,I376,I383,I390,I397)</f>
        <v>0</v>
      </c>
      <c r="J294" s="98">
        <f t="shared" si="142"/>
        <v>0</v>
      </c>
      <c r="K294" s="98">
        <f t="shared" si="142"/>
        <v>0</v>
      </c>
      <c r="L294" s="98">
        <f t="shared" si="142"/>
        <v>0</v>
      </c>
      <c r="M294" s="98">
        <f t="shared" si="142"/>
        <v>0</v>
      </c>
      <c r="N294" s="98">
        <f t="shared" si="142"/>
        <v>0</v>
      </c>
      <c r="O294" s="98">
        <f t="shared" si="142"/>
        <v>0</v>
      </c>
      <c r="P294" s="98">
        <f t="shared" si="142"/>
        <v>0</v>
      </c>
      <c r="Q294" s="98">
        <f t="shared" si="142"/>
        <v>0</v>
      </c>
      <c r="R294" s="98">
        <f t="shared" si="142"/>
        <v>0</v>
      </c>
      <c r="S294" s="98">
        <f t="shared" si="142"/>
        <v>0</v>
      </c>
      <c r="T294" s="98">
        <f>SUM(T299,T306,T313,T320,T327,T334,T341,T348,T355,T362,T369,T376,T383,T390,T397)</f>
        <v>0</v>
      </c>
      <c r="U294" s="122"/>
    </row>
    <row r="295" spans="1:23" s="44" customFormat="1">
      <c r="A295" s="161"/>
      <c r="B295" s="161"/>
      <c r="C295" s="161"/>
      <c r="D295" s="18"/>
      <c r="E295" s="18"/>
      <c r="F295" s="161"/>
      <c r="G295" s="161"/>
      <c r="H295" s="97"/>
      <c r="I295" s="97"/>
      <c r="J295" s="97"/>
      <c r="K295" s="97"/>
      <c r="L295" s="97"/>
      <c r="M295" s="97"/>
      <c r="N295" s="97"/>
      <c r="O295" s="97"/>
      <c r="P295" s="97"/>
      <c r="Q295" s="97"/>
      <c r="R295" s="97"/>
      <c r="S295" s="97"/>
      <c r="T295" s="97"/>
      <c r="U295" s="122"/>
      <c r="V295" s="161"/>
      <c r="W295" s="161"/>
    </row>
    <row r="296" spans="1:23" s="76" customFormat="1">
      <c r="A296" s="161"/>
      <c r="B296" s="161"/>
      <c r="C296" s="161" t="s">
        <v>112</v>
      </c>
      <c r="D296" s="18"/>
      <c r="E296" s="18" t="s">
        <v>649</v>
      </c>
      <c r="F296" s="161"/>
      <c r="G296" s="161"/>
      <c r="H296" s="114"/>
      <c r="I296" s="115"/>
      <c r="J296" s="115"/>
      <c r="K296" s="115"/>
      <c r="L296" s="115"/>
      <c r="M296" s="115"/>
      <c r="N296" s="115"/>
      <c r="O296" s="115"/>
      <c r="P296" s="115"/>
      <c r="Q296" s="115"/>
      <c r="R296" s="115"/>
      <c r="S296" s="115"/>
      <c r="T296" s="115"/>
      <c r="U296" s="122"/>
      <c r="V296" s="161"/>
      <c r="W296" s="161"/>
    </row>
    <row r="297" spans="1:23" s="76" customFormat="1">
      <c r="A297" s="161"/>
      <c r="B297" s="161"/>
      <c r="C297" s="161" t="s">
        <v>113</v>
      </c>
      <c r="D297" s="161" t="s">
        <v>114</v>
      </c>
      <c r="E297" s="18" t="s">
        <v>649</v>
      </c>
      <c r="F297" s="161"/>
      <c r="G297" s="161"/>
      <c r="H297" s="114"/>
      <c r="I297" s="115"/>
      <c r="J297" s="115"/>
      <c r="K297" s="115"/>
      <c r="L297" s="115"/>
      <c r="M297" s="115"/>
      <c r="N297" s="115"/>
      <c r="O297" s="115"/>
      <c r="P297" s="115"/>
      <c r="Q297" s="115"/>
      <c r="R297" s="115"/>
      <c r="S297" s="115"/>
      <c r="T297" s="115"/>
      <c r="U297" s="122"/>
      <c r="V297" s="161"/>
      <c r="W297" s="161"/>
    </row>
    <row r="298" spans="1:23" s="76" customFormat="1">
      <c r="A298" s="161"/>
      <c r="B298" s="161"/>
      <c r="C298" s="161"/>
      <c r="D298" s="18"/>
      <c r="E298" s="18"/>
      <c r="F298" s="161"/>
      <c r="G298" s="161"/>
      <c r="H298" s="97"/>
      <c r="I298" s="97"/>
      <c r="J298" s="97"/>
      <c r="K298" s="97"/>
      <c r="L298" s="97"/>
      <c r="M298" s="97"/>
      <c r="N298" s="97"/>
      <c r="O298" s="97"/>
      <c r="P298" s="97"/>
      <c r="Q298" s="97"/>
      <c r="R298" s="97"/>
      <c r="S298" s="97"/>
      <c r="T298" s="97"/>
      <c r="U298" s="122"/>
      <c r="V298" s="161"/>
      <c r="W298" s="161"/>
    </row>
    <row r="299" spans="1:23" s="44" customFormat="1">
      <c r="A299" s="161"/>
      <c r="B299" s="161"/>
      <c r="C299" s="16" t="s">
        <v>371</v>
      </c>
      <c r="D299" s="18"/>
      <c r="E299" s="18" t="s">
        <v>649</v>
      </c>
      <c r="F299" s="161"/>
      <c r="G299" s="161"/>
      <c r="H299" s="98">
        <f t="shared" ref="H299" si="143">SUM(H300,H304)</f>
        <v>0</v>
      </c>
      <c r="I299" s="98">
        <f t="shared" ref="I299:T299" si="144">SUM(I300,I304)</f>
        <v>0</v>
      </c>
      <c r="J299" s="98">
        <f t="shared" si="144"/>
        <v>0</v>
      </c>
      <c r="K299" s="98">
        <f t="shared" si="144"/>
        <v>0</v>
      </c>
      <c r="L299" s="98">
        <f t="shared" si="144"/>
        <v>0</v>
      </c>
      <c r="M299" s="98">
        <f t="shared" si="144"/>
        <v>0</v>
      </c>
      <c r="N299" s="98">
        <f t="shared" si="144"/>
        <v>0</v>
      </c>
      <c r="O299" s="98">
        <f t="shared" si="144"/>
        <v>0</v>
      </c>
      <c r="P299" s="98">
        <f t="shared" si="144"/>
        <v>0</v>
      </c>
      <c r="Q299" s="98">
        <f t="shared" si="144"/>
        <v>0</v>
      </c>
      <c r="R299" s="98">
        <f t="shared" si="144"/>
        <v>0</v>
      </c>
      <c r="S299" s="98">
        <f t="shared" si="144"/>
        <v>0</v>
      </c>
      <c r="T299" s="98">
        <f t="shared" si="144"/>
        <v>0</v>
      </c>
      <c r="U299" s="122"/>
      <c r="V299" s="161"/>
      <c r="W299" s="161"/>
    </row>
    <row r="300" spans="1:23">
      <c r="A300" s="161"/>
      <c r="B300" s="161"/>
      <c r="C300" s="16" t="s">
        <v>376</v>
      </c>
      <c r="D300" s="161"/>
      <c r="E300" s="18" t="s">
        <v>649</v>
      </c>
      <c r="F300" s="161"/>
      <c r="G300" s="161"/>
      <c r="H300" s="98">
        <f>SUM(H301,H302, H303)</f>
        <v>0</v>
      </c>
      <c r="I300" s="98">
        <f t="shared" ref="I300:T300" si="145">SUM(I301,I302, I303)</f>
        <v>0</v>
      </c>
      <c r="J300" s="98">
        <f t="shared" si="145"/>
        <v>0</v>
      </c>
      <c r="K300" s="98">
        <f t="shared" si="145"/>
        <v>0</v>
      </c>
      <c r="L300" s="98">
        <f t="shared" si="145"/>
        <v>0</v>
      </c>
      <c r="M300" s="98">
        <f t="shared" si="145"/>
        <v>0</v>
      </c>
      <c r="N300" s="98">
        <f t="shared" si="145"/>
        <v>0</v>
      </c>
      <c r="O300" s="98">
        <f t="shared" si="145"/>
        <v>0</v>
      </c>
      <c r="P300" s="98">
        <f t="shared" si="145"/>
        <v>0</v>
      </c>
      <c r="Q300" s="98">
        <f t="shared" si="145"/>
        <v>0</v>
      </c>
      <c r="R300" s="98">
        <f t="shared" si="145"/>
        <v>0</v>
      </c>
      <c r="S300" s="98">
        <f t="shared" si="145"/>
        <v>0</v>
      </c>
      <c r="T300" s="98">
        <f t="shared" si="145"/>
        <v>0</v>
      </c>
      <c r="U300" s="161"/>
      <c r="V300" s="161"/>
      <c r="W300" s="161"/>
    </row>
    <row r="301" spans="1:23" s="24" customFormat="1">
      <c r="C301" s="134" t="s">
        <v>330</v>
      </c>
      <c r="E301" s="18" t="s">
        <v>649</v>
      </c>
      <c r="H301" s="114"/>
      <c r="I301" s="115"/>
      <c r="J301" s="115"/>
      <c r="K301" s="115"/>
      <c r="L301" s="115"/>
      <c r="M301" s="115"/>
      <c r="N301" s="115"/>
      <c r="O301" s="115"/>
      <c r="P301" s="115"/>
      <c r="Q301" s="115"/>
      <c r="R301" s="115"/>
      <c r="S301" s="115"/>
      <c r="T301" s="115"/>
    </row>
    <row r="302" spans="1:23">
      <c r="C302" s="34" t="s">
        <v>337</v>
      </c>
      <c r="D302" s="161"/>
      <c r="E302" s="18" t="s">
        <v>649</v>
      </c>
      <c r="F302" s="161"/>
      <c r="G302" s="161"/>
      <c r="H302" s="114"/>
      <c r="I302" s="115"/>
      <c r="J302" s="115"/>
      <c r="K302" s="115"/>
      <c r="L302" s="115"/>
      <c r="M302" s="115"/>
      <c r="N302" s="115"/>
      <c r="O302" s="115"/>
      <c r="P302" s="115"/>
      <c r="Q302" s="115"/>
      <c r="R302" s="115"/>
      <c r="S302" s="115"/>
      <c r="T302" s="115"/>
    </row>
    <row r="303" spans="1:23" s="161" customFormat="1">
      <c r="C303" s="34" t="s">
        <v>341</v>
      </c>
      <c r="E303" s="18" t="s">
        <v>649</v>
      </c>
      <c r="H303" s="114"/>
      <c r="I303" s="115"/>
      <c r="J303" s="115"/>
      <c r="K303" s="115"/>
      <c r="L303" s="115"/>
      <c r="M303" s="115"/>
      <c r="N303" s="115"/>
      <c r="O303" s="115"/>
      <c r="P303" s="115"/>
      <c r="Q303" s="115"/>
      <c r="R303" s="115"/>
      <c r="S303" s="115"/>
      <c r="T303" s="115"/>
    </row>
    <row r="304" spans="1:23">
      <c r="C304" s="16" t="s">
        <v>244</v>
      </c>
      <c r="D304" s="161"/>
      <c r="E304" s="18" t="s">
        <v>649</v>
      </c>
      <c r="F304" s="161"/>
      <c r="G304" s="161"/>
      <c r="H304" s="114"/>
      <c r="I304" s="115"/>
      <c r="J304" s="115"/>
      <c r="K304" s="115"/>
      <c r="L304" s="115"/>
      <c r="M304" s="115"/>
      <c r="N304" s="115"/>
      <c r="O304" s="115"/>
      <c r="P304" s="115"/>
      <c r="Q304" s="115"/>
      <c r="R304" s="115"/>
      <c r="S304" s="115"/>
      <c r="T304" s="115"/>
    </row>
    <row r="305" spans="2:21" s="161" customFormat="1"/>
    <row r="306" spans="2:21">
      <c r="B306" s="161"/>
      <c r="C306" s="123" t="s">
        <v>372</v>
      </c>
      <c r="D306" s="18"/>
      <c r="E306" s="18" t="s">
        <v>649</v>
      </c>
      <c r="F306" s="161"/>
      <c r="G306" s="161"/>
      <c r="H306" s="98">
        <f t="shared" ref="H306:T306" si="146">SUM(H307,H311)</f>
        <v>0</v>
      </c>
      <c r="I306" s="98">
        <f t="shared" si="146"/>
        <v>0</v>
      </c>
      <c r="J306" s="98">
        <f t="shared" si="146"/>
        <v>0</v>
      </c>
      <c r="K306" s="98">
        <f t="shared" si="146"/>
        <v>0</v>
      </c>
      <c r="L306" s="98">
        <f t="shared" si="146"/>
        <v>0</v>
      </c>
      <c r="M306" s="98">
        <f t="shared" si="146"/>
        <v>0</v>
      </c>
      <c r="N306" s="98">
        <f t="shared" si="146"/>
        <v>0</v>
      </c>
      <c r="O306" s="98">
        <f t="shared" si="146"/>
        <v>0</v>
      </c>
      <c r="P306" s="98">
        <f t="shared" si="146"/>
        <v>0</v>
      </c>
      <c r="Q306" s="98">
        <f t="shared" si="146"/>
        <v>0</v>
      </c>
      <c r="R306" s="98">
        <f t="shared" si="146"/>
        <v>0</v>
      </c>
      <c r="S306" s="98">
        <f t="shared" si="146"/>
        <v>0</v>
      </c>
      <c r="T306" s="98">
        <f t="shared" si="146"/>
        <v>0</v>
      </c>
      <c r="U306" s="122"/>
    </row>
    <row r="307" spans="2:21" s="44" customFormat="1">
      <c r="B307" s="161"/>
      <c r="C307" s="16" t="s">
        <v>436</v>
      </c>
      <c r="D307" s="161"/>
      <c r="E307" s="18" t="s">
        <v>649</v>
      </c>
      <c r="F307" s="161"/>
      <c r="G307" s="161"/>
      <c r="H307" s="98">
        <f>SUM(H308,H309,H310)</f>
        <v>0</v>
      </c>
      <c r="I307" s="98">
        <f t="shared" ref="I307:S307" si="147">SUM(I308,I309,I310)</f>
        <v>0</v>
      </c>
      <c r="J307" s="98">
        <f t="shared" si="147"/>
        <v>0</v>
      </c>
      <c r="K307" s="98">
        <f t="shared" si="147"/>
        <v>0</v>
      </c>
      <c r="L307" s="98">
        <f t="shared" si="147"/>
        <v>0</v>
      </c>
      <c r="M307" s="98">
        <f t="shared" si="147"/>
        <v>0</v>
      </c>
      <c r="N307" s="98">
        <f t="shared" si="147"/>
        <v>0</v>
      </c>
      <c r="O307" s="98">
        <f t="shared" si="147"/>
        <v>0</v>
      </c>
      <c r="P307" s="98">
        <f t="shared" si="147"/>
        <v>0</v>
      </c>
      <c r="Q307" s="98">
        <f t="shared" si="147"/>
        <v>0</v>
      </c>
      <c r="R307" s="98">
        <f t="shared" si="147"/>
        <v>0</v>
      </c>
      <c r="S307" s="98">
        <f t="shared" si="147"/>
        <v>0</v>
      </c>
      <c r="T307" s="98">
        <f>SUM(T308,T309,T310)</f>
        <v>0</v>
      </c>
      <c r="U307" s="161"/>
    </row>
    <row r="308" spans="2:21">
      <c r="B308" s="161"/>
      <c r="C308" s="134" t="s">
        <v>330</v>
      </c>
      <c r="D308" s="161"/>
      <c r="E308" s="18" t="s">
        <v>649</v>
      </c>
      <c r="F308" s="161"/>
      <c r="G308" s="161"/>
      <c r="H308" s="114"/>
      <c r="I308" s="115"/>
      <c r="J308" s="115"/>
      <c r="K308" s="115"/>
      <c r="L308" s="115"/>
      <c r="M308" s="115"/>
      <c r="N308" s="115"/>
      <c r="O308" s="115"/>
      <c r="P308" s="115"/>
      <c r="Q308" s="115"/>
      <c r="R308" s="115"/>
      <c r="S308" s="115"/>
      <c r="T308" s="115"/>
      <c r="U308" s="161"/>
    </row>
    <row r="309" spans="2:21">
      <c r="B309" s="161"/>
      <c r="C309" s="34" t="s">
        <v>337</v>
      </c>
      <c r="D309" s="161"/>
      <c r="E309" s="18" t="s">
        <v>649</v>
      </c>
      <c r="F309" s="161"/>
      <c r="G309" s="161"/>
      <c r="H309" s="114"/>
      <c r="I309" s="115"/>
      <c r="J309" s="115"/>
      <c r="K309" s="115"/>
      <c r="L309" s="115"/>
      <c r="M309" s="115"/>
      <c r="N309" s="115"/>
      <c r="O309" s="115"/>
      <c r="P309" s="115"/>
      <c r="Q309" s="115"/>
      <c r="R309" s="115"/>
      <c r="S309" s="115"/>
      <c r="T309" s="115"/>
      <c r="U309" s="161"/>
    </row>
    <row r="310" spans="2:21" s="161" customFormat="1">
      <c r="C310" s="34" t="s">
        <v>341</v>
      </c>
      <c r="E310" s="18" t="s">
        <v>649</v>
      </c>
      <c r="H310" s="114"/>
      <c r="I310" s="115"/>
      <c r="J310" s="115"/>
      <c r="K310" s="115"/>
      <c r="L310" s="115"/>
      <c r="M310" s="115"/>
      <c r="N310" s="115"/>
      <c r="O310" s="115"/>
      <c r="P310" s="115"/>
      <c r="Q310" s="115"/>
      <c r="R310" s="115"/>
      <c r="S310" s="115"/>
      <c r="T310" s="115"/>
    </row>
    <row r="311" spans="2:21">
      <c r="B311" s="161"/>
      <c r="C311" s="16" t="s">
        <v>244</v>
      </c>
      <c r="D311" s="161"/>
      <c r="E311" s="18" t="s">
        <v>649</v>
      </c>
      <c r="F311" s="161"/>
      <c r="G311" s="161"/>
      <c r="H311" s="114"/>
      <c r="I311" s="115"/>
      <c r="J311" s="115"/>
      <c r="K311" s="115"/>
      <c r="L311" s="115"/>
      <c r="M311" s="115"/>
      <c r="N311" s="115"/>
      <c r="O311" s="115"/>
      <c r="P311" s="115"/>
      <c r="Q311" s="115"/>
      <c r="R311" s="115"/>
      <c r="S311" s="115"/>
      <c r="T311" s="115"/>
      <c r="U311" s="161"/>
    </row>
    <row r="312" spans="2:21" s="161" customFormat="1"/>
    <row r="313" spans="2:21">
      <c r="B313" s="161"/>
      <c r="C313" s="123" t="s">
        <v>373</v>
      </c>
      <c r="D313" s="18"/>
      <c r="E313" s="18" t="s">
        <v>649</v>
      </c>
      <c r="F313" s="161"/>
      <c r="G313" s="161"/>
      <c r="H313" s="98">
        <f t="shared" ref="H313:T313" si="148">SUM(H314,H318)</f>
        <v>0</v>
      </c>
      <c r="I313" s="98">
        <f t="shared" si="148"/>
        <v>0</v>
      </c>
      <c r="J313" s="98">
        <f t="shared" si="148"/>
        <v>0</v>
      </c>
      <c r="K313" s="98">
        <f t="shared" si="148"/>
        <v>0</v>
      </c>
      <c r="L313" s="98">
        <f t="shared" si="148"/>
        <v>0</v>
      </c>
      <c r="M313" s="98">
        <f t="shared" si="148"/>
        <v>0</v>
      </c>
      <c r="N313" s="98">
        <f t="shared" si="148"/>
        <v>0</v>
      </c>
      <c r="O313" s="98">
        <f t="shared" si="148"/>
        <v>0</v>
      </c>
      <c r="P313" s="98">
        <f t="shared" si="148"/>
        <v>0</v>
      </c>
      <c r="Q313" s="98">
        <f t="shared" si="148"/>
        <v>0</v>
      </c>
      <c r="R313" s="98">
        <f t="shared" si="148"/>
        <v>0</v>
      </c>
      <c r="S313" s="98">
        <f t="shared" si="148"/>
        <v>0</v>
      </c>
      <c r="T313" s="98">
        <f t="shared" si="148"/>
        <v>0</v>
      </c>
      <c r="U313" s="122"/>
    </row>
    <row r="314" spans="2:21">
      <c r="B314" s="161"/>
      <c r="C314" s="16" t="s">
        <v>376</v>
      </c>
      <c r="D314" s="161"/>
      <c r="E314" s="18" t="s">
        <v>649</v>
      </c>
      <c r="F314" s="161"/>
      <c r="G314" s="161"/>
      <c r="H314" s="98">
        <f>SUM(H315,H316,H317)</f>
        <v>0</v>
      </c>
      <c r="I314" s="98">
        <f t="shared" ref="I314:S314" si="149">SUM(I315,I316,I317)</f>
        <v>0</v>
      </c>
      <c r="J314" s="98">
        <f t="shared" si="149"/>
        <v>0</v>
      </c>
      <c r="K314" s="98">
        <f t="shared" si="149"/>
        <v>0</v>
      </c>
      <c r="L314" s="98">
        <f t="shared" si="149"/>
        <v>0</v>
      </c>
      <c r="M314" s="98">
        <f t="shared" si="149"/>
        <v>0</v>
      </c>
      <c r="N314" s="98">
        <f t="shared" si="149"/>
        <v>0</v>
      </c>
      <c r="O314" s="98">
        <f t="shared" si="149"/>
        <v>0</v>
      </c>
      <c r="P314" s="98">
        <f t="shared" si="149"/>
        <v>0</v>
      </c>
      <c r="Q314" s="98">
        <f t="shared" si="149"/>
        <v>0</v>
      </c>
      <c r="R314" s="98">
        <f t="shared" si="149"/>
        <v>0</v>
      </c>
      <c r="S314" s="98">
        <f t="shared" si="149"/>
        <v>0</v>
      </c>
      <c r="T314" s="98">
        <f>SUM(T315,T316,T317)</f>
        <v>0</v>
      </c>
      <c r="U314" s="161"/>
    </row>
    <row r="315" spans="2:21" s="44" customFormat="1">
      <c r="B315" s="161"/>
      <c r="C315" s="134" t="s">
        <v>330</v>
      </c>
      <c r="D315" s="161"/>
      <c r="E315" s="18" t="s">
        <v>649</v>
      </c>
      <c r="F315" s="161"/>
      <c r="G315" s="161"/>
      <c r="H315" s="114"/>
      <c r="I315" s="115"/>
      <c r="J315" s="115"/>
      <c r="K315" s="115"/>
      <c r="L315" s="115"/>
      <c r="M315" s="115"/>
      <c r="N315" s="115"/>
      <c r="O315" s="115"/>
      <c r="P315" s="115"/>
      <c r="Q315" s="115"/>
      <c r="R315" s="115"/>
      <c r="S315" s="115"/>
      <c r="T315" s="115"/>
      <c r="U315" s="161"/>
    </row>
    <row r="316" spans="2:21">
      <c r="B316" s="161"/>
      <c r="C316" s="34" t="s">
        <v>337</v>
      </c>
      <c r="D316" s="161"/>
      <c r="E316" s="18" t="s">
        <v>649</v>
      </c>
      <c r="F316" s="161"/>
      <c r="G316" s="161"/>
      <c r="H316" s="114"/>
      <c r="I316" s="115"/>
      <c r="J316" s="115"/>
      <c r="K316" s="115"/>
      <c r="L316" s="115"/>
      <c r="M316" s="115"/>
      <c r="N316" s="115"/>
      <c r="O316" s="115"/>
      <c r="P316" s="115"/>
      <c r="Q316" s="115"/>
      <c r="R316" s="115"/>
      <c r="S316" s="115"/>
      <c r="T316" s="115"/>
      <c r="U316" s="161"/>
    </row>
    <row r="317" spans="2:21" s="161" customFormat="1">
      <c r="C317" s="34" t="s">
        <v>341</v>
      </c>
      <c r="E317" s="18" t="s">
        <v>649</v>
      </c>
      <c r="H317" s="114"/>
      <c r="I317" s="115"/>
      <c r="J317" s="115"/>
      <c r="K317" s="115"/>
      <c r="L317" s="115"/>
      <c r="M317" s="115"/>
      <c r="N317" s="115"/>
      <c r="O317" s="115"/>
      <c r="P317" s="115"/>
      <c r="Q317" s="115"/>
      <c r="R317" s="115"/>
      <c r="S317" s="115"/>
      <c r="T317" s="115"/>
    </row>
    <row r="318" spans="2:21">
      <c r="B318" s="161"/>
      <c r="C318" s="16" t="s">
        <v>244</v>
      </c>
      <c r="D318" s="161"/>
      <c r="E318" s="18" t="s">
        <v>649</v>
      </c>
      <c r="F318" s="161"/>
      <c r="G318" s="161"/>
      <c r="H318" s="114"/>
      <c r="I318" s="115"/>
      <c r="J318" s="115"/>
      <c r="K318" s="115"/>
      <c r="L318" s="115"/>
      <c r="M318" s="115"/>
      <c r="N318" s="115"/>
      <c r="O318" s="115"/>
      <c r="P318" s="115"/>
      <c r="Q318" s="115"/>
      <c r="R318" s="115"/>
      <c r="S318" s="115"/>
      <c r="T318" s="115"/>
      <c r="U318" s="161"/>
    </row>
    <row r="319" spans="2:21" s="161" customFormat="1">
      <c r="C319" s="17"/>
      <c r="D319" s="17"/>
      <c r="E319" s="17"/>
      <c r="F319" s="17"/>
      <c r="G319" s="17"/>
      <c r="H319" s="116"/>
      <c r="I319" s="116"/>
      <c r="J319" s="116"/>
      <c r="K319" s="116"/>
      <c r="L319" s="116"/>
      <c r="M319" s="116"/>
      <c r="N319" s="116"/>
      <c r="O319" s="116"/>
      <c r="P319" s="116"/>
      <c r="Q319" s="116"/>
      <c r="R319" s="116"/>
      <c r="S319" s="116"/>
      <c r="T319" s="116"/>
      <c r="U319" s="122"/>
    </row>
    <row r="320" spans="2:21" s="161" customFormat="1">
      <c r="C320" s="123" t="s">
        <v>374</v>
      </c>
      <c r="D320" s="18"/>
      <c r="E320" s="18" t="s">
        <v>649</v>
      </c>
      <c r="H320" s="98">
        <f>SUM(H321,H325)</f>
        <v>0</v>
      </c>
      <c r="I320" s="98">
        <f t="shared" ref="I320:T320" si="150">SUM(I321,I325)</f>
        <v>0</v>
      </c>
      <c r="J320" s="98">
        <f t="shared" si="150"/>
        <v>0</v>
      </c>
      <c r="K320" s="98">
        <f t="shared" si="150"/>
        <v>0</v>
      </c>
      <c r="L320" s="98">
        <f t="shared" si="150"/>
        <v>0</v>
      </c>
      <c r="M320" s="98">
        <f t="shared" si="150"/>
        <v>0</v>
      </c>
      <c r="N320" s="98">
        <f t="shared" si="150"/>
        <v>0</v>
      </c>
      <c r="O320" s="98">
        <f t="shared" si="150"/>
        <v>0</v>
      </c>
      <c r="P320" s="98">
        <f t="shared" si="150"/>
        <v>0</v>
      </c>
      <c r="Q320" s="98">
        <f t="shared" si="150"/>
        <v>0</v>
      </c>
      <c r="R320" s="98">
        <f t="shared" si="150"/>
        <v>0</v>
      </c>
      <c r="S320" s="98">
        <f t="shared" si="150"/>
        <v>0</v>
      </c>
      <c r="T320" s="98">
        <f t="shared" si="150"/>
        <v>0</v>
      </c>
      <c r="U320" s="122"/>
    </row>
    <row r="321" spans="2:21" s="131" customFormat="1">
      <c r="B321" s="161"/>
      <c r="C321" s="16" t="s">
        <v>376</v>
      </c>
      <c r="D321" s="161"/>
      <c r="E321" s="18" t="s">
        <v>649</v>
      </c>
      <c r="F321" s="161"/>
      <c r="G321" s="161"/>
      <c r="H321" s="98">
        <f>SUM(H322,H323,H324)</f>
        <v>0</v>
      </c>
      <c r="I321" s="98">
        <f t="shared" ref="I321:S321" si="151">SUM(I322,I323,I324)</f>
        <v>0</v>
      </c>
      <c r="J321" s="98">
        <f t="shared" si="151"/>
        <v>0</v>
      </c>
      <c r="K321" s="98">
        <f t="shared" si="151"/>
        <v>0</v>
      </c>
      <c r="L321" s="98">
        <f t="shared" si="151"/>
        <v>0</v>
      </c>
      <c r="M321" s="98">
        <f t="shared" si="151"/>
        <v>0</v>
      </c>
      <c r="N321" s="98">
        <f t="shared" si="151"/>
        <v>0</v>
      </c>
      <c r="O321" s="98">
        <f t="shared" si="151"/>
        <v>0</v>
      </c>
      <c r="P321" s="98">
        <f t="shared" si="151"/>
        <v>0</v>
      </c>
      <c r="Q321" s="98">
        <f t="shared" si="151"/>
        <v>0</v>
      </c>
      <c r="R321" s="98">
        <f t="shared" si="151"/>
        <v>0</v>
      </c>
      <c r="S321" s="98">
        <f t="shared" si="151"/>
        <v>0</v>
      </c>
      <c r="T321" s="98">
        <f>SUM(T322,T323,T324)</f>
        <v>0</v>
      </c>
      <c r="U321" s="161"/>
    </row>
    <row r="322" spans="2:21" s="76" customFormat="1">
      <c r="B322" s="161"/>
      <c r="C322" s="134" t="s">
        <v>330</v>
      </c>
      <c r="D322" s="161"/>
      <c r="E322" s="18" t="s">
        <v>649</v>
      </c>
      <c r="F322" s="161"/>
      <c r="G322" s="161"/>
      <c r="H322" s="114"/>
      <c r="I322" s="115"/>
      <c r="J322" s="115"/>
      <c r="K322" s="115"/>
      <c r="L322" s="115"/>
      <c r="M322" s="115"/>
      <c r="N322" s="115"/>
      <c r="O322" s="115"/>
      <c r="P322" s="115"/>
      <c r="Q322" s="115"/>
      <c r="R322" s="115"/>
      <c r="S322" s="115"/>
      <c r="T322" s="115"/>
      <c r="U322" s="161"/>
    </row>
    <row r="323" spans="2:21">
      <c r="B323" s="161"/>
      <c r="C323" s="34" t="s">
        <v>337</v>
      </c>
      <c r="D323" s="161"/>
      <c r="E323" s="18" t="s">
        <v>649</v>
      </c>
      <c r="F323" s="161"/>
      <c r="G323" s="161"/>
      <c r="H323" s="114"/>
      <c r="I323" s="115"/>
      <c r="J323" s="115"/>
      <c r="K323" s="115"/>
      <c r="L323" s="115"/>
      <c r="M323" s="115"/>
      <c r="N323" s="115"/>
      <c r="O323" s="115"/>
      <c r="P323" s="115"/>
      <c r="Q323" s="115"/>
      <c r="R323" s="115"/>
      <c r="S323" s="115"/>
      <c r="T323" s="115"/>
      <c r="U323" s="161"/>
    </row>
    <row r="324" spans="2:21" s="161" customFormat="1">
      <c r="C324" s="34" t="s">
        <v>341</v>
      </c>
      <c r="E324" s="18" t="s">
        <v>649</v>
      </c>
      <c r="H324" s="114"/>
      <c r="I324" s="115"/>
      <c r="J324" s="115"/>
      <c r="K324" s="115"/>
      <c r="L324" s="115"/>
      <c r="M324" s="115"/>
      <c r="N324" s="115"/>
      <c r="O324" s="115"/>
      <c r="P324" s="115"/>
      <c r="Q324" s="115"/>
      <c r="R324" s="115"/>
      <c r="S324" s="115"/>
      <c r="T324" s="115"/>
    </row>
    <row r="325" spans="2:21">
      <c r="B325" s="161"/>
      <c r="C325" s="16" t="s">
        <v>244</v>
      </c>
      <c r="D325" s="161"/>
      <c r="E325" s="18" t="s">
        <v>649</v>
      </c>
      <c r="F325" s="161"/>
      <c r="G325" s="161"/>
      <c r="H325" s="114"/>
      <c r="I325" s="115"/>
      <c r="J325" s="115"/>
      <c r="K325" s="115"/>
      <c r="L325" s="115"/>
      <c r="M325" s="115"/>
      <c r="N325" s="115"/>
      <c r="O325" s="115"/>
      <c r="P325" s="115"/>
      <c r="Q325" s="115"/>
      <c r="R325" s="115"/>
      <c r="S325" s="115"/>
      <c r="T325" s="115"/>
      <c r="U325" s="161"/>
    </row>
    <row r="326" spans="2:21" s="161" customFormat="1">
      <c r="C326" s="17"/>
      <c r="D326" s="17"/>
      <c r="E326" s="17"/>
      <c r="F326" s="17"/>
      <c r="G326" s="17"/>
      <c r="H326" s="116"/>
      <c r="I326" s="116"/>
      <c r="J326" s="116"/>
      <c r="K326" s="116"/>
      <c r="L326" s="116"/>
      <c r="M326" s="116"/>
      <c r="N326" s="116"/>
      <c r="O326" s="116"/>
      <c r="P326" s="116"/>
      <c r="Q326" s="116"/>
      <c r="R326" s="116"/>
      <c r="S326" s="116"/>
      <c r="T326" s="116"/>
      <c r="U326" s="122"/>
    </row>
    <row r="327" spans="2:21" s="161" customFormat="1">
      <c r="C327" s="16" t="s">
        <v>619</v>
      </c>
      <c r="D327" s="18"/>
      <c r="E327" s="18" t="s">
        <v>649</v>
      </c>
      <c r="H327" s="98">
        <f>SUM(H328,H332)</f>
        <v>0</v>
      </c>
      <c r="I327" s="98">
        <f t="shared" ref="I327:T327" si="152">SUM(I328,I332)</f>
        <v>0</v>
      </c>
      <c r="J327" s="98">
        <f t="shared" si="152"/>
        <v>0</v>
      </c>
      <c r="K327" s="98">
        <f t="shared" si="152"/>
        <v>0</v>
      </c>
      <c r="L327" s="98">
        <f t="shared" si="152"/>
        <v>0</v>
      </c>
      <c r="M327" s="98">
        <f t="shared" si="152"/>
        <v>0</v>
      </c>
      <c r="N327" s="98">
        <f t="shared" si="152"/>
        <v>0</v>
      </c>
      <c r="O327" s="98">
        <f t="shared" si="152"/>
        <v>0</v>
      </c>
      <c r="P327" s="98">
        <f t="shared" si="152"/>
        <v>0</v>
      </c>
      <c r="Q327" s="98">
        <f t="shared" si="152"/>
        <v>0</v>
      </c>
      <c r="R327" s="98">
        <f t="shared" si="152"/>
        <v>0</v>
      </c>
      <c r="S327" s="98">
        <f t="shared" si="152"/>
        <v>0</v>
      </c>
      <c r="T327" s="98">
        <f t="shared" si="152"/>
        <v>0</v>
      </c>
      <c r="U327" s="122"/>
    </row>
    <row r="328" spans="2:21" s="161" customFormat="1">
      <c r="C328" s="16" t="s">
        <v>376</v>
      </c>
      <c r="E328" s="18" t="s">
        <v>649</v>
      </c>
      <c r="H328" s="98">
        <f>SUM(H329,H330,H331)</f>
        <v>0</v>
      </c>
      <c r="I328" s="98">
        <f t="shared" ref="I328:S328" si="153">SUM(I329,I330,I331)</f>
        <v>0</v>
      </c>
      <c r="J328" s="98">
        <f t="shared" si="153"/>
        <v>0</v>
      </c>
      <c r="K328" s="98">
        <f t="shared" si="153"/>
        <v>0</v>
      </c>
      <c r="L328" s="98">
        <f t="shared" si="153"/>
        <v>0</v>
      </c>
      <c r="M328" s="98">
        <f t="shared" si="153"/>
        <v>0</v>
      </c>
      <c r="N328" s="98">
        <f t="shared" si="153"/>
        <v>0</v>
      </c>
      <c r="O328" s="98">
        <f t="shared" si="153"/>
        <v>0</v>
      </c>
      <c r="P328" s="98">
        <f t="shared" si="153"/>
        <v>0</v>
      </c>
      <c r="Q328" s="98">
        <f t="shared" si="153"/>
        <v>0</v>
      </c>
      <c r="R328" s="98">
        <f t="shared" si="153"/>
        <v>0</v>
      </c>
      <c r="S328" s="98">
        <f t="shared" si="153"/>
        <v>0</v>
      </c>
      <c r="T328" s="98">
        <f>SUM(T329,T330,T331)</f>
        <v>0</v>
      </c>
    </row>
    <row r="329" spans="2:21" s="161" customFormat="1">
      <c r="C329" s="134" t="s">
        <v>330</v>
      </c>
      <c r="E329" s="18" t="s">
        <v>649</v>
      </c>
      <c r="H329" s="114"/>
      <c r="I329" s="115"/>
      <c r="J329" s="115"/>
      <c r="K329" s="115"/>
      <c r="L329" s="115"/>
      <c r="M329" s="115"/>
      <c r="N329" s="115"/>
      <c r="O329" s="115"/>
      <c r="P329" s="115"/>
      <c r="Q329" s="115"/>
      <c r="R329" s="115"/>
      <c r="S329" s="115"/>
      <c r="T329" s="115"/>
    </row>
    <row r="330" spans="2:21" s="161" customFormat="1">
      <c r="C330" s="34" t="s">
        <v>337</v>
      </c>
      <c r="E330" s="18" t="s">
        <v>649</v>
      </c>
      <c r="H330" s="114"/>
      <c r="I330" s="115"/>
      <c r="J330" s="115"/>
      <c r="K330" s="115"/>
      <c r="L330" s="115"/>
      <c r="M330" s="115"/>
      <c r="N330" s="115"/>
      <c r="O330" s="115"/>
      <c r="P330" s="115"/>
      <c r="Q330" s="115"/>
      <c r="R330" s="115"/>
      <c r="S330" s="115"/>
      <c r="T330" s="115"/>
    </row>
    <row r="331" spans="2:21" s="161" customFormat="1">
      <c r="C331" s="34" t="s">
        <v>341</v>
      </c>
      <c r="E331" s="18" t="s">
        <v>649</v>
      </c>
      <c r="H331" s="114"/>
      <c r="I331" s="115"/>
      <c r="J331" s="115"/>
      <c r="K331" s="115"/>
      <c r="L331" s="115"/>
      <c r="M331" s="115"/>
      <c r="N331" s="115"/>
      <c r="O331" s="115"/>
      <c r="P331" s="115"/>
      <c r="Q331" s="115"/>
      <c r="R331" s="115"/>
      <c r="S331" s="115"/>
      <c r="T331" s="115"/>
    </row>
    <row r="332" spans="2:21" s="161" customFormat="1">
      <c r="C332" s="16" t="s">
        <v>244</v>
      </c>
      <c r="E332" s="18" t="s">
        <v>649</v>
      </c>
      <c r="H332" s="114"/>
      <c r="I332" s="115"/>
      <c r="J332" s="115"/>
      <c r="K332" s="115"/>
      <c r="L332" s="115"/>
      <c r="M332" s="115"/>
      <c r="N332" s="115"/>
      <c r="O332" s="115"/>
      <c r="P332" s="115"/>
      <c r="Q332" s="115"/>
      <c r="R332" s="115"/>
      <c r="S332" s="115"/>
      <c r="T332" s="115"/>
    </row>
    <row r="333" spans="2:21" s="161" customFormat="1">
      <c r="C333" s="17"/>
      <c r="D333" s="17"/>
      <c r="E333" s="17"/>
      <c r="F333" s="17"/>
      <c r="G333" s="17"/>
      <c r="H333" s="116"/>
      <c r="I333" s="116"/>
      <c r="J333" s="116"/>
      <c r="K333" s="116"/>
      <c r="L333" s="116"/>
      <c r="M333" s="116"/>
      <c r="N333" s="116"/>
      <c r="O333" s="116"/>
      <c r="P333" s="116"/>
      <c r="Q333" s="116"/>
      <c r="R333" s="116"/>
      <c r="S333" s="116"/>
      <c r="T333" s="116"/>
      <c r="U333" s="122"/>
    </row>
    <row r="334" spans="2:21" s="161" customFormat="1">
      <c r="C334" s="16" t="s">
        <v>620</v>
      </c>
      <c r="D334" s="18"/>
      <c r="E334" s="18" t="s">
        <v>649</v>
      </c>
      <c r="H334" s="98">
        <f>SUM(H335,H339)</f>
        <v>0</v>
      </c>
      <c r="I334" s="98">
        <f t="shared" ref="I334:T334" si="154">SUM(I335,I339)</f>
        <v>0</v>
      </c>
      <c r="J334" s="98">
        <f t="shared" si="154"/>
        <v>0</v>
      </c>
      <c r="K334" s="98">
        <f t="shared" si="154"/>
        <v>0</v>
      </c>
      <c r="L334" s="98">
        <f t="shared" si="154"/>
        <v>0</v>
      </c>
      <c r="M334" s="98">
        <f t="shared" si="154"/>
        <v>0</v>
      </c>
      <c r="N334" s="98">
        <f t="shared" si="154"/>
        <v>0</v>
      </c>
      <c r="O334" s="98">
        <f t="shared" si="154"/>
        <v>0</v>
      </c>
      <c r="P334" s="98">
        <f t="shared" si="154"/>
        <v>0</v>
      </c>
      <c r="Q334" s="98">
        <f t="shared" si="154"/>
        <v>0</v>
      </c>
      <c r="R334" s="98">
        <f t="shared" si="154"/>
        <v>0</v>
      </c>
      <c r="S334" s="98">
        <f t="shared" si="154"/>
        <v>0</v>
      </c>
      <c r="T334" s="98">
        <f t="shared" si="154"/>
        <v>0</v>
      </c>
      <c r="U334" s="122"/>
    </row>
    <row r="335" spans="2:21" s="161" customFormat="1">
      <c r="C335" s="16" t="s">
        <v>376</v>
      </c>
      <c r="E335" s="18" t="s">
        <v>649</v>
      </c>
      <c r="H335" s="98">
        <f>SUM(H336,H337,H338)</f>
        <v>0</v>
      </c>
      <c r="I335" s="98">
        <f t="shared" ref="I335:S335" si="155">SUM(I336,I337,I338)</f>
        <v>0</v>
      </c>
      <c r="J335" s="98">
        <f t="shared" si="155"/>
        <v>0</v>
      </c>
      <c r="K335" s="98">
        <f t="shared" si="155"/>
        <v>0</v>
      </c>
      <c r="L335" s="98">
        <f t="shared" si="155"/>
        <v>0</v>
      </c>
      <c r="M335" s="98">
        <f t="shared" si="155"/>
        <v>0</v>
      </c>
      <c r="N335" s="98">
        <f t="shared" si="155"/>
        <v>0</v>
      </c>
      <c r="O335" s="98">
        <f t="shared" si="155"/>
        <v>0</v>
      </c>
      <c r="P335" s="98">
        <f t="shared" si="155"/>
        <v>0</v>
      </c>
      <c r="Q335" s="98">
        <f t="shared" si="155"/>
        <v>0</v>
      </c>
      <c r="R335" s="98">
        <f t="shared" si="155"/>
        <v>0</v>
      </c>
      <c r="S335" s="98">
        <f t="shared" si="155"/>
        <v>0</v>
      </c>
      <c r="T335" s="98">
        <f>SUM(T336,T337,T338)</f>
        <v>0</v>
      </c>
    </row>
    <row r="336" spans="2:21" s="161" customFormat="1">
      <c r="C336" s="134" t="s">
        <v>330</v>
      </c>
      <c r="E336" s="18" t="s">
        <v>649</v>
      </c>
      <c r="H336" s="114"/>
      <c r="I336" s="115"/>
      <c r="J336" s="115"/>
      <c r="K336" s="115"/>
      <c r="L336" s="115"/>
      <c r="M336" s="115"/>
      <c r="N336" s="115"/>
      <c r="O336" s="115"/>
      <c r="P336" s="115"/>
      <c r="Q336" s="115"/>
      <c r="R336" s="115"/>
      <c r="S336" s="115"/>
      <c r="T336" s="115"/>
    </row>
    <row r="337" spans="3:21" s="161" customFormat="1">
      <c r="C337" s="34" t="s">
        <v>337</v>
      </c>
      <c r="E337" s="18" t="s">
        <v>649</v>
      </c>
      <c r="H337" s="114"/>
      <c r="I337" s="115"/>
      <c r="J337" s="115"/>
      <c r="K337" s="115"/>
      <c r="L337" s="115"/>
      <c r="M337" s="115"/>
      <c r="N337" s="115"/>
      <c r="O337" s="115"/>
      <c r="P337" s="115"/>
      <c r="Q337" s="115"/>
      <c r="R337" s="115"/>
      <c r="S337" s="115"/>
      <c r="T337" s="115"/>
    </row>
    <row r="338" spans="3:21" s="161" customFormat="1">
      <c r="C338" s="34" t="s">
        <v>341</v>
      </c>
      <c r="E338" s="18" t="s">
        <v>649</v>
      </c>
      <c r="H338" s="114"/>
      <c r="I338" s="115"/>
      <c r="J338" s="115"/>
      <c r="K338" s="115"/>
      <c r="L338" s="115"/>
      <c r="M338" s="115"/>
      <c r="N338" s="115"/>
      <c r="O338" s="115"/>
      <c r="P338" s="115"/>
      <c r="Q338" s="115"/>
      <c r="R338" s="115"/>
      <c r="S338" s="115"/>
      <c r="T338" s="115"/>
    </row>
    <row r="339" spans="3:21" s="161" customFormat="1">
      <c r="C339" s="16" t="s">
        <v>244</v>
      </c>
      <c r="E339" s="18" t="s">
        <v>649</v>
      </c>
      <c r="H339" s="114"/>
      <c r="I339" s="115"/>
      <c r="J339" s="115"/>
      <c r="K339" s="115"/>
      <c r="L339" s="115"/>
      <c r="M339" s="115"/>
      <c r="N339" s="115"/>
      <c r="O339" s="115"/>
      <c r="P339" s="115"/>
      <c r="Q339" s="115"/>
      <c r="R339" s="115"/>
      <c r="S339" s="115"/>
      <c r="T339" s="115"/>
    </row>
    <row r="340" spans="3:21" s="161" customFormat="1">
      <c r="C340" s="17"/>
      <c r="D340" s="17"/>
      <c r="E340" s="17"/>
      <c r="F340" s="17"/>
      <c r="G340" s="17"/>
      <c r="H340" s="116"/>
      <c r="I340" s="116"/>
      <c r="J340" s="116"/>
      <c r="K340" s="116"/>
      <c r="L340" s="116"/>
      <c r="M340" s="116"/>
      <c r="N340" s="116"/>
      <c r="O340" s="116"/>
      <c r="P340" s="116"/>
      <c r="Q340" s="116"/>
      <c r="R340" s="116"/>
      <c r="S340" s="116"/>
      <c r="T340" s="116"/>
      <c r="U340" s="122"/>
    </row>
    <row r="341" spans="3:21" s="161" customFormat="1">
      <c r="C341" s="16" t="s">
        <v>621</v>
      </c>
      <c r="D341" s="18"/>
      <c r="E341" s="18" t="s">
        <v>649</v>
      </c>
      <c r="H341" s="98">
        <f>SUM(H342,H346)</f>
        <v>0</v>
      </c>
      <c r="I341" s="98">
        <f t="shared" ref="I341:T341" si="156">SUM(I342,I346)</f>
        <v>0</v>
      </c>
      <c r="J341" s="98">
        <f t="shared" si="156"/>
        <v>0</v>
      </c>
      <c r="K341" s="98">
        <f t="shared" si="156"/>
        <v>0</v>
      </c>
      <c r="L341" s="98">
        <f t="shared" si="156"/>
        <v>0</v>
      </c>
      <c r="M341" s="98">
        <f t="shared" si="156"/>
        <v>0</v>
      </c>
      <c r="N341" s="98">
        <f t="shared" si="156"/>
        <v>0</v>
      </c>
      <c r="O341" s="98">
        <f t="shared" si="156"/>
        <v>0</v>
      </c>
      <c r="P341" s="98">
        <f t="shared" si="156"/>
        <v>0</v>
      </c>
      <c r="Q341" s="98">
        <f t="shared" si="156"/>
        <v>0</v>
      </c>
      <c r="R341" s="98">
        <f t="shared" si="156"/>
        <v>0</v>
      </c>
      <c r="S341" s="98">
        <f t="shared" si="156"/>
        <v>0</v>
      </c>
      <c r="T341" s="98">
        <f t="shared" si="156"/>
        <v>0</v>
      </c>
      <c r="U341" s="122"/>
    </row>
    <row r="342" spans="3:21" s="161" customFormat="1">
      <c r="C342" s="16" t="s">
        <v>376</v>
      </c>
      <c r="E342" s="18" t="s">
        <v>649</v>
      </c>
      <c r="H342" s="98">
        <f>SUM(H343,H344,H345)</f>
        <v>0</v>
      </c>
      <c r="I342" s="98">
        <f t="shared" ref="I342:S342" si="157">SUM(I343,I344,I345)</f>
        <v>0</v>
      </c>
      <c r="J342" s="98">
        <f t="shared" si="157"/>
        <v>0</v>
      </c>
      <c r="K342" s="98">
        <f t="shared" si="157"/>
        <v>0</v>
      </c>
      <c r="L342" s="98">
        <f t="shared" si="157"/>
        <v>0</v>
      </c>
      <c r="M342" s="98">
        <f t="shared" si="157"/>
        <v>0</v>
      </c>
      <c r="N342" s="98">
        <f t="shared" si="157"/>
        <v>0</v>
      </c>
      <c r="O342" s="98">
        <f t="shared" si="157"/>
        <v>0</v>
      </c>
      <c r="P342" s="98">
        <f t="shared" si="157"/>
        <v>0</v>
      </c>
      <c r="Q342" s="98">
        <f t="shared" si="157"/>
        <v>0</v>
      </c>
      <c r="R342" s="98">
        <f t="shared" si="157"/>
        <v>0</v>
      </c>
      <c r="S342" s="98">
        <f t="shared" si="157"/>
        <v>0</v>
      </c>
      <c r="T342" s="98">
        <f>SUM(T343,T344,T345)</f>
        <v>0</v>
      </c>
    </row>
    <row r="343" spans="3:21" s="161" customFormat="1">
      <c r="C343" s="134" t="s">
        <v>330</v>
      </c>
      <c r="E343" s="18" t="s">
        <v>649</v>
      </c>
      <c r="H343" s="114"/>
      <c r="I343" s="115"/>
      <c r="J343" s="115"/>
      <c r="K343" s="115"/>
      <c r="L343" s="115"/>
      <c r="M343" s="115"/>
      <c r="N343" s="115"/>
      <c r="O343" s="115"/>
      <c r="P343" s="115"/>
      <c r="Q343" s="115"/>
      <c r="R343" s="115"/>
      <c r="S343" s="115"/>
      <c r="T343" s="115"/>
    </row>
    <row r="344" spans="3:21" s="161" customFormat="1">
      <c r="C344" s="34" t="s">
        <v>337</v>
      </c>
      <c r="E344" s="18" t="s">
        <v>649</v>
      </c>
      <c r="H344" s="114"/>
      <c r="I344" s="115"/>
      <c r="J344" s="115"/>
      <c r="K344" s="115"/>
      <c r="L344" s="115"/>
      <c r="M344" s="115"/>
      <c r="N344" s="115"/>
      <c r="O344" s="115"/>
      <c r="P344" s="115"/>
      <c r="Q344" s="115"/>
      <c r="R344" s="115"/>
      <c r="S344" s="115"/>
      <c r="T344" s="115"/>
    </row>
    <row r="345" spans="3:21" s="161" customFormat="1">
      <c r="C345" s="34" t="s">
        <v>341</v>
      </c>
      <c r="E345" s="18" t="s">
        <v>649</v>
      </c>
      <c r="H345" s="114"/>
      <c r="I345" s="115"/>
      <c r="J345" s="115"/>
      <c r="K345" s="115"/>
      <c r="L345" s="115"/>
      <c r="M345" s="115"/>
      <c r="N345" s="115"/>
      <c r="O345" s="115"/>
      <c r="P345" s="115"/>
      <c r="Q345" s="115"/>
      <c r="R345" s="115"/>
      <c r="S345" s="115"/>
      <c r="T345" s="115"/>
    </row>
    <row r="346" spans="3:21" s="161" customFormat="1">
      <c r="C346" s="16" t="s">
        <v>244</v>
      </c>
      <c r="E346" s="18" t="s">
        <v>649</v>
      </c>
      <c r="H346" s="114"/>
      <c r="I346" s="115"/>
      <c r="J346" s="115"/>
      <c r="K346" s="115"/>
      <c r="L346" s="115"/>
      <c r="M346" s="115"/>
      <c r="N346" s="115"/>
      <c r="O346" s="115"/>
      <c r="P346" s="115"/>
      <c r="Q346" s="115"/>
      <c r="R346" s="115"/>
      <c r="S346" s="115"/>
      <c r="T346" s="115"/>
    </row>
    <row r="347" spans="3:21" s="161" customFormat="1">
      <c r="C347" s="17"/>
      <c r="D347" s="17"/>
      <c r="E347" s="17"/>
      <c r="F347" s="17"/>
      <c r="G347" s="17"/>
      <c r="H347" s="116"/>
      <c r="I347" s="116"/>
      <c r="J347" s="116"/>
      <c r="K347" s="116"/>
      <c r="L347" s="116"/>
      <c r="M347" s="116"/>
      <c r="N347" s="116"/>
      <c r="O347" s="116"/>
      <c r="P347" s="116"/>
      <c r="Q347" s="116"/>
      <c r="R347" s="116"/>
      <c r="S347" s="116"/>
      <c r="T347" s="116"/>
      <c r="U347" s="122"/>
    </row>
    <row r="348" spans="3:21" s="161" customFormat="1">
      <c r="C348" s="16" t="s">
        <v>622</v>
      </c>
      <c r="D348" s="18"/>
      <c r="E348" s="18" t="s">
        <v>649</v>
      </c>
      <c r="H348" s="98">
        <f>SUM(H349,H353)</f>
        <v>0</v>
      </c>
      <c r="I348" s="98">
        <f t="shared" ref="I348:T348" si="158">SUM(I349,I353)</f>
        <v>0</v>
      </c>
      <c r="J348" s="98">
        <f t="shared" si="158"/>
        <v>0</v>
      </c>
      <c r="K348" s="98">
        <f t="shared" si="158"/>
        <v>0</v>
      </c>
      <c r="L348" s="98">
        <f t="shared" si="158"/>
        <v>0</v>
      </c>
      <c r="M348" s="98">
        <f t="shared" si="158"/>
        <v>0</v>
      </c>
      <c r="N348" s="98">
        <f t="shared" si="158"/>
        <v>0</v>
      </c>
      <c r="O348" s="98">
        <f t="shared" si="158"/>
        <v>0</v>
      </c>
      <c r="P348" s="98">
        <f t="shared" si="158"/>
        <v>0</v>
      </c>
      <c r="Q348" s="98">
        <f t="shared" si="158"/>
        <v>0</v>
      </c>
      <c r="R348" s="98">
        <f t="shared" si="158"/>
        <v>0</v>
      </c>
      <c r="S348" s="98">
        <f t="shared" si="158"/>
        <v>0</v>
      </c>
      <c r="T348" s="98">
        <f t="shared" si="158"/>
        <v>0</v>
      </c>
      <c r="U348" s="122"/>
    </row>
    <row r="349" spans="3:21" s="161" customFormat="1">
      <c r="C349" s="16" t="s">
        <v>376</v>
      </c>
      <c r="E349" s="18" t="s">
        <v>649</v>
      </c>
      <c r="H349" s="98">
        <f>SUM(H350,H351,H352)</f>
        <v>0</v>
      </c>
      <c r="I349" s="98">
        <f t="shared" ref="I349:S349" si="159">SUM(I350,I351,I352)</f>
        <v>0</v>
      </c>
      <c r="J349" s="98">
        <f t="shared" si="159"/>
        <v>0</v>
      </c>
      <c r="K349" s="98">
        <f t="shared" si="159"/>
        <v>0</v>
      </c>
      <c r="L349" s="98">
        <f t="shared" si="159"/>
        <v>0</v>
      </c>
      <c r="M349" s="98">
        <f t="shared" si="159"/>
        <v>0</v>
      </c>
      <c r="N349" s="98">
        <f t="shared" si="159"/>
        <v>0</v>
      </c>
      <c r="O349" s="98">
        <f t="shared" si="159"/>
        <v>0</v>
      </c>
      <c r="P349" s="98">
        <f t="shared" si="159"/>
        <v>0</v>
      </c>
      <c r="Q349" s="98">
        <f t="shared" si="159"/>
        <v>0</v>
      </c>
      <c r="R349" s="98">
        <f t="shared" si="159"/>
        <v>0</v>
      </c>
      <c r="S349" s="98">
        <f t="shared" si="159"/>
        <v>0</v>
      </c>
      <c r="T349" s="98">
        <f>SUM(T350,T351,T352)</f>
        <v>0</v>
      </c>
    </row>
    <row r="350" spans="3:21" s="161" customFormat="1">
      <c r="C350" s="134" t="s">
        <v>330</v>
      </c>
      <c r="E350" s="18" t="s">
        <v>649</v>
      </c>
      <c r="H350" s="114"/>
      <c r="I350" s="115"/>
      <c r="J350" s="115"/>
      <c r="K350" s="115"/>
      <c r="L350" s="115"/>
      <c r="M350" s="115"/>
      <c r="N350" s="115"/>
      <c r="O350" s="115"/>
      <c r="P350" s="115"/>
      <c r="Q350" s="115"/>
      <c r="R350" s="115"/>
      <c r="S350" s="115"/>
      <c r="T350" s="115"/>
    </row>
    <row r="351" spans="3:21" s="161" customFormat="1">
      <c r="C351" s="34" t="s">
        <v>337</v>
      </c>
      <c r="E351" s="18" t="s">
        <v>649</v>
      </c>
      <c r="H351" s="114"/>
      <c r="I351" s="115"/>
      <c r="J351" s="115"/>
      <c r="K351" s="115"/>
      <c r="L351" s="115"/>
      <c r="M351" s="115"/>
      <c r="N351" s="115"/>
      <c r="O351" s="115"/>
      <c r="P351" s="115"/>
      <c r="Q351" s="115"/>
      <c r="R351" s="115"/>
      <c r="S351" s="115"/>
      <c r="T351" s="115"/>
    </row>
    <row r="352" spans="3:21" s="161" customFormat="1">
      <c r="C352" s="34" t="s">
        <v>341</v>
      </c>
      <c r="E352" s="18" t="s">
        <v>649</v>
      </c>
      <c r="H352" s="114"/>
      <c r="I352" s="115"/>
      <c r="J352" s="115"/>
      <c r="K352" s="115"/>
      <c r="L352" s="115"/>
      <c r="M352" s="115"/>
      <c r="N352" s="115"/>
      <c r="O352" s="115"/>
      <c r="P352" s="115"/>
      <c r="Q352" s="115"/>
      <c r="R352" s="115"/>
      <c r="S352" s="115"/>
      <c r="T352" s="115"/>
    </row>
    <row r="353" spans="3:21" s="161" customFormat="1">
      <c r="C353" s="16" t="s">
        <v>244</v>
      </c>
      <c r="E353" s="18" t="s">
        <v>649</v>
      </c>
      <c r="H353" s="114"/>
      <c r="I353" s="115"/>
      <c r="J353" s="115"/>
      <c r="K353" s="115"/>
      <c r="L353" s="115"/>
      <c r="M353" s="115"/>
      <c r="N353" s="115"/>
      <c r="O353" s="115"/>
      <c r="P353" s="115"/>
      <c r="Q353" s="115"/>
      <c r="R353" s="115"/>
      <c r="S353" s="115"/>
      <c r="T353" s="115"/>
    </row>
    <row r="354" spans="3:21" s="161" customFormat="1">
      <c r="C354" s="17"/>
      <c r="D354" s="17"/>
      <c r="E354" s="17"/>
      <c r="F354" s="17"/>
      <c r="G354" s="17"/>
      <c r="H354" s="116"/>
      <c r="I354" s="116"/>
      <c r="J354" s="116"/>
      <c r="K354" s="116"/>
      <c r="L354" s="116"/>
      <c r="M354" s="116"/>
      <c r="N354" s="116"/>
      <c r="O354" s="116"/>
      <c r="P354" s="116"/>
      <c r="Q354" s="116"/>
      <c r="R354" s="116"/>
      <c r="S354" s="116"/>
      <c r="T354" s="116"/>
      <c r="U354" s="122"/>
    </row>
    <row r="355" spans="3:21" s="161" customFormat="1">
      <c r="C355" s="16" t="s">
        <v>623</v>
      </c>
      <c r="D355" s="18"/>
      <c r="E355" s="18" t="s">
        <v>649</v>
      </c>
      <c r="H355" s="98">
        <f>SUM(H356,H360)</f>
        <v>0</v>
      </c>
      <c r="I355" s="98">
        <f t="shared" ref="I355:T355" si="160">SUM(I356,I360)</f>
        <v>0</v>
      </c>
      <c r="J355" s="98">
        <f t="shared" si="160"/>
        <v>0</v>
      </c>
      <c r="K355" s="98">
        <f t="shared" si="160"/>
        <v>0</v>
      </c>
      <c r="L355" s="98">
        <f t="shared" si="160"/>
        <v>0</v>
      </c>
      <c r="M355" s="98">
        <f t="shared" si="160"/>
        <v>0</v>
      </c>
      <c r="N355" s="98">
        <f t="shared" si="160"/>
        <v>0</v>
      </c>
      <c r="O355" s="98">
        <f t="shared" si="160"/>
        <v>0</v>
      </c>
      <c r="P355" s="98">
        <f t="shared" si="160"/>
        <v>0</v>
      </c>
      <c r="Q355" s="98">
        <f t="shared" si="160"/>
        <v>0</v>
      </c>
      <c r="R355" s="98">
        <f t="shared" si="160"/>
        <v>0</v>
      </c>
      <c r="S355" s="98">
        <f t="shared" si="160"/>
        <v>0</v>
      </c>
      <c r="T355" s="98">
        <f t="shared" si="160"/>
        <v>0</v>
      </c>
      <c r="U355" s="122"/>
    </row>
    <row r="356" spans="3:21" s="161" customFormat="1">
      <c r="C356" s="16" t="s">
        <v>376</v>
      </c>
      <c r="E356" s="18" t="s">
        <v>649</v>
      </c>
      <c r="H356" s="98">
        <f>SUM(H357,H358,H359)</f>
        <v>0</v>
      </c>
      <c r="I356" s="98">
        <f t="shared" ref="I356:S356" si="161">SUM(I357,I358,I359)</f>
        <v>0</v>
      </c>
      <c r="J356" s="98">
        <f t="shared" si="161"/>
        <v>0</v>
      </c>
      <c r="K356" s="98">
        <f t="shared" si="161"/>
        <v>0</v>
      </c>
      <c r="L356" s="98">
        <f t="shared" si="161"/>
        <v>0</v>
      </c>
      <c r="M356" s="98">
        <f t="shared" si="161"/>
        <v>0</v>
      </c>
      <c r="N356" s="98">
        <f t="shared" si="161"/>
        <v>0</v>
      </c>
      <c r="O356" s="98">
        <f t="shared" si="161"/>
        <v>0</v>
      </c>
      <c r="P356" s="98">
        <f t="shared" si="161"/>
        <v>0</v>
      </c>
      <c r="Q356" s="98">
        <f t="shared" si="161"/>
        <v>0</v>
      </c>
      <c r="R356" s="98">
        <f t="shared" si="161"/>
        <v>0</v>
      </c>
      <c r="S356" s="98">
        <f t="shared" si="161"/>
        <v>0</v>
      </c>
      <c r="T356" s="98">
        <f>SUM(T357,T358,T359)</f>
        <v>0</v>
      </c>
    </row>
    <row r="357" spans="3:21" s="161" customFormat="1">
      <c r="C357" s="134" t="s">
        <v>330</v>
      </c>
      <c r="E357" s="18" t="s">
        <v>649</v>
      </c>
      <c r="H357" s="114"/>
      <c r="I357" s="115"/>
      <c r="J357" s="115"/>
      <c r="K357" s="115"/>
      <c r="L357" s="115"/>
      <c r="M357" s="115"/>
      <c r="N357" s="115"/>
      <c r="O357" s="115"/>
      <c r="P357" s="115"/>
      <c r="Q357" s="115"/>
      <c r="R357" s="115"/>
      <c r="S357" s="115"/>
      <c r="T357" s="115"/>
    </row>
    <row r="358" spans="3:21" s="161" customFormat="1">
      <c r="C358" s="34" t="s">
        <v>337</v>
      </c>
      <c r="E358" s="18" t="s">
        <v>649</v>
      </c>
      <c r="H358" s="114"/>
      <c r="I358" s="115"/>
      <c r="J358" s="115"/>
      <c r="K358" s="115"/>
      <c r="L358" s="115"/>
      <c r="M358" s="115"/>
      <c r="N358" s="115"/>
      <c r="O358" s="115"/>
      <c r="P358" s="115"/>
      <c r="Q358" s="115"/>
      <c r="R358" s="115"/>
      <c r="S358" s="115"/>
      <c r="T358" s="115"/>
    </row>
    <row r="359" spans="3:21" s="161" customFormat="1">
      <c r="C359" s="34" t="s">
        <v>341</v>
      </c>
      <c r="E359" s="18" t="s">
        <v>649</v>
      </c>
      <c r="H359" s="114"/>
      <c r="I359" s="115"/>
      <c r="J359" s="115"/>
      <c r="K359" s="115"/>
      <c r="L359" s="115"/>
      <c r="M359" s="115"/>
      <c r="N359" s="115"/>
      <c r="O359" s="115"/>
      <c r="P359" s="115"/>
      <c r="Q359" s="115"/>
      <c r="R359" s="115"/>
      <c r="S359" s="115"/>
      <c r="T359" s="115"/>
    </row>
    <row r="360" spans="3:21" s="161" customFormat="1">
      <c r="C360" s="16" t="s">
        <v>244</v>
      </c>
      <c r="E360" s="18" t="s">
        <v>649</v>
      </c>
      <c r="H360" s="114"/>
      <c r="I360" s="115"/>
      <c r="J360" s="115"/>
      <c r="K360" s="115"/>
      <c r="L360" s="115"/>
      <c r="M360" s="115"/>
      <c r="N360" s="115"/>
      <c r="O360" s="115"/>
      <c r="P360" s="115"/>
      <c r="Q360" s="115"/>
      <c r="R360" s="115"/>
      <c r="S360" s="115"/>
      <c r="T360" s="115"/>
    </row>
    <row r="361" spans="3:21" s="161" customFormat="1">
      <c r="C361" s="17"/>
      <c r="D361" s="17"/>
      <c r="E361" s="17"/>
      <c r="F361" s="17"/>
      <c r="G361" s="17"/>
      <c r="H361" s="116"/>
      <c r="I361" s="116"/>
      <c r="J361" s="116"/>
      <c r="K361" s="116"/>
      <c r="L361" s="116"/>
      <c r="M361" s="116"/>
      <c r="N361" s="116"/>
      <c r="O361" s="116"/>
      <c r="P361" s="116"/>
      <c r="Q361" s="116"/>
      <c r="R361" s="116"/>
      <c r="S361" s="116"/>
      <c r="T361" s="116"/>
      <c r="U361" s="122"/>
    </row>
    <row r="362" spans="3:21" s="161" customFormat="1">
      <c r="C362" s="16" t="s">
        <v>624</v>
      </c>
      <c r="D362" s="18"/>
      <c r="E362" s="18" t="s">
        <v>649</v>
      </c>
      <c r="H362" s="98">
        <f>SUM(H363,H367)</f>
        <v>0</v>
      </c>
      <c r="I362" s="98">
        <f t="shared" ref="I362:T362" si="162">SUM(I363,I367)</f>
        <v>0</v>
      </c>
      <c r="J362" s="98">
        <f t="shared" si="162"/>
        <v>0</v>
      </c>
      <c r="K362" s="98">
        <f t="shared" si="162"/>
        <v>0</v>
      </c>
      <c r="L362" s="98">
        <f t="shared" si="162"/>
        <v>0</v>
      </c>
      <c r="M362" s="98">
        <f t="shared" si="162"/>
        <v>0</v>
      </c>
      <c r="N362" s="98">
        <f t="shared" si="162"/>
        <v>0</v>
      </c>
      <c r="O362" s="98">
        <f t="shared" si="162"/>
        <v>0</v>
      </c>
      <c r="P362" s="98">
        <f t="shared" si="162"/>
        <v>0</v>
      </c>
      <c r="Q362" s="98">
        <f t="shared" si="162"/>
        <v>0</v>
      </c>
      <c r="R362" s="98">
        <f t="shared" si="162"/>
        <v>0</v>
      </c>
      <c r="S362" s="98">
        <f t="shared" si="162"/>
        <v>0</v>
      </c>
      <c r="T362" s="98">
        <f t="shared" si="162"/>
        <v>0</v>
      </c>
      <c r="U362" s="122"/>
    </row>
    <row r="363" spans="3:21" s="161" customFormat="1">
      <c r="C363" s="16" t="s">
        <v>376</v>
      </c>
      <c r="E363" s="18" t="s">
        <v>649</v>
      </c>
      <c r="H363" s="98">
        <f>SUM(H364,H365,H366)</f>
        <v>0</v>
      </c>
      <c r="I363" s="98">
        <f t="shared" ref="I363:S363" si="163">SUM(I364,I365,I366)</f>
        <v>0</v>
      </c>
      <c r="J363" s="98">
        <f t="shared" si="163"/>
        <v>0</v>
      </c>
      <c r="K363" s="98">
        <f t="shared" si="163"/>
        <v>0</v>
      </c>
      <c r="L363" s="98">
        <f t="shared" si="163"/>
        <v>0</v>
      </c>
      <c r="M363" s="98">
        <f t="shared" si="163"/>
        <v>0</v>
      </c>
      <c r="N363" s="98">
        <f t="shared" si="163"/>
        <v>0</v>
      </c>
      <c r="O363" s="98">
        <f t="shared" si="163"/>
        <v>0</v>
      </c>
      <c r="P363" s="98">
        <f t="shared" si="163"/>
        <v>0</v>
      </c>
      <c r="Q363" s="98">
        <f t="shared" si="163"/>
        <v>0</v>
      </c>
      <c r="R363" s="98">
        <f t="shared" si="163"/>
        <v>0</v>
      </c>
      <c r="S363" s="98">
        <f t="shared" si="163"/>
        <v>0</v>
      </c>
      <c r="T363" s="98">
        <f>SUM(T364,T365,T366)</f>
        <v>0</v>
      </c>
    </row>
    <row r="364" spans="3:21" s="161" customFormat="1">
      <c r="C364" s="134" t="s">
        <v>330</v>
      </c>
      <c r="E364" s="18" t="s">
        <v>649</v>
      </c>
      <c r="H364" s="114"/>
      <c r="I364" s="115"/>
      <c r="J364" s="115"/>
      <c r="K364" s="115"/>
      <c r="L364" s="115"/>
      <c r="M364" s="115"/>
      <c r="N364" s="115"/>
      <c r="O364" s="115"/>
      <c r="P364" s="115"/>
      <c r="Q364" s="115"/>
      <c r="R364" s="115"/>
      <c r="S364" s="115"/>
      <c r="T364" s="115"/>
    </row>
    <row r="365" spans="3:21" s="161" customFormat="1">
      <c r="C365" s="34" t="s">
        <v>337</v>
      </c>
      <c r="E365" s="18" t="s">
        <v>649</v>
      </c>
      <c r="H365" s="114"/>
      <c r="I365" s="115"/>
      <c r="J365" s="115"/>
      <c r="K365" s="115"/>
      <c r="L365" s="115"/>
      <c r="M365" s="115"/>
      <c r="N365" s="115"/>
      <c r="O365" s="115"/>
      <c r="P365" s="115"/>
      <c r="Q365" s="115"/>
      <c r="R365" s="115"/>
      <c r="S365" s="115"/>
      <c r="T365" s="115"/>
    </row>
    <row r="366" spans="3:21" s="161" customFormat="1">
      <c r="C366" s="34" t="s">
        <v>341</v>
      </c>
      <c r="E366" s="18" t="s">
        <v>649</v>
      </c>
      <c r="H366" s="114"/>
      <c r="I366" s="115"/>
      <c r="J366" s="115"/>
      <c r="K366" s="115"/>
      <c r="L366" s="115"/>
      <c r="M366" s="115"/>
      <c r="N366" s="115"/>
      <c r="O366" s="115"/>
      <c r="P366" s="115"/>
      <c r="Q366" s="115"/>
      <c r="R366" s="115"/>
      <c r="S366" s="115"/>
      <c r="T366" s="115"/>
    </row>
    <row r="367" spans="3:21" s="161" customFormat="1">
      <c r="C367" s="16" t="s">
        <v>244</v>
      </c>
      <c r="E367" s="18" t="s">
        <v>649</v>
      </c>
      <c r="H367" s="114"/>
      <c r="I367" s="115"/>
      <c r="J367" s="115"/>
      <c r="K367" s="115"/>
      <c r="L367" s="115"/>
      <c r="M367" s="115"/>
      <c r="N367" s="115"/>
      <c r="O367" s="115"/>
      <c r="P367" s="115"/>
      <c r="Q367" s="115"/>
      <c r="R367" s="115"/>
      <c r="S367" s="115"/>
      <c r="T367" s="115"/>
    </row>
    <row r="368" spans="3:21" s="161" customFormat="1">
      <c r="C368" s="17"/>
      <c r="D368" s="17"/>
      <c r="E368" s="17"/>
      <c r="F368" s="17"/>
      <c r="G368" s="17"/>
      <c r="H368" s="116"/>
      <c r="I368" s="116"/>
      <c r="J368" s="116"/>
      <c r="K368" s="116"/>
      <c r="L368" s="116"/>
      <c r="M368" s="116"/>
      <c r="N368" s="116"/>
      <c r="O368" s="116"/>
      <c r="P368" s="116"/>
      <c r="Q368" s="116"/>
      <c r="R368" s="116"/>
      <c r="S368" s="116"/>
      <c r="T368" s="116"/>
      <c r="U368" s="122"/>
    </row>
    <row r="369" spans="3:21" s="161" customFormat="1">
      <c r="C369" s="16" t="s">
        <v>625</v>
      </c>
      <c r="D369" s="18"/>
      <c r="E369" s="18" t="s">
        <v>649</v>
      </c>
      <c r="H369" s="98">
        <f>SUM(H370,H374)</f>
        <v>0</v>
      </c>
      <c r="I369" s="98">
        <f t="shared" ref="I369:T369" si="164">SUM(I370,I374)</f>
        <v>0</v>
      </c>
      <c r="J369" s="98">
        <f t="shared" si="164"/>
        <v>0</v>
      </c>
      <c r="K369" s="98">
        <f t="shared" si="164"/>
        <v>0</v>
      </c>
      <c r="L369" s="98">
        <f t="shared" si="164"/>
        <v>0</v>
      </c>
      <c r="M369" s="98">
        <f t="shared" si="164"/>
        <v>0</v>
      </c>
      <c r="N369" s="98">
        <f t="shared" si="164"/>
        <v>0</v>
      </c>
      <c r="O369" s="98">
        <f t="shared" si="164"/>
        <v>0</v>
      </c>
      <c r="P369" s="98">
        <f t="shared" si="164"/>
        <v>0</v>
      </c>
      <c r="Q369" s="98">
        <f t="shared" si="164"/>
        <v>0</v>
      </c>
      <c r="R369" s="98">
        <f t="shared" si="164"/>
        <v>0</v>
      </c>
      <c r="S369" s="98">
        <f t="shared" si="164"/>
        <v>0</v>
      </c>
      <c r="T369" s="98">
        <f t="shared" si="164"/>
        <v>0</v>
      </c>
      <c r="U369" s="122"/>
    </row>
    <row r="370" spans="3:21" s="161" customFormat="1">
      <c r="C370" s="16" t="s">
        <v>376</v>
      </c>
      <c r="E370" s="18" t="s">
        <v>649</v>
      </c>
      <c r="H370" s="98">
        <f>SUM(H371,H372,H373)</f>
        <v>0</v>
      </c>
      <c r="I370" s="98">
        <f t="shared" ref="I370:S370" si="165">SUM(I371,I372,I373)</f>
        <v>0</v>
      </c>
      <c r="J370" s="98">
        <f t="shared" si="165"/>
        <v>0</v>
      </c>
      <c r="K370" s="98">
        <f t="shared" si="165"/>
        <v>0</v>
      </c>
      <c r="L370" s="98">
        <f t="shared" si="165"/>
        <v>0</v>
      </c>
      <c r="M370" s="98">
        <f t="shared" si="165"/>
        <v>0</v>
      </c>
      <c r="N370" s="98">
        <f t="shared" si="165"/>
        <v>0</v>
      </c>
      <c r="O370" s="98">
        <f t="shared" si="165"/>
        <v>0</v>
      </c>
      <c r="P370" s="98">
        <f t="shared" si="165"/>
        <v>0</v>
      </c>
      <c r="Q370" s="98">
        <f t="shared" si="165"/>
        <v>0</v>
      </c>
      <c r="R370" s="98">
        <f t="shared" si="165"/>
        <v>0</v>
      </c>
      <c r="S370" s="98">
        <f t="shared" si="165"/>
        <v>0</v>
      </c>
      <c r="T370" s="98">
        <f>SUM(T371,T372,T373)</f>
        <v>0</v>
      </c>
    </row>
    <row r="371" spans="3:21" s="161" customFormat="1">
      <c r="C371" s="134" t="s">
        <v>330</v>
      </c>
      <c r="E371" s="18" t="s">
        <v>649</v>
      </c>
      <c r="H371" s="114"/>
      <c r="I371" s="115"/>
      <c r="J371" s="115"/>
      <c r="K371" s="115"/>
      <c r="L371" s="115"/>
      <c r="M371" s="115"/>
      <c r="N371" s="115"/>
      <c r="O371" s="115"/>
      <c r="P371" s="115"/>
      <c r="Q371" s="115"/>
      <c r="R371" s="115"/>
      <c r="S371" s="115"/>
      <c r="T371" s="115"/>
    </row>
    <row r="372" spans="3:21" s="161" customFormat="1">
      <c r="C372" s="34" t="s">
        <v>337</v>
      </c>
      <c r="E372" s="18" t="s">
        <v>649</v>
      </c>
      <c r="H372" s="114"/>
      <c r="I372" s="115"/>
      <c r="J372" s="115"/>
      <c r="K372" s="115"/>
      <c r="L372" s="115"/>
      <c r="M372" s="115"/>
      <c r="N372" s="115"/>
      <c r="O372" s="115"/>
      <c r="P372" s="115"/>
      <c r="Q372" s="115"/>
      <c r="R372" s="115"/>
      <c r="S372" s="115"/>
      <c r="T372" s="115"/>
    </row>
    <row r="373" spans="3:21" s="161" customFormat="1">
      <c r="C373" s="34" t="s">
        <v>341</v>
      </c>
      <c r="E373" s="18" t="s">
        <v>649</v>
      </c>
      <c r="H373" s="114"/>
      <c r="I373" s="115"/>
      <c r="J373" s="115"/>
      <c r="K373" s="115"/>
      <c r="L373" s="115"/>
      <c r="M373" s="115"/>
      <c r="N373" s="115"/>
      <c r="O373" s="115"/>
      <c r="P373" s="115"/>
      <c r="Q373" s="115"/>
      <c r="R373" s="115"/>
      <c r="S373" s="115"/>
      <c r="T373" s="115"/>
    </row>
    <row r="374" spans="3:21" s="161" customFormat="1">
      <c r="C374" s="16" t="s">
        <v>244</v>
      </c>
      <c r="E374" s="18" t="s">
        <v>649</v>
      </c>
      <c r="H374" s="114"/>
      <c r="I374" s="115"/>
      <c r="J374" s="115"/>
      <c r="K374" s="115"/>
      <c r="L374" s="115"/>
      <c r="M374" s="115"/>
      <c r="N374" s="115"/>
      <c r="O374" s="115"/>
      <c r="P374" s="115"/>
      <c r="Q374" s="115"/>
      <c r="R374" s="115"/>
      <c r="S374" s="115"/>
      <c r="T374" s="115"/>
    </row>
    <row r="375" spans="3:21" s="161" customFormat="1">
      <c r="C375" s="17"/>
      <c r="D375" s="17"/>
      <c r="E375" s="17"/>
      <c r="F375" s="17"/>
      <c r="G375" s="17"/>
      <c r="H375" s="116"/>
      <c r="I375" s="116"/>
      <c r="J375" s="116"/>
      <c r="K375" s="116"/>
      <c r="L375" s="116"/>
      <c r="M375" s="116"/>
      <c r="N375" s="116"/>
      <c r="O375" s="116"/>
      <c r="P375" s="116"/>
      <c r="Q375" s="116"/>
      <c r="R375" s="116"/>
      <c r="S375" s="116"/>
      <c r="T375" s="116"/>
      <c r="U375" s="122"/>
    </row>
    <row r="376" spans="3:21" s="161" customFormat="1">
      <c r="C376" s="16" t="s">
        <v>626</v>
      </c>
      <c r="D376" s="18"/>
      <c r="E376" s="18" t="s">
        <v>649</v>
      </c>
      <c r="H376" s="98">
        <f>SUM(H377,H381)</f>
        <v>0</v>
      </c>
      <c r="I376" s="98">
        <f t="shared" ref="I376:T376" si="166">SUM(I377,I381)</f>
        <v>0</v>
      </c>
      <c r="J376" s="98">
        <f t="shared" si="166"/>
        <v>0</v>
      </c>
      <c r="K376" s="98">
        <f t="shared" si="166"/>
        <v>0</v>
      </c>
      <c r="L376" s="98">
        <f t="shared" si="166"/>
        <v>0</v>
      </c>
      <c r="M376" s="98">
        <f t="shared" si="166"/>
        <v>0</v>
      </c>
      <c r="N376" s="98">
        <f t="shared" si="166"/>
        <v>0</v>
      </c>
      <c r="O376" s="98">
        <f t="shared" si="166"/>
        <v>0</v>
      </c>
      <c r="P376" s="98">
        <f t="shared" si="166"/>
        <v>0</v>
      </c>
      <c r="Q376" s="98">
        <f t="shared" si="166"/>
        <v>0</v>
      </c>
      <c r="R376" s="98">
        <f t="shared" si="166"/>
        <v>0</v>
      </c>
      <c r="S376" s="98">
        <f t="shared" si="166"/>
        <v>0</v>
      </c>
      <c r="T376" s="98">
        <f t="shared" si="166"/>
        <v>0</v>
      </c>
      <c r="U376" s="122"/>
    </row>
    <row r="377" spans="3:21" s="161" customFormat="1">
      <c r="C377" s="92" t="s">
        <v>376</v>
      </c>
      <c r="E377" s="18" t="s">
        <v>649</v>
      </c>
      <c r="H377" s="98">
        <f>SUM(H378,H379,H380)</f>
        <v>0</v>
      </c>
      <c r="I377" s="98">
        <f t="shared" ref="I377:S377" si="167">SUM(I378,I379,I380)</f>
        <v>0</v>
      </c>
      <c r="J377" s="98">
        <f t="shared" si="167"/>
        <v>0</v>
      </c>
      <c r="K377" s="98">
        <f t="shared" si="167"/>
        <v>0</v>
      </c>
      <c r="L377" s="98">
        <f t="shared" si="167"/>
        <v>0</v>
      </c>
      <c r="M377" s="98">
        <f t="shared" si="167"/>
        <v>0</v>
      </c>
      <c r="N377" s="98">
        <f t="shared" si="167"/>
        <v>0</v>
      </c>
      <c r="O377" s="98">
        <f t="shared" si="167"/>
        <v>0</v>
      </c>
      <c r="P377" s="98">
        <f t="shared" si="167"/>
        <v>0</v>
      </c>
      <c r="Q377" s="98">
        <f t="shared" si="167"/>
        <v>0</v>
      </c>
      <c r="R377" s="98">
        <f t="shared" si="167"/>
        <v>0</v>
      </c>
      <c r="S377" s="98">
        <f t="shared" si="167"/>
        <v>0</v>
      </c>
      <c r="T377" s="98">
        <f>SUM(T378,T379,T380)</f>
        <v>0</v>
      </c>
    </row>
    <row r="378" spans="3:21" s="161" customFormat="1">
      <c r="C378" s="286" t="s">
        <v>330</v>
      </c>
      <c r="E378" s="18" t="s">
        <v>649</v>
      </c>
      <c r="H378" s="114"/>
      <c r="I378" s="115"/>
      <c r="J378" s="115"/>
      <c r="K378" s="115"/>
      <c r="L378" s="115"/>
      <c r="M378" s="115"/>
      <c r="N378" s="115"/>
      <c r="O378" s="115"/>
      <c r="P378" s="115"/>
      <c r="Q378" s="115"/>
      <c r="R378" s="115"/>
      <c r="S378" s="115"/>
      <c r="T378" s="115"/>
    </row>
    <row r="379" spans="3:21" s="161" customFormat="1">
      <c r="C379" s="286" t="s">
        <v>337</v>
      </c>
      <c r="E379" s="18" t="s">
        <v>649</v>
      </c>
      <c r="H379" s="114"/>
      <c r="I379" s="115"/>
      <c r="J379" s="115"/>
      <c r="K379" s="115"/>
      <c r="L379" s="115"/>
      <c r="M379" s="115"/>
      <c r="N379" s="115"/>
      <c r="O379" s="115"/>
      <c r="P379" s="115"/>
      <c r="Q379" s="115"/>
      <c r="R379" s="115"/>
      <c r="S379" s="115"/>
      <c r="T379" s="115"/>
    </row>
    <row r="380" spans="3:21" s="161" customFormat="1">
      <c r="C380" s="286" t="s">
        <v>341</v>
      </c>
      <c r="E380" s="18" t="s">
        <v>649</v>
      </c>
      <c r="H380" s="114"/>
      <c r="I380" s="115"/>
      <c r="J380" s="115"/>
      <c r="K380" s="115"/>
      <c r="L380" s="115"/>
      <c r="M380" s="115"/>
      <c r="N380" s="115"/>
      <c r="O380" s="115"/>
      <c r="P380" s="115"/>
      <c r="Q380" s="115"/>
      <c r="R380" s="115"/>
      <c r="S380" s="115"/>
      <c r="T380" s="115"/>
    </row>
    <row r="381" spans="3:21" s="161" customFormat="1">
      <c r="C381" s="92" t="s">
        <v>244</v>
      </c>
      <c r="E381" s="18" t="s">
        <v>649</v>
      </c>
      <c r="H381" s="114"/>
      <c r="I381" s="115"/>
      <c r="J381" s="115"/>
      <c r="K381" s="115"/>
      <c r="L381" s="115"/>
      <c r="M381" s="115"/>
      <c r="N381" s="115"/>
      <c r="O381" s="115"/>
      <c r="P381" s="115"/>
      <c r="Q381" s="115"/>
      <c r="R381" s="115"/>
      <c r="S381" s="115"/>
      <c r="T381" s="115"/>
    </row>
    <row r="382" spans="3:21" s="161" customFormat="1">
      <c r="C382" s="147"/>
      <c r="D382" s="17"/>
      <c r="E382" s="17"/>
      <c r="F382" s="17"/>
      <c r="G382" s="17"/>
      <c r="H382" s="116"/>
      <c r="I382" s="116"/>
      <c r="J382" s="116"/>
      <c r="K382" s="116"/>
      <c r="L382" s="116"/>
      <c r="M382" s="116"/>
      <c r="N382" s="116"/>
      <c r="O382" s="116"/>
      <c r="P382" s="116"/>
      <c r="Q382" s="116"/>
      <c r="R382" s="116"/>
      <c r="S382" s="116"/>
      <c r="T382" s="116"/>
      <c r="U382" s="122"/>
    </row>
    <row r="383" spans="3:21" s="161" customFormat="1">
      <c r="C383" s="92" t="s">
        <v>684</v>
      </c>
      <c r="D383" s="282"/>
      <c r="E383" s="282" t="s">
        <v>649</v>
      </c>
      <c r="H383" s="98">
        <f>SUM(H384,H388)</f>
        <v>0</v>
      </c>
      <c r="I383" s="98">
        <f t="shared" ref="I383:T383" si="168">SUM(I384,I388)</f>
        <v>0</v>
      </c>
      <c r="J383" s="98">
        <f t="shared" si="168"/>
        <v>0</v>
      </c>
      <c r="K383" s="98">
        <f t="shared" si="168"/>
        <v>0</v>
      </c>
      <c r="L383" s="98">
        <f t="shared" si="168"/>
        <v>0</v>
      </c>
      <c r="M383" s="98">
        <f t="shared" si="168"/>
        <v>0</v>
      </c>
      <c r="N383" s="98">
        <f t="shared" si="168"/>
        <v>0</v>
      </c>
      <c r="O383" s="98">
        <f t="shared" si="168"/>
        <v>0</v>
      </c>
      <c r="P383" s="98">
        <f t="shared" si="168"/>
        <v>0</v>
      </c>
      <c r="Q383" s="98">
        <f t="shared" si="168"/>
        <v>0</v>
      </c>
      <c r="R383" s="98">
        <f t="shared" si="168"/>
        <v>0</v>
      </c>
      <c r="S383" s="98">
        <f t="shared" si="168"/>
        <v>0</v>
      </c>
      <c r="T383" s="98">
        <f t="shared" si="168"/>
        <v>0</v>
      </c>
      <c r="U383" s="122"/>
    </row>
    <row r="384" spans="3:21" s="161" customFormat="1">
      <c r="C384" s="92" t="s">
        <v>376</v>
      </c>
      <c r="E384" s="282" t="s">
        <v>649</v>
      </c>
      <c r="H384" s="98">
        <f>SUM(H385,H386,H387)</f>
        <v>0</v>
      </c>
      <c r="I384" s="98">
        <f t="shared" ref="I384:S384" si="169">SUM(I385,I386,I387)</f>
        <v>0</v>
      </c>
      <c r="J384" s="98">
        <f t="shared" si="169"/>
        <v>0</v>
      </c>
      <c r="K384" s="98">
        <f t="shared" si="169"/>
        <v>0</v>
      </c>
      <c r="L384" s="98">
        <f t="shared" si="169"/>
        <v>0</v>
      </c>
      <c r="M384" s="98">
        <f t="shared" si="169"/>
        <v>0</v>
      </c>
      <c r="N384" s="98">
        <f t="shared" si="169"/>
        <v>0</v>
      </c>
      <c r="O384" s="98">
        <f t="shared" si="169"/>
        <v>0</v>
      </c>
      <c r="P384" s="98">
        <f t="shared" si="169"/>
        <v>0</v>
      </c>
      <c r="Q384" s="98">
        <f t="shared" si="169"/>
        <v>0</v>
      </c>
      <c r="R384" s="98">
        <f t="shared" si="169"/>
        <v>0</v>
      </c>
      <c r="S384" s="98">
        <f t="shared" si="169"/>
        <v>0</v>
      </c>
      <c r="T384" s="98">
        <f>SUM(T385,T386,T387)</f>
        <v>0</v>
      </c>
    </row>
    <row r="385" spans="2:22" s="161" customFormat="1">
      <c r="C385" s="286" t="s">
        <v>330</v>
      </c>
      <c r="E385" s="282" t="s">
        <v>649</v>
      </c>
      <c r="H385" s="114"/>
      <c r="I385" s="114"/>
      <c r="J385" s="114"/>
      <c r="K385" s="114"/>
      <c r="L385" s="114"/>
      <c r="M385" s="114"/>
      <c r="N385" s="114"/>
      <c r="O385" s="114"/>
      <c r="P385" s="114"/>
      <c r="Q385" s="114"/>
      <c r="R385" s="114"/>
      <c r="S385" s="114"/>
      <c r="T385" s="114"/>
    </row>
    <row r="386" spans="2:22" s="161" customFormat="1">
      <c r="C386" s="286" t="s">
        <v>337</v>
      </c>
      <c r="E386" s="282" t="s">
        <v>649</v>
      </c>
      <c r="H386" s="114"/>
      <c r="I386" s="114"/>
      <c r="J386" s="114"/>
      <c r="K386" s="114"/>
      <c r="L386" s="114"/>
      <c r="M386" s="114"/>
      <c r="N386" s="114"/>
      <c r="O386" s="114"/>
      <c r="P386" s="114"/>
      <c r="Q386" s="114"/>
      <c r="R386" s="114"/>
      <c r="S386" s="114"/>
      <c r="T386" s="114"/>
    </row>
    <row r="387" spans="2:22" s="161" customFormat="1">
      <c r="C387" s="286" t="s">
        <v>341</v>
      </c>
      <c r="E387" s="282" t="s">
        <v>649</v>
      </c>
      <c r="H387" s="114"/>
      <c r="I387" s="114"/>
      <c r="J387" s="114"/>
      <c r="K387" s="114"/>
      <c r="L387" s="114"/>
      <c r="M387" s="114"/>
      <c r="N387" s="114"/>
      <c r="O387" s="114"/>
      <c r="P387" s="114"/>
      <c r="Q387" s="114"/>
      <c r="R387" s="114"/>
      <c r="S387" s="114"/>
      <c r="T387" s="114"/>
    </row>
    <row r="388" spans="2:22" s="161" customFormat="1">
      <c r="C388" s="92" t="s">
        <v>244</v>
      </c>
      <c r="E388" s="282" t="s">
        <v>649</v>
      </c>
      <c r="H388" s="114"/>
      <c r="I388" s="114"/>
      <c r="J388" s="114"/>
      <c r="K388" s="114"/>
      <c r="L388" s="114"/>
      <c r="M388" s="114"/>
      <c r="N388" s="114"/>
      <c r="O388" s="114"/>
      <c r="P388" s="114"/>
      <c r="Q388" s="114"/>
      <c r="R388" s="114"/>
      <c r="S388" s="114"/>
      <c r="T388" s="114"/>
    </row>
    <row r="389" spans="2:22" s="161" customFormat="1">
      <c r="C389" s="92"/>
      <c r="E389" s="282"/>
      <c r="H389" s="285"/>
      <c r="I389" s="285"/>
      <c r="J389" s="285"/>
      <c r="K389" s="285"/>
      <c r="L389" s="285"/>
      <c r="M389" s="285"/>
      <c r="N389" s="285"/>
      <c r="O389" s="285"/>
      <c r="P389" s="285"/>
      <c r="Q389" s="285"/>
      <c r="R389" s="285"/>
      <c r="S389" s="285"/>
      <c r="T389" s="285"/>
    </row>
    <row r="390" spans="2:22" s="161" customFormat="1">
      <c r="C390" s="92" t="s">
        <v>685</v>
      </c>
      <c r="D390" s="270"/>
      <c r="E390" s="270" t="s">
        <v>649</v>
      </c>
      <c r="H390" s="98">
        <f>SUM(H391,H395)</f>
        <v>0</v>
      </c>
      <c r="I390" s="98">
        <f t="shared" ref="I390:T390" si="170">SUM(I391,I395)</f>
        <v>0</v>
      </c>
      <c r="J390" s="98">
        <f t="shared" si="170"/>
        <v>0</v>
      </c>
      <c r="K390" s="98">
        <f t="shared" si="170"/>
        <v>0</v>
      </c>
      <c r="L390" s="98">
        <f t="shared" si="170"/>
        <v>0</v>
      </c>
      <c r="M390" s="98">
        <f t="shared" si="170"/>
        <v>0</v>
      </c>
      <c r="N390" s="98">
        <f t="shared" si="170"/>
        <v>0</v>
      </c>
      <c r="O390" s="98">
        <f t="shared" si="170"/>
        <v>0</v>
      </c>
      <c r="P390" s="98">
        <f t="shared" si="170"/>
        <v>0</v>
      </c>
      <c r="Q390" s="98">
        <f t="shared" si="170"/>
        <v>0</v>
      </c>
      <c r="R390" s="98">
        <f t="shared" si="170"/>
        <v>0</v>
      </c>
      <c r="S390" s="98">
        <f t="shared" si="170"/>
        <v>0</v>
      </c>
      <c r="T390" s="98">
        <f t="shared" si="170"/>
        <v>0</v>
      </c>
      <c r="U390" s="122"/>
    </row>
    <row r="391" spans="2:22" s="161" customFormat="1">
      <c r="C391" s="92" t="s">
        <v>376</v>
      </c>
      <c r="E391" s="270" t="s">
        <v>649</v>
      </c>
      <c r="H391" s="98">
        <f>SUM(H392,H393,H394)</f>
        <v>0</v>
      </c>
      <c r="I391" s="98">
        <f t="shared" ref="I391:S391" si="171">SUM(I392,I393,I394)</f>
        <v>0</v>
      </c>
      <c r="J391" s="98">
        <f t="shared" si="171"/>
        <v>0</v>
      </c>
      <c r="K391" s="98">
        <f t="shared" si="171"/>
        <v>0</v>
      </c>
      <c r="L391" s="98">
        <f t="shared" si="171"/>
        <v>0</v>
      </c>
      <c r="M391" s="98">
        <f t="shared" si="171"/>
        <v>0</v>
      </c>
      <c r="N391" s="98">
        <f t="shared" si="171"/>
        <v>0</v>
      </c>
      <c r="O391" s="98">
        <f t="shared" si="171"/>
        <v>0</v>
      </c>
      <c r="P391" s="98">
        <f t="shared" si="171"/>
        <v>0</v>
      </c>
      <c r="Q391" s="98">
        <f t="shared" si="171"/>
        <v>0</v>
      </c>
      <c r="R391" s="98">
        <f t="shared" si="171"/>
        <v>0</v>
      </c>
      <c r="S391" s="98">
        <f t="shared" si="171"/>
        <v>0</v>
      </c>
      <c r="T391" s="98">
        <f>SUM(T392,T393,T394)</f>
        <v>0</v>
      </c>
    </row>
    <row r="392" spans="2:22" s="161" customFormat="1">
      <c r="C392" s="286" t="s">
        <v>330</v>
      </c>
      <c r="E392" s="270" t="s">
        <v>649</v>
      </c>
      <c r="H392" s="114"/>
      <c r="I392" s="114"/>
      <c r="J392" s="114"/>
      <c r="K392" s="114"/>
      <c r="L392" s="114"/>
      <c r="M392" s="114"/>
      <c r="N392" s="114"/>
      <c r="O392" s="114"/>
      <c r="P392" s="114"/>
      <c r="Q392" s="114"/>
      <c r="R392" s="114"/>
      <c r="S392" s="114"/>
      <c r="T392" s="114"/>
    </row>
    <row r="393" spans="2:22" s="161" customFormat="1">
      <c r="C393" s="286" t="s">
        <v>337</v>
      </c>
      <c r="E393" s="270" t="s">
        <v>649</v>
      </c>
      <c r="H393" s="114"/>
      <c r="I393" s="114"/>
      <c r="J393" s="114"/>
      <c r="K393" s="114"/>
      <c r="L393" s="114"/>
      <c r="M393" s="114"/>
      <c r="N393" s="114"/>
      <c r="O393" s="114"/>
      <c r="P393" s="114"/>
      <c r="Q393" s="114"/>
      <c r="R393" s="114"/>
      <c r="S393" s="114"/>
      <c r="T393" s="114"/>
    </row>
    <row r="394" spans="2:22" s="161" customFormat="1">
      <c r="C394" s="286" t="s">
        <v>341</v>
      </c>
      <c r="E394" s="270" t="s">
        <v>649</v>
      </c>
      <c r="H394" s="114"/>
      <c r="I394" s="114"/>
      <c r="J394" s="114"/>
      <c r="K394" s="114"/>
      <c r="L394" s="114"/>
      <c r="M394" s="114"/>
      <c r="N394" s="114"/>
      <c r="O394" s="114"/>
      <c r="P394" s="114"/>
      <c r="Q394" s="114"/>
      <c r="R394" s="114"/>
      <c r="S394" s="114"/>
      <c r="T394" s="114"/>
    </row>
    <row r="395" spans="2:22" s="161" customFormat="1">
      <c r="C395" s="92" t="s">
        <v>244</v>
      </c>
      <c r="E395" s="270" t="s">
        <v>649</v>
      </c>
      <c r="H395" s="114"/>
      <c r="I395" s="114"/>
      <c r="J395" s="114"/>
      <c r="K395" s="114"/>
      <c r="L395" s="114"/>
      <c r="M395" s="114"/>
      <c r="N395" s="114"/>
      <c r="O395" s="114"/>
      <c r="P395" s="114"/>
      <c r="Q395" s="114"/>
      <c r="R395" s="114"/>
      <c r="S395" s="114"/>
      <c r="T395" s="114"/>
    </row>
    <row r="396" spans="2:22" s="161" customFormat="1">
      <c r="C396" s="147"/>
      <c r="D396" s="17"/>
      <c r="E396" s="17"/>
      <c r="F396" s="17"/>
      <c r="G396" s="17"/>
      <c r="H396" s="116"/>
      <c r="I396" s="116"/>
      <c r="J396" s="116"/>
      <c r="K396" s="116"/>
      <c r="L396" s="116"/>
      <c r="M396" s="116"/>
      <c r="N396" s="116"/>
      <c r="O396" s="116"/>
      <c r="P396" s="116"/>
      <c r="Q396" s="116"/>
      <c r="R396" s="116"/>
      <c r="S396" s="116"/>
      <c r="T396" s="116"/>
      <c r="U396" s="122"/>
    </row>
    <row r="397" spans="2:22" s="161" customFormat="1">
      <c r="C397" s="92" t="s">
        <v>375</v>
      </c>
      <c r="D397" s="17"/>
      <c r="E397" s="18" t="s">
        <v>649</v>
      </c>
      <c r="F397" s="17"/>
      <c r="G397" s="17"/>
      <c r="H397" s="103">
        <f>SUM(H398:H399)</f>
        <v>0</v>
      </c>
      <c r="I397" s="103">
        <f t="shared" ref="I397:T397" si="172">SUM(I398:I399)</f>
        <v>0</v>
      </c>
      <c r="J397" s="103">
        <f t="shared" si="172"/>
        <v>0</v>
      </c>
      <c r="K397" s="103">
        <f t="shared" si="172"/>
        <v>0</v>
      </c>
      <c r="L397" s="103">
        <f t="shared" si="172"/>
        <v>0</v>
      </c>
      <c r="M397" s="103">
        <f t="shared" si="172"/>
        <v>0</v>
      </c>
      <c r="N397" s="103">
        <f t="shared" si="172"/>
        <v>0</v>
      </c>
      <c r="O397" s="103">
        <f t="shared" si="172"/>
        <v>0</v>
      </c>
      <c r="P397" s="103">
        <f t="shared" si="172"/>
        <v>0</v>
      </c>
      <c r="Q397" s="103">
        <f t="shared" si="172"/>
        <v>0</v>
      </c>
      <c r="R397" s="103">
        <f t="shared" si="172"/>
        <v>0</v>
      </c>
      <c r="S397" s="103">
        <f t="shared" si="172"/>
        <v>0</v>
      </c>
      <c r="T397" s="103">
        <f t="shared" si="172"/>
        <v>0</v>
      </c>
      <c r="U397" s="122"/>
    </row>
    <row r="398" spans="2:22">
      <c r="B398" s="161"/>
      <c r="C398" s="147" t="s">
        <v>376</v>
      </c>
      <c r="D398" s="17"/>
      <c r="E398" s="18" t="s">
        <v>649</v>
      </c>
      <c r="F398" s="17"/>
      <c r="G398" s="17"/>
      <c r="H398" s="114"/>
      <c r="I398" s="115"/>
      <c r="J398" s="115"/>
      <c r="K398" s="115"/>
      <c r="L398" s="115"/>
      <c r="M398" s="115"/>
      <c r="N398" s="115"/>
      <c r="O398" s="115"/>
      <c r="P398" s="115"/>
      <c r="Q398" s="115"/>
      <c r="R398" s="115"/>
      <c r="S398" s="115"/>
      <c r="T398" s="115"/>
      <c r="U398" s="122"/>
      <c r="V398" s="161"/>
    </row>
    <row r="399" spans="2:22">
      <c r="B399" s="161"/>
      <c r="C399" s="147" t="s">
        <v>96</v>
      </c>
      <c r="D399" s="17"/>
      <c r="E399" s="18" t="s">
        <v>649</v>
      </c>
      <c r="F399" s="17"/>
      <c r="G399" s="17"/>
      <c r="H399" s="114"/>
      <c r="I399" s="115"/>
      <c r="J399" s="115"/>
      <c r="K399" s="115"/>
      <c r="L399" s="115"/>
      <c r="M399" s="115"/>
      <c r="N399" s="115"/>
      <c r="O399" s="115"/>
      <c r="P399" s="115"/>
      <c r="Q399" s="115"/>
      <c r="R399" s="115"/>
      <c r="S399" s="115"/>
      <c r="T399" s="115"/>
      <c r="U399" s="122"/>
      <c r="V399" s="161"/>
    </row>
    <row r="400" spans="2:22" s="161" customFormat="1">
      <c r="C400" s="147"/>
      <c r="D400" s="17"/>
      <c r="E400" s="17"/>
      <c r="F400" s="17"/>
      <c r="G400" s="17"/>
      <c r="H400" s="116"/>
      <c r="I400" s="116"/>
      <c r="J400" s="116"/>
      <c r="K400" s="116"/>
      <c r="L400" s="116"/>
      <c r="M400" s="116"/>
      <c r="N400" s="116"/>
      <c r="O400" s="116"/>
      <c r="P400" s="116"/>
      <c r="Q400" s="116"/>
      <c r="R400" s="116"/>
      <c r="S400" s="116"/>
      <c r="T400" s="116"/>
      <c r="U400" s="122"/>
    </row>
    <row r="401" spans="2:22" s="44" customFormat="1">
      <c r="B401" s="161"/>
      <c r="C401" s="16" t="s">
        <v>489</v>
      </c>
      <c r="D401" s="18"/>
      <c r="E401" s="18" t="s">
        <v>649</v>
      </c>
      <c r="F401" s="161"/>
      <c r="G401" s="161"/>
      <c r="H401" s="98">
        <f>SUM(H403,H413)</f>
        <v>0</v>
      </c>
      <c r="I401" s="98">
        <f t="shared" ref="I401:T401" si="173">SUM(I403,I413)</f>
        <v>0</v>
      </c>
      <c r="J401" s="98">
        <f t="shared" si="173"/>
        <v>0</v>
      </c>
      <c r="K401" s="98">
        <f t="shared" si="173"/>
        <v>0</v>
      </c>
      <c r="L401" s="98">
        <f t="shared" si="173"/>
        <v>0</v>
      </c>
      <c r="M401" s="98">
        <f t="shared" si="173"/>
        <v>0</v>
      </c>
      <c r="N401" s="98">
        <f t="shared" si="173"/>
        <v>0</v>
      </c>
      <c r="O401" s="98">
        <f t="shared" si="173"/>
        <v>0</v>
      </c>
      <c r="P401" s="98">
        <f t="shared" si="173"/>
        <v>0</v>
      </c>
      <c r="Q401" s="98">
        <f t="shared" si="173"/>
        <v>0</v>
      </c>
      <c r="R401" s="98">
        <f t="shared" si="173"/>
        <v>0</v>
      </c>
      <c r="S401" s="98">
        <f t="shared" si="173"/>
        <v>0</v>
      </c>
      <c r="T401" s="98">
        <f t="shared" si="173"/>
        <v>0</v>
      </c>
      <c r="U401" s="122"/>
      <c r="V401" s="161"/>
    </row>
    <row r="402" spans="2:22" s="76" customFormat="1">
      <c r="B402" s="161"/>
      <c r="C402" s="161"/>
      <c r="D402" s="161"/>
      <c r="E402" s="161"/>
      <c r="F402" s="161"/>
      <c r="G402" s="161"/>
      <c r="H402" s="97"/>
      <c r="I402" s="97"/>
      <c r="J402" s="97"/>
      <c r="K402" s="97"/>
      <c r="L402" s="97"/>
      <c r="M402" s="97"/>
      <c r="N402" s="97"/>
      <c r="O402" s="97"/>
      <c r="P402" s="97"/>
      <c r="Q402" s="97"/>
      <c r="R402" s="97"/>
      <c r="S402" s="97"/>
      <c r="T402" s="97"/>
      <c r="U402" s="122"/>
      <c r="V402" s="161"/>
    </row>
    <row r="403" spans="2:22" s="76" customFormat="1">
      <c r="B403" s="161"/>
      <c r="C403" s="16" t="s">
        <v>376</v>
      </c>
      <c r="D403" s="18"/>
      <c r="E403" s="18" t="s">
        <v>649</v>
      </c>
      <c r="F403" s="18"/>
      <c r="G403" s="18"/>
      <c r="H403" s="98">
        <f>SUM(H404:H412)</f>
        <v>0</v>
      </c>
      <c r="I403" s="98">
        <f t="shared" ref="I403:T403" si="174">SUM(I404:I412)</f>
        <v>0</v>
      </c>
      <c r="J403" s="98">
        <f t="shared" si="174"/>
        <v>0</v>
      </c>
      <c r="K403" s="98">
        <f t="shared" si="174"/>
        <v>0</v>
      </c>
      <c r="L403" s="98">
        <f t="shared" si="174"/>
        <v>0</v>
      </c>
      <c r="M403" s="98">
        <f t="shared" si="174"/>
        <v>0</v>
      </c>
      <c r="N403" s="98">
        <f t="shared" si="174"/>
        <v>0</v>
      </c>
      <c r="O403" s="98">
        <f t="shared" si="174"/>
        <v>0</v>
      </c>
      <c r="P403" s="98">
        <f t="shared" si="174"/>
        <v>0</v>
      </c>
      <c r="Q403" s="98">
        <f t="shared" si="174"/>
        <v>0</v>
      </c>
      <c r="R403" s="98">
        <f t="shared" si="174"/>
        <v>0</v>
      </c>
      <c r="S403" s="98">
        <f t="shared" si="174"/>
        <v>0</v>
      </c>
      <c r="T403" s="98">
        <f t="shared" si="174"/>
        <v>0</v>
      </c>
      <c r="U403" s="122"/>
      <c r="V403" s="161"/>
    </row>
    <row r="404" spans="2:22" s="44" customFormat="1">
      <c r="B404" s="161"/>
      <c r="C404" s="24" t="s">
        <v>88</v>
      </c>
      <c r="D404" s="18"/>
      <c r="E404" s="18" t="s">
        <v>649</v>
      </c>
      <c r="F404" s="161"/>
      <c r="G404" s="161"/>
      <c r="H404" s="98">
        <f>INDEX('12c'!H$378:H$494, MATCH($C404, '12c'!$C$378:$C$494, 0))</f>
        <v>0</v>
      </c>
      <c r="I404" s="98">
        <f>INDEX('12c'!I$378:I$494, MATCH($C404, '12c'!$C$378:$C$494, 0))</f>
        <v>0</v>
      </c>
      <c r="J404" s="98">
        <f>INDEX('12c'!J$378:J$494, MATCH($C404, '12c'!$C$378:$C$494, 0))</f>
        <v>0</v>
      </c>
      <c r="K404" s="98">
        <f>INDEX('12c'!K$378:K$494, MATCH($C404, '12c'!$C$378:$C$494, 0))</f>
        <v>0</v>
      </c>
      <c r="L404" s="98">
        <f>INDEX('12c'!L$378:L$494, MATCH($C404, '12c'!$C$378:$C$494, 0))</f>
        <v>0</v>
      </c>
      <c r="M404" s="98">
        <f>INDEX('12c'!M$378:M$494, MATCH($C404, '12c'!$C$378:$C$494, 0))</f>
        <v>0</v>
      </c>
      <c r="N404" s="98">
        <f>INDEX('12c'!N$378:N$494, MATCH($C404, '12c'!$C$378:$C$494, 0))</f>
        <v>0</v>
      </c>
      <c r="O404" s="98">
        <f>INDEX('12c'!O$378:O$494, MATCH($C404, '12c'!$C$378:$C$494, 0))</f>
        <v>0</v>
      </c>
      <c r="P404" s="98">
        <f>INDEX('12c'!P$378:P$494, MATCH($C404, '12c'!$C$378:$C$494, 0))</f>
        <v>0</v>
      </c>
      <c r="Q404" s="98">
        <f>INDEX('12c'!Q$378:Q$494, MATCH($C404, '12c'!$C$378:$C$494, 0))</f>
        <v>0</v>
      </c>
      <c r="R404" s="98">
        <f>INDEX('12c'!R$378:R$494, MATCH($C404, '12c'!$C$378:$C$494, 0))</f>
        <v>0</v>
      </c>
      <c r="S404" s="98">
        <f>INDEX('12c'!S$378:S$494, MATCH($C404, '12c'!$C$378:$C$494, 0))</f>
        <v>0</v>
      </c>
      <c r="T404" s="98">
        <f>INDEX('12c'!T$378:T$494, MATCH($C404, '12c'!$C$378:$C$494, 0))</f>
        <v>0</v>
      </c>
      <c r="U404" s="122"/>
      <c r="V404" s="161"/>
    </row>
    <row r="405" spans="2:22" s="44" customFormat="1">
      <c r="B405" s="161"/>
      <c r="C405" s="24" t="s">
        <v>89</v>
      </c>
      <c r="D405" s="18"/>
      <c r="E405" s="18" t="s">
        <v>649</v>
      </c>
      <c r="F405" s="161"/>
      <c r="G405" s="161"/>
      <c r="H405" s="98">
        <f>INDEX('12c'!H$378:H$494, MATCH($C405, '12c'!$C$378:$C$494, 0))</f>
        <v>0</v>
      </c>
      <c r="I405" s="98">
        <f>INDEX('12c'!I$378:I$494, MATCH($C405, '12c'!$C$378:$C$494, 0))</f>
        <v>0</v>
      </c>
      <c r="J405" s="98">
        <f>INDEX('12c'!J$378:J$494, MATCH($C405, '12c'!$C$378:$C$494, 0))</f>
        <v>0</v>
      </c>
      <c r="K405" s="98">
        <f>INDEX('12c'!K$378:K$494, MATCH($C405, '12c'!$C$378:$C$494, 0))</f>
        <v>0</v>
      </c>
      <c r="L405" s="98">
        <f>INDEX('12c'!L$378:L$494, MATCH($C405, '12c'!$C$378:$C$494, 0))</f>
        <v>0</v>
      </c>
      <c r="M405" s="98">
        <f>INDEX('12c'!M$378:M$494, MATCH($C405, '12c'!$C$378:$C$494, 0))</f>
        <v>0</v>
      </c>
      <c r="N405" s="98">
        <f>INDEX('12c'!N$378:N$494, MATCH($C405, '12c'!$C$378:$C$494, 0))</f>
        <v>0</v>
      </c>
      <c r="O405" s="98">
        <f>INDEX('12c'!O$378:O$494, MATCH($C405, '12c'!$C$378:$C$494, 0))</f>
        <v>0</v>
      </c>
      <c r="P405" s="98">
        <f>INDEX('12c'!P$378:P$494, MATCH($C405, '12c'!$C$378:$C$494, 0))</f>
        <v>0</v>
      </c>
      <c r="Q405" s="98">
        <f>INDEX('12c'!Q$378:Q$494, MATCH($C405, '12c'!$C$378:$C$494, 0))</f>
        <v>0</v>
      </c>
      <c r="R405" s="98">
        <f>INDEX('12c'!R$378:R$494, MATCH($C405, '12c'!$C$378:$C$494, 0))</f>
        <v>0</v>
      </c>
      <c r="S405" s="98">
        <f>INDEX('12c'!S$378:S$494, MATCH($C405, '12c'!$C$378:$C$494, 0))</f>
        <v>0</v>
      </c>
      <c r="T405" s="98">
        <f>INDEX('12c'!T$378:T$494, MATCH($C405, '12c'!$C$378:$C$494, 0))</f>
        <v>0</v>
      </c>
      <c r="U405" s="122"/>
      <c r="V405" s="161"/>
    </row>
    <row r="406" spans="2:22">
      <c r="B406" s="161"/>
      <c r="C406" s="24" t="s">
        <v>90</v>
      </c>
      <c r="D406" s="18"/>
      <c r="E406" s="18" t="s">
        <v>649</v>
      </c>
      <c r="F406" s="161"/>
      <c r="G406" s="161"/>
      <c r="H406" s="98">
        <f>INDEX('12c'!H$378:H$494, MATCH($C406, '12c'!$C$378:$C$494, 0))</f>
        <v>0</v>
      </c>
      <c r="I406" s="98">
        <f>INDEX('12c'!I$378:I$494, MATCH($C406, '12c'!$C$378:$C$494, 0))</f>
        <v>0</v>
      </c>
      <c r="J406" s="98">
        <f>INDEX('12c'!J$378:J$494, MATCH($C406, '12c'!$C$378:$C$494, 0))</f>
        <v>0</v>
      </c>
      <c r="K406" s="98">
        <f>INDEX('12c'!K$378:K$494, MATCH($C406, '12c'!$C$378:$C$494, 0))</f>
        <v>0</v>
      </c>
      <c r="L406" s="98">
        <f>INDEX('12c'!L$378:L$494, MATCH($C406, '12c'!$C$378:$C$494, 0))</f>
        <v>0</v>
      </c>
      <c r="M406" s="98">
        <f>INDEX('12c'!M$378:M$494, MATCH($C406, '12c'!$C$378:$C$494, 0))</f>
        <v>0</v>
      </c>
      <c r="N406" s="98">
        <f>INDEX('12c'!N$378:N$494, MATCH($C406, '12c'!$C$378:$C$494, 0))</f>
        <v>0</v>
      </c>
      <c r="O406" s="98">
        <f>INDEX('12c'!O$378:O$494, MATCH($C406, '12c'!$C$378:$C$494, 0))</f>
        <v>0</v>
      </c>
      <c r="P406" s="98">
        <f>INDEX('12c'!P$378:P$494, MATCH($C406, '12c'!$C$378:$C$494, 0))</f>
        <v>0</v>
      </c>
      <c r="Q406" s="98">
        <f>INDEX('12c'!Q$378:Q$494, MATCH($C406, '12c'!$C$378:$C$494, 0))</f>
        <v>0</v>
      </c>
      <c r="R406" s="98">
        <f>INDEX('12c'!R$378:R$494, MATCH($C406, '12c'!$C$378:$C$494, 0))</f>
        <v>0</v>
      </c>
      <c r="S406" s="98">
        <f>INDEX('12c'!S$378:S$494, MATCH($C406, '12c'!$C$378:$C$494, 0))</f>
        <v>0</v>
      </c>
      <c r="T406" s="98">
        <f>INDEX('12c'!T$378:T$494, MATCH($C406, '12c'!$C$378:$C$494, 0))</f>
        <v>0</v>
      </c>
      <c r="U406" s="122"/>
      <c r="V406" s="161"/>
    </row>
    <row r="407" spans="2:22" s="44" customFormat="1">
      <c r="B407" s="161"/>
      <c r="C407" s="24" t="s">
        <v>91</v>
      </c>
      <c r="D407" s="18"/>
      <c r="E407" s="18" t="s">
        <v>649</v>
      </c>
      <c r="F407" s="161"/>
      <c r="G407" s="161"/>
      <c r="H407" s="98">
        <f>INDEX('12c'!H$378:H$494, MATCH($C407, '12c'!$C$378:$C$494, 0))</f>
        <v>0</v>
      </c>
      <c r="I407" s="98">
        <f>INDEX('12c'!I$378:I$494, MATCH($C407, '12c'!$C$378:$C$494, 0))</f>
        <v>0</v>
      </c>
      <c r="J407" s="98">
        <f>INDEX('12c'!J$378:J$494, MATCH($C407, '12c'!$C$378:$C$494, 0))</f>
        <v>0</v>
      </c>
      <c r="K407" s="98">
        <f>INDEX('12c'!K$378:K$494, MATCH($C407, '12c'!$C$378:$C$494, 0))</f>
        <v>0</v>
      </c>
      <c r="L407" s="98">
        <f>INDEX('12c'!L$378:L$494, MATCH($C407, '12c'!$C$378:$C$494, 0))</f>
        <v>0</v>
      </c>
      <c r="M407" s="98">
        <f>INDEX('12c'!M$378:M$494, MATCH($C407, '12c'!$C$378:$C$494, 0))</f>
        <v>0</v>
      </c>
      <c r="N407" s="98">
        <f>INDEX('12c'!N$378:N$494, MATCH($C407, '12c'!$C$378:$C$494, 0))</f>
        <v>0</v>
      </c>
      <c r="O407" s="98">
        <f>INDEX('12c'!O$378:O$494, MATCH($C407, '12c'!$C$378:$C$494, 0))</f>
        <v>0</v>
      </c>
      <c r="P407" s="98">
        <f>INDEX('12c'!P$378:P$494, MATCH($C407, '12c'!$C$378:$C$494, 0))</f>
        <v>0</v>
      </c>
      <c r="Q407" s="98">
        <f>INDEX('12c'!Q$378:Q$494, MATCH($C407, '12c'!$C$378:$C$494, 0))</f>
        <v>0</v>
      </c>
      <c r="R407" s="98">
        <f>INDEX('12c'!R$378:R$494, MATCH($C407, '12c'!$C$378:$C$494, 0))</f>
        <v>0</v>
      </c>
      <c r="S407" s="98">
        <f>INDEX('12c'!S$378:S$494, MATCH($C407, '12c'!$C$378:$C$494, 0))</f>
        <v>0</v>
      </c>
      <c r="T407" s="98">
        <f>INDEX('12c'!T$378:T$494, MATCH($C407, '12c'!$C$378:$C$494, 0))</f>
        <v>0</v>
      </c>
      <c r="U407" s="122"/>
      <c r="V407" s="161"/>
    </row>
    <row r="408" spans="2:22" s="44" customFormat="1">
      <c r="B408" s="161"/>
      <c r="C408" s="24" t="s">
        <v>92</v>
      </c>
      <c r="D408" s="18"/>
      <c r="E408" s="18" t="s">
        <v>649</v>
      </c>
      <c r="F408" s="161"/>
      <c r="G408" s="161"/>
      <c r="H408" s="98">
        <f>INDEX('12c'!H$378:H$494, MATCH($C408, '12c'!$C$378:$C$494, 0))</f>
        <v>0</v>
      </c>
      <c r="I408" s="98">
        <f>INDEX('12c'!I$378:I$494, MATCH($C408, '12c'!$C$378:$C$494, 0))</f>
        <v>0</v>
      </c>
      <c r="J408" s="98">
        <f>INDEX('12c'!J$378:J$494, MATCH($C408, '12c'!$C$378:$C$494, 0))</f>
        <v>0</v>
      </c>
      <c r="K408" s="98">
        <f>INDEX('12c'!K$378:K$494, MATCH($C408, '12c'!$C$378:$C$494, 0))</f>
        <v>0</v>
      </c>
      <c r="L408" s="98">
        <f>INDEX('12c'!L$378:L$494, MATCH($C408, '12c'!$C$378:$C$494, 0))</f>
        <v>0</v>
      </c>
      <c r="M408" s="98">
        <f>INDEX('12c'!M$378:M$494, MATCH($C408, '12c'!$C$378:$C$494, 0))</f>
        <v>0</v>
      </c>
      <c r="N408" s="98">
        <f>INDEX('12c'!N$378:N$494, MATCH($C408, '12c'!$C$378:$C$494, 0))</f>
        <v>0</v>
      </c>
      <c r="O408" s="98">
        <f>INDEX('12c'!O$378:O$494, MATCH($C408, '12c'!$C$378:$C$494, 0))</f>
        <v>0</v>
      </c>
      <c r="P408" s="98">
        <f>INDEX('12c'!P$378:P$494, MATCH($C408, '12c'!$C$378:$C$494, 0))</f>
        <v>0</v>
      </c>
      <c r="Q408" s="98">
        <f>INDEX('12c'!Q$378:Q$494, MATCH($C408, '12c'!$C$378:$C$494, 0))</f>
        <v>0</v>
      </c>
      <c r="R408" s="98">
        <f>INDEX('12c'!R$378:R$494, MATCH($C408, '12c'!$C$378:$C$494, 0))</f>
        <v>0</v>
      </c>
      <c r="S408" s="98">
        <f>INDEX('12c'!S$378:S$494, MATCH($C408, '12c'!$C$378:$C$494, 0))</f>
        <v>0</v>
      </c>
      <c r="T408" s="98">
        <f>INDEX('12c'!T$378:T$494, MATCH($C408, '12c'!$C$378:$C$494, 0))</f>
        <v>0</v>
      </c>
      <c r="U408" s="122"/>
      <c r="V408" s="161"/>
    </row>
    <row r="409" spans="2:22" s="44" customFormat="1">
      <c r="B409" s="161"/>
      <c r="C409" s="24" t="s">
        <v>93</v>
      </c>
      <c r="D409" s="18"/>
      <c r="E409" s="18" t="s">
        <v>649</v>
      </c>
      <c r="F409" s="161"/>
      <c r="G409" s="161"/>
      <c r="H409" s="98">
        <f>INDEX('12c'!H$378:H$494, MATCH($C409, '12c'!$C$378:$C$494, 0))</f>
        <v>0</v>
      </c>
      <c r="I409" s="98">
        <f>INDEX('12c'!I$378:I$494, MATCH($C409, '12c'!$C$378:$C$494, 0))</f>
        <v>0</v>
      </c>
      <c r="J409" s="98">
        <f>INDEX('12c'!J$378:J$494, MATCH($C409, '12c'!$C$378:$C$494, 0))</f>
        <v>0</v>
      </c>
      <c r="K409" s="98">
        <f>INDEX('12c'!K$378:K$494, MATCH($C409, '12c'!$C$378:$C$494, 0))</f>
        <v>0</v>
      </c>
      <c r="L409" s="98">
        <f>INDEX('12c'!L$378:L$494, MATCH($C409, '12c'!$C$378:$C$494, 0))</f>
        <v>0</v>
      </c>
      <c r="M409" s="98">
        <f>INDEX('12c'!M$378:M$494, MATCH($C409, '12c'!$C$378:$C$494, 0))</f>
        <v>0</v>
      </c>
      <c r="N409" s="98">
        <f>INDEX('12c'!N$378:N$494, MATCH($C409, '12c'!$C$378:$C$494, 0))</f>
        <v>0</v>
      </c>
      <c r="O409" s="98">
        <f>INDEX('12c'!O$378:O$494, MATCH($C409, '12c'!$C$378:$C$494, 0))</f>
        <v>0</v>
      </c>
      <c r="P409" s="98">
        <f>INDEX('12c'!P$378:P$494, MATCH($C409, '12c'!$C$378:$C$494, 0))</f>
        <v>0</v>
      </c>
      <c r="Q409" s="98">
        <f>INDEX('12c'!Q$378:Q$494, MATCH($C409, '12c'!$C$378:$C$494, 0))</f>
        <v>0</v>
      </c>
      <c r="R409" s="98">
        <f>INDEX('12c'!R$378:R$494, MATCH($C409, '12c'!$C$378:$C$494, 0))</f>
        <v>0</v>
      </c>
      <c r="S409" s="98">
        <f>INDEX('12c'!S$378:S$494, MATCH($C409, '12c'!$C$378:$C$494, 0))</f>
        <v>0</v>
      </c>
      <c r="T409" s="98">
        <f>INDEX('12c'!T$378:T$494, MATCH($C409, '12c'!$C$378:$C$494, 0))</f>
        <v>0</v>
      </c>
      <c r="U409" s="122"/>
      <c r="V409" s="161"/>
    </row>
    <row r="410" spans="2:22" s="44" customFormat="1">
      <c r="B410" s="161"/>
      <c r="C410" s="24" t="s">
        <v>94</v>
      </c>
      <c r="D410" s="18"/>
      <c r="E410" s="18" t="s">
        <v>649</v>
      </c>
      <c r="F410" s="161"/>
      <c r="G410" s="161"/>
      <c r="H410" s="98">
        <f>INDEX('12c'!H$378:H$494, MATCH($C410, '12c'!$C$378:$C$494, 0))</f>
        <v>0</v>
      </c>
      <c r="I410" s="98">
        <f>INDEX('12c'!I$378:I$494, MATCH($C410, '12c'!$C$378:$C$494, 0))</f>
        <v>0</v>
      </c>
      <c r="J410" s="98">
        <f>INDEX('12c'!J$378:J$494, MATCH($C410, '12c'!$C$378:$C$494, 0))</f>
        <v>0</v>
      </c>
      <c r="K410" s="98">
        <f>INDEX('12c'!K$378:K$494, MATCH($C410, '12c'!$C$378:$C$494, 0))</f>
        <v>0</v>
      </c>
      <c r="L410" s="98">
        <f>INDEX('12c'!L$378:L$494, MATCH($C410, '12c'!$C$378:$C$494, 0))</f>
        <v>0</v>
      </c>
      <c r="M410" s="98">
        <f>INDEX('12c'!M$378:M$494, MATCH($C410, '12c'!$C$378:$C$494, 0))</f>
        <v>0</v>
      </c>
      <c r="N410" s="98">
        <f>INDEX('12c'!N$378:N$494, MATCH($C410, '12c'!$C$378:$C$494, 0))</f>
        <v>0</v>
      </c>
      <c r="O410" s="98">
        <f>INDEX('12c'!O$378:O$494, MATCH($C410, '12c'!$C$378:$C$494, 0))</f>
        <v>0</v>
      </c>
      <c r="P410" s="98">
        <f>INDEX('12c'!P$378:P$494, MATCH($C410, '12c'!$C$378:$C$494, 0))</f>
        <v>0</v>
      </c>
      <c r="Q410" s="98">
        <f>INDEX('12c'!Q$378:Q$494, MATCH($C410, '12c'!$C$378:$C$494, 0))</f>
        <v>0</v>
      </c>
      <c r="R410" s="98">
        <f>INDEX('12c'!R$378:R$494, MATCH($C410, '12c'!$C$378:$C$494, 0))</f>
        <v>0</v>
      </c>
      <c r="S410" s="98">
        <f>INDEX('12c'!S$378:S$494, MATCH($C410, '12c'!$C$378:$C$494, 0))</f>
        <v>0</v>
      </c>
      <c r="T410" s="98">
        <f>INDEX('12c'!T$378:T$494, MATCH($C410, '12c'!$C$378:$C$494, 0))</f>
        <v>0</v>
      </c>
      <c r="U410" s="122"/>
      <c r="V410" s="161"/>
    </row>
    <row r="411" spans="2:22" s="76" customFormat="1">
      <c r="B411" s="161"/>
      <c r="C411" s="24" t="s">
        <v>95</v>
      </c>
      <c r="D411" s="18"/>
      <c r="E411" s="18" t="s">
        <v>649</v>
      </c>
      <c r="F411" s="161"/>
      <c r="G411" s="161"/>
      <c r="H411" s="98">
        <f>INDEX('12c'!H$378:H$494, MATCH($C411, '12c'!$C$378:$C$494, 0))</f>
        <v>0</v>
      </c>
      <c r="I411" s="98">
        <f>INDEX('12c'!I$378:I$494, MATCH($C411, '12c'!$C$378:$C$494, 0))</f>
        <v>0</v>
      </c>
      <c r="J411" s="98">
        <f>INDEX('12c'!J$378:J$494, MATCH($C411, '12c'!$C$378:$C$494, 0))</f>
        <v>0</v>
      </c>
      <c r="K411" s="98">
        <f>INDEX('12c'!K$378:K$494, MATCH($C411, '12c'!$C$378:$C$494, 0))</f>
        <v>0</v>
      </c>
      <c r="L411" s="98">
        <f>INDEX('12c'!L$378:L$494, MATCH($C411, '12c'!$C$378:$C$494, 0))</f>
        <v>0</v>
      </c>
      <c r="M411" s="98">
        <f>INDEX('12c'!M$378:M$494, MATCH($C411, '12c'!$C$378:$C$494, 0))</f>
        <v>0</v>
      </c>
      <c r="N411" s="98">
        <f>INDEX('12c'!N$378:N$494, MATCH($C411, '12c'!$C$378:$C$494, 0))</f>
        <v>0</v>
      </c>
      <c r="O411" s="98">
        <f>INDEX('12c'!O$378:O$494, MATCH($C411, '12c'!$C$378:$C$494, 0))</f>
        <v>0</v>
      </c>
      <c r="P411" s="98">
        <f>INDEX('12c'!P$378:P$494, MATCH($C411, '12c'!$C$378:$C$494, 0))</f>
        <v>0</v>
      </c>
      <c r="Q411" s="98">
        <f>INDEX('12c'!Q$378:Q$494, MATCH($C411, '12c'!$C$378:$C$494, 0))</f>
        <v>0</v>
      </c>
      <c r="R411" s="98">
        <f>INDEX('12c'!R$378:R$494, MATCH($C411, '12c'!$C$378:$C$494, 0))</f>
        <v>0</v>
      </c>
      <c r="S411" s="98">
        <f>INDEX('12c'!S$378:S$494, MATCH($C411, '12c'!$C$378:$C$494, 0))</f>
        <v>0</v>
      </c>
      <c r="T411" s="98">
        <f>INDEX('12c'!T$378:T$494, MATCH($C411, '12c'!$C$378:$C$494, 0))</f>
        <v>0</v>
      </c>
      <c r="U411" s="122"/>
      <c r="V411" s="161"/>
    </row>
    <row r="412" spans="2:22" s="161" customFormat="1">
      <c r="C412" s="24" t="s">
        <v>664</v>
      </c>
      <c r="D412" s="18"/>
      <c r="E412" s="18" t="s">
        <v>649</v>
      </c>
      <c r="H412" s="98">
        <f>INDEX('12c'!H$378:H$494, MATCH($C412, '12c'!$C$378:$C$494, 0))</f>
        <v>0</v>
      </c>
      <c r="I412" s="98">
        <f>INDEX('12c'!I$378:I$494, MATCH($C412, '12c'!$C$378:$C$494, 0))</f>
        <v>0</v>
      </c>
      <c r="J412" s="98">
        <f>INDEX('12c'!J$378:J$494, MATCH($C412, '12c'!$C$378:$C$494, 0))</f>
        <v>0</v>
      </c>
      <c r="K412" s="98">
        <f>INDEX('12c'!K$378:K$494, MATCH($C412, '12c'!$C$378:$C$494, 0))</f>
        <v>0</v>
      </c>
      <c r="L412" s="98">
        <f>INDEX('12c'!L$378:L$494, MATCH($C412, '12c'!$C$378:$C$494, 0))</f>
        <v>0</v>
      </c>
      <c r="M412" s="98">
        <f>INDEX('12c'!M$378:M$494, MATCH($C412, '12c'!$C$378:$C$494, 0))</f>
        <v>0</v>
      </c>
      <c r="N412" s="98">
        <f>INDEX('12c'!N$378:N$494, MATCH($C412, '12c'!$C$378:$C$494, 0))</f>
        <v>0</v>
      </c>
      <c r="O412" s="98">
        <f>INDEX('12c'!O$378:O$494, MATCH($C412, '12c'!$C$378:$C$494, 0))</f>
        <v>0</v>
      </c>
      <c r="P412" s="98">
        <f>INDEX('12c'!P$378:P$494, MATCH($C412, '12c'!$C$378:$C$494, 0))</f>
        <v>0</v>
      </c>
      <c r="Q412" s="98">
        <f>INDEX('12c'!Q$378:Q$494, MATCH($C412, '12c'!$C$378:$C$494, 0))</f>
        <v>0</v>
      </c>
      <c r="R412" s="98">
        <f>INDEX('12c'!R$378:R$494, MATCH($C412, '12c'!$C$378:$C$494, 0))</f>
        <v>0</v>
      </c>
      <c r="S412" s="98">
        <f>INDEX('12c'!S$378:S$494, MATCH($C412, '12c'!$C$378:$C$494, 0))</f>
        <v>0</v>
      </c>
      <c r="T412" s="98">
        <f>INDEX('12c'!T$378:T$494, MATCH($C412, '12c'!$C$378:$C$494, 0))</f>
        <v>0</v>
      </c>
      <c r="U412" s="122"/>
    </row>
    <row r="413" spans="2:22" s="44" customFormat="1">
      <c r="B413" s="161"/>
      <c r="C413" s="16" t="s">
        <v>96</v>
      </c>
      <c r="D413" s="18"/>
      <c r="E413" s="18" t="s">
        <v>649</v>
      </c>
      <c r="F413" s="18"/>
      <c r="G413" s="18"/>
      <c r="H413" s="98">
        <f>'12c'!H498</f>
        <v>0</v>
      </c>
      <c r="I413" s="98">
        <f>'12c'!I498</f>
        <v>0</v>
      </c>
      <c r="J413" s="98">
        <f>'12c'!J498</f>
        <v>0</v>
      </c>
      <c r="K413" s="98">
        <f>'12c'!K498</f>
        <v>0</v>
      </c>
      <c r="L413" s="98">
        <f>'12c'!L498</f>
        <v>0</v>
      </c>
      <c r="M413" s="98">
        <f>'12c'!M498</f>
        <v>0</v>
      </c>
      <c r="N413" s="98">
        <f>'12c'!N498</f>
        <v>0</v>
      </c>
      <c r="O413" s="98">
        <f>'12c'!O498</f>
        <v>0</v>
      </c>
      <c r="P413" s="98">
        <f>'12c'!P498</f>
        <v>0</v>
      </c>
      <c r="Q413" s="98">
        <f>'12c'!Q498</f>
        <v>0</v>
      </c>
      <c r="R413" s="98">
        <f>'12c'!R498</f>
        <v>0</v>
      </c>
      <c r="S413" s="98">
        <f>'12c'!S498</f>
        <v>0</v>
      </c>
      <c r="T413" s="98">
        <f>'12c'!T498</f>
        <v>0</v>
      </c>
      <c r="U413" s="122"/>
      <c r="V413" s="161"/>
    </row>
    <row r="414" spans="2:22" s="161" customFormat="1">
      <c r="U414" s="122"/>
    </row>
    <row r="415" spans="2:22" s="161" customFormat="1">
      <c r="C415" s="206" t="s">
        <v>667</v>
      </c>
      <c r="D415" s="18"/>
      <c r="E415" s="18" t="s">
        <v>649</v>
      </c>
      <c r="H415" s="114"/>
      <c r="I415" s="115"/>
      <c r="J415" s="115"/>
      <c r="K415" s="115"/>
      <c r="L415" s="115"/>
      <c r="M415" s="115"/>
      <c r="N415" s="115"/>
      <c r="O415" s="115"/>
      <c r="P415" s="115"/>
      <c r="Q415" s="115"/>
      <c r="R415" s="115"/>
      <c r="S415" s="115"/>
      <c r="T415" s="115"/>
      <c r="U415" s="122"/>
    </row>
    <row r="416" spans="2:22" s="161" customFormat="1">
      <c r="C416" s="206" t="s">
        <v>668</v>
      </c>
      <c r="D416" s="18"/>
      <c r="E416" s="18" t="s">
        <v>649</v>
      </c>
      <c r="H416" s="114"/>
      <c r="I416" s="115"/>
      <c r="J416" s="115"/>
      <c r="K416" s="115"/>
      <c r="L416" s="115"/>
      <c r="M416" s="115"/>
      <c r="N416" s="115"/>
      <c r="O416" s="115"/>
      <c r="P416" s="115"/>
      <c r="Q416" s="115"/>
      <c r="R416" s="115"/>
      <c r="S416" s="115"/>
      <c r="T416" s="115"/>
      <c r="U416" s="122"/>
    </row>
    <row r="417" spans="2:22" s="161" customFormat="1">
      <c r="C417" s="206"/>
      <c r="D417" s="18"/>
      <c r="E417" s="18"/>
      <c r="U417" s="122"/>
    </row>
    <row r="418" spans="2:22" s="161" customFormat="1">
      <c r="C418" s="151" t="s">
        <v>491</v>
      </c>
      <c r="D418" s="52"/>
      <c r="E418" s="18" t="s">
        <v>649</v>
      </c>
      <c r="H418" s="114"/>
      <c r="I418" s="115"/>
      <c r="J418" s="115"/>
      <c r="K418" s="115"/>
      <c r="L418" s="115"/>
      <c r="M418" s="115"/>
      <c r="N418" s="115"/>
      <c r="O418" s="115"/>
      <c r="P418" s="115"/>
      <c r="Q418" s="115"/>
      <c r="R418" s="115"/>
      <c r="S418" s="115"/>
      <c r="T418" s="115"/>
    </row>
    <row r="419" spans="2:22" s="161" customFormat="1">
      <c r="C419" s="24"/>
      <c r="D419" s="18"/>
      <c r="E419" s="18"/>
      <c r="F419" s="18"/>
      <c r="G419" s="18"/>
      <c r="H419" s="117"/>
      <c r="I419" s="117"/>
      <c r="J419" s="117"/>
      <c r="K419" s="117"/>
      <c r="L419" s="117"/>
      <c r="M419" s="117"/>
      <c r="N419" s="117"/>
      <c r="O419" s="117"/>
      <c r="P419" s="117"/>
      <c r="Q419" s="117"/>
      <c r="R419" s="117"/>
      <c r="S419" s="117"/>
      <c r="T419" s="117"/>
      <c r="U419" s="127"/>
    </row>
    <row r="420" spans="2:22" s="76" customFormat="1">
      <c r="B420" s="161"/>
      <c r="C420" s="16" t="s">
        <v>377</v>
      </c>
      <c r="D420" s="18"/>
      <c r="E420" s="18" t="s">
        <v>649</v>
      </c>
      <c r="F420" s="161"/>
      <c r="G420" s="161"/>
      <c r="H420" s="99"/>
      <c r="I420" s="124"/>
      <c r="J420" s="124"/>
      <c r="K420" s="124"/>
      <c r="L420" s="124"/>
      <c r="M420" s="124"/>
      <c r="N420" s="124"/>
      <c r="O420" s="124"/>
      <c r="P420" s="124"/>
      <c r="Q420" s="124"/>
      <c r="R420" s="124"/>
      <c r="S420" s="124"/>
      <c r="T420" s="124"/>
      <c r="U420" s="122"/>
      <c r="V420" s="161"/>
    </row>
    <row r="421" spans="2:22" s="161" customFormat="1"/>
    <row r="422" spans="2:22" s="161" customFormat="1" hidden="1"/>
    <row r="423" spans="2:22" s="161" customFormat="1" hidden="1"/>
    <row r="424" spans="2:22" s="161" customFormat="1" hidden="1"/>
    <row r="425" spans="2:22" s="161" customFormat="1" hidden="1"/>
    <row r="426" spans="2:22" s="161" customFormat="1" hidden="1">
      <c r="U426" s="122"/>
    </row>
    <row r="427" spans="2:22" hidden="1">
      <c r="B427" s="161"/>
      <c r="C427" s="161"/>
      <c r="D427" s="161"/>
      <c r="E427" s="161"/>
      <c r="F427" s="161"/>
      <c r="G427" s="161"/>
      <c r="H427" s="161"/>
      <c r="I427" s="161"/>
      <c r="J427" s="161"/>
      <c r="K427" s="161"/>
      <c r="L427" s="161"/>
      <c r="M427" s="161"/>
      <c r="N427" s="161"/>
      <c r="O427" s="161"/>
      <c r="P427" s="161"/>
      <c r="Q427" s="161"/>
      <c r="R427" s="161"/>
      <c r="S427" s="161"/>
      <c r="T427" s="161"/>
      <c r="U427" s="161"/>
      <c r="V427" s="161"/>
    </row>
    <row r="428" spans="2:22" hidden="1">
      <c r="B428" s="161"/>
      <c r="C428" s="161"/>
      <c r="D428" s="161"/>
      <c r="E428" s="161"/>
      <c r="F428" s="161"/>
      <c r="G428" s="161"/>
      <c r="H428" s="161"/>
      <c r="I428" s="161"/>
      <c r="J428" s="161"/>
      <c r="K428" s="161"/>
      <c r="L428" s="161"/>
      <c r="M428" s="161"/>
      <c r="N428" s="161"/>
      <c r="O428" s="161"/>
      <c r="P428" s="161"/>
      <c r="Q428" s="161"/>
      <c r="R428" s="161"/>
      <c r="S428" s="161"/>
      <c r="T428" s="161"/>
      <c r="U428" s="161"/>
      <c r="V428" s="161"/>
    </row>
    <row r="429" spans="2:22" hidden="1">
      <c r="B429" s="161"/>
      <c r="C429" s="161"/>
      <c r="D429" s="161"/>
      <c r="E429" s="161"/>
      <c r="F429" s="161"/>
      <c r="G429" s="161"/>
      <c r="H429" s="161"/>
      <c r="I429" s="161"/>
      <c r="J429" s="161"/>
      <c r="K429" s="161"/>
      <c r="L429" s="161"/>
      <c r="M429" s="161"/>
      <c r="N429" s="161"/>
      <c r="O429" s="161"/>
      <c r="P429" s="161"/>
      <c r="Q429" s="161"/>
      <c r="R429" s="161"/>
      <c r="S429" s="161"/>
      <c r="T429" s="161"/>
      <c r="U429" s="161"/>
      <c r="V429" s="161"/>
    </row>
    <row r="430" spans="2:22" hidden="1">
      <c r="B430" s="161"/>
      <c r="C430" s="161"/>
      <c r="D430" s="161"/>
      <c r="E430" s="161"/>
      <c r="F430" s="161"/>
      <c r="G430" s="161"/>
      <c r="H430" s="161"/>
      <c r="I430" s="161"/>
      <c r="J430" s="161"/>
      <c r="K430" s="161"/>
      <c r="L430" s="161"/>
      <c r="M430" s="161"/>
      <c r="N430" s="161"/>
      <c r="O430" s="161"/>
      <c r="P430" s="161"/>
      <c r="Q430" s="161"/>
      <c r="R430" s="161"/>
      <c r="S430" s="161"/>
      <c r="T430" s="161"/>
      <c r="U430" s="161"/>
      <c r="V430" s="161"/>
    </row>
    <row r="431" spans="2:22" hidden="1">
      <c r="B431" s="161"/>
      <c r="C431" s="161"/>
      <c r="D431" s="161"/>
      <c r="E431" s="161"/>
      <c r="F431" s="161"/>
      <c r="G431" s="161"/>
      <c r="H431" s="161"/>
      <c r="I431" s="161"/>
      <c r="J431" s="161"/>
      <c r="K431" s="161"/>
      <c r="L431" s="161"/>
      <c r="M431" s="161"/>
      <c r="N431" s="161"/>
      <c r="O431" s="161"/>
      <c r="P431" s="161"/>
      <c r="Q431" s="161"/>
      <c r="R431" s="161"/>
      <c r="S431" s="161"/>
      <c r="T431" s="161"/>
      <c r="U431" s="161"/>
      <c r="V431" s="161"/>
    </row>
    <row r="432" spans="2:22" hidden="1">
      <c r="B432" s="161"/>
      <c r="C432" s="161"/>
      <c r="D432" s="161"/>
      <c r="E432" s="161"/>
      <c r="F432" s="161"/>
      <c r="G432" s="161"/>
      <c r="H432" s="161"/>
      <c r="I432" s="161"/>
      <c r="J432" s="161"/>
      <c r="K432" s="161"/>
      <c r="L432" s="161"/>
      <c r="M432" s="161"/>
      <c r="N432" s="161"/>
      <c r="O432" s="161"/>
      <c r="P432" s="161"/>
      <c r="Q432" s="161"/>
      <c r="R432" s="161"/>
      <c r="S432" s="161"/>
      <c r="T432" s="161"/>
      <c r="U432" s="161"/>
      <c r="V432" s="161"/>
    </row>
    <row r="433" spans="2:22" hidden="1">
      <c r="B433" s="161"/>
      <c r="C433" s="161"/>
      <c r="D433" s="161"/>
      <c r="E433" s="161"/>
      <c r="F433" s="161"/>
      <c r="G433" s="161"/>
      <c r="H433" s="161"/>
      <c r="I433" s="161"/>
      <c r="J433" s="161"/>
      <c r="K433" s="161"/>
      <c r="L433" s="161"/>
      <c r="M433" s="161"/>
      <c r="N433" s="161"/>
      <c r="O433" s="161"/>
      <c r="P433" s="161"/>
      <c r="Q433" s="161"/>
      <c r="R433" s="161"/>
      <c r="S433" s="161"/>
      <c r="T433" s="161"/>
      <c r="U433" s="161"/>
      <c r="V433" s="161"/>
    </row>
    <row r="434" spans="2:22" hidden="1">
      <c r="B434" s="161"/>
      <c r="C434" s="161"/>
      <c r="D434" s="161"/>
      <c r="E434" s="161"/>
      <c r="F434" s="161"/>
      <c r="G434" s="161"/>
      <c r="H434" s="161"/>
      <c r="I434" s="161"/>
      <c r="J434" s="161"/>
      <c r="K434" s="161"/>
      <c r="L434" s="161"/>
      <c r="M434" s="161"/>
      <c r="N434" s="161"/>
      <c r="O434" s="161"/>
      <c r="P434" s="161"/>
      <c r="Q434" s="161"/>
      <c r="R434" s="161"/>
      <c r="S434" s="161"/>
      <c r="T434" s="161"/>
      <c r="U434" s="161"/>
      <c r="V434" s="161"/>
    </row>
    <row r="1250"/>
    <row r="1251"/>
    <row r="1252"/>
    <row r="1253"/>
    <row r="1266"/>
    <row r="1267"/>
    <row r="1268"/>
    <row r="1269"/>
    <row r="1270"/>
    <row r="1271"/>
    <row r="1272"/>
    <row r="1273"/>
    <row r="1274"/>
    <row r="1275"/>
    <row r="1276"/>
    <row r="1277"/>
    <row r="1279"/>
    <row r="1280"/>
    <row r="1281"/>
    <row r="1282"/>
    <row r="1283"/>
    <row r="1284"/>
    <row r="1285"/>
    <row r="1286"/>
    <row r="1287"/>
    <row r="1288"/>
    <row r="1289"/>
    <row r="1290"/>
    <row r="1291"/>
    <row r="1292"/>
    <row r="1293"/>
  </sheetData>
  <autoFilter ref="A15:AD420" xr:uid="{00000000-0009-0000-0000-00001200000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K27"/>
  <sheetViews>
    <sheetView showGridLines="0" zoomScale="70" zoomScaleNormal="70" workbookViewId="0"/>
  </sheetViews>
  <sheetFormatPr defaultColWidth="0" defaultRowHeight="13.5" zeroHeight="1"/>
  <cols>
    <col min="1" max="1" width="2.4609375" customWidth="1"/>
    <col min="2" max="4" width="9" customWidth="1"/>
    <col min="5" max="5" width="42.23046875" customWidth="1"/>
    <col min="6" max="6" width="9" customWidth="1"/>
    <col min="7" max="7" width="26.765625" customWidth="1"/>
    <col min="8" max="10" width="9" customWidth="1"/>
    <col min="11" max="11" width="2.61328125" customWidth="1"/>
  </cols>
  <sheetData>
    <row r="1" spans="1:11" s="258" customFormat="1" ht="57" customHeight="1"/>
    <row r="2" spans="1:11" s="258" customFormat="1"/>
    <row r="3" spans="1:11" s="258" customFormat="1" ht="19.5">
      <c r="D3" s="263" t="s">
        <v>0</v>
      </c>
    </row>
    <row r="4" spans="1:11" s="258" customFormat="1"/>
    <row r="5" spans="1:11" s="258" customFormat="1" ht="17.5">
      <c r="D5" s="264" t="s">
        <v>10</v>
      </c>
    </row>
    <row r="6" spans="1:11" s="258" customFormat="1" ht="18.75" customHeight="1"/>
    <row r="7" spans="1:11" s="15" customFormat="1"/>
    <row r="8" spans="1:11" s="15" customFormat="1" ht="14" thickBot="1"/>
    <row r="9" spans="1:11" ht="12.75" customHeight="1">
      <c r="A9" s="161"/>
      <c r="B9" s="299" t="s">
        <v>11</v>
      </c>
      <c r="C9" s="300"/>
      <c r="D9" s="300"/>
      <c r="E9" s="300"/>
      <c r="F9" s="300"/>
      <c r="G9" s="300"/>
      <c r="H9" s="300"/>
      <c r="I9" s="300"/>
      <c r="J9" s="301"/>
      <c r="K9" s="161"/>
    </row>
    <row r="10" spans="1:11">
      <c r="A10" s="161"/>
      <c r="B10" s="302"/>
      <c r="C10" s="303"/>
      <c r="D10" s="303"/>
      <c r="E10" s="303"/>
      <c r="F10" s="303"/>
      <c r="G10" s="303"/>
      <c r="H10" s="303"/>
      <c r="I10" s="303"/>
      <c r="J10" s="304"/>
      <c r="K10" s="161"/>
    </row>
    <row r="11" spans="1:11">
      <c r="A11" s="161"/>
      <c r="B11" s="302"/>
      <c r="C11" s="303"/>
      <c r="D11" s="303"/>
      <c r="E11" s="303"/>
      <c r="F11" s="303"/>
      <c r="G11" s="303"/>
      <c r="H11" s="303"/>
      <c r="I11" s="303"/>
      <c r="J11" s="304"/>
      <c r="K11" s="161"/>
    </row>
    <row r="12" spans="1:11">
      <c r="A12" s="161"/>
      <c r="B12" s="302"/>
      <c r="C12" s="303"/>
      <c r="D12" s="303"/>
      <c r="E12" s="303"/>
      <c r="F12" s="303"/>
      <c r="G12" s="303"/>
      <c r="H12" s="303"/>
      <c r="I12" s="303"/>
      <c r="J12" s="304"/>
      <c r="K12" s="161"/>
    </row>
    <row r="13" spans="1:11">
      <c r="A13" s="161"/>
      <c r="B13" s="302"/>
      <c r="C13" s="303"/>
      <c r="D13" s="303"/>
      <c r="E13" s="303"/>
      <c r="F13" s="303"/>
      <c r="G13" s="303"/>
      <c r="H13" s="303"/>
      <c r="I13" s="303"/>
      <c r="J13" s="304"/>
      <c r="K13" s="161"/>
    </row>
    <row r="14" spans="1:11">
      <c r="A14" s="161"/>
      <c r="B14" s="302"/>
      <c r="C14" s="303"/>
      <c r="D14" s="303"/>
      <c r="E14" s="303"/>
      <c r="F14" s="303"/>
      <c r="G14" s="303"/>
      <c r="H14" s="303"/>
      <c r="I14" s="303"/>
      <c r="J14" s="304"/>
      <c r="K14" s="161"/>
    </row>
    <row r="15" spans="1:11">
      <c r="A15" s="161"/>
      <c r="B15" s="302"/>
      <c r="C15" s="303"/>
      <c r="D15" s="303"/>
      <c r="E15" s="303"/>
      <c r="F15" s="303"/>
      <c r="G15" s="303"/>
      <c r="H15" s="303"/>
      <c r="I15" s="303"/>
      <c r="J15" s="304"/>
      <c r="K15" s="161"/>
    </row>
    <row r="16" spans="1:11">
      <c r="A16" s="161"/>
      <c r="B16" s="305" t="s">
        <v>12</v>
      </c>
      <c r="C16" s="306"/>
      <c r="D16" s="306"/>
      <c r="E16" s="306"/>
      <c r="F16" s="306"/>
      <c r="G16" s="306"/>
      <c r="H16" s="306"/>
      <c r="I16" s="306"/>
      <c r="J16" s="307"/>
      <c r="K16" s="161"/>
    </row>
    <row r="17" spans="2:10" ht="24.75" customHeight="1">
      <c r="B17" s="305"/>
      <c r="C17" s="306"/>
      <c r="D17" s="306"/>
      <c r="E17" s="306"/>
      <c r="F17" s="306"/>
      <c r="G17" s="306"/>
      <c r="H17" s="306"/>
      <c r="I17" s="306"/>
      <c r="J17" s="307"/>
    </row>
    <row r="18" spans="2:10">
      <c r="B18" s="305"/>
      <c r="C18" s="306"/>
      <c r="D18" s="306"/>
      <c r="E18" s="306"/>
      <c r="F18" s="306"/>
      <c r="G18" s="306"/>
      <c r="H18" s="306"/>
      <c r="I18" s="306"/>
      <c r="J18" s="307"/>
    </row>
    <row r="19" spans="2:10" ht="91.5" customHeight="1">
      <c r="B19" s="305"/>
      <c r="C19" s="306"/>
      <c r="D19" s="306"/>
      <c r="E19" s="306"/>
      <c r="F19" s="306"/>
      <c r="G19" s="306"/>
      <c r="H19" s="306"/>
      <c r="I19" s="306"/>
      <c r="J19" s="307"/>
    </row>
    <row r="20" spans="2:10" ht="113.25" customHeight="1">
      <c r="B20" s="305"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306"/>
      <c r="D20" s="306"/>
      <c r="E20" s="306"/>
      <c r="F20" s="306"/>
      <c r="G20" s="306"/>
      <c r="H20" s="306"/>
      <c r="I20" s="306"/>
      <c r="J20" s="307"/>
    </row>
    <row r="21" spans="2:10" s="44" customFormat="1" ht="12" customHeight="1">
      <c r="B21" s="208"/>
      <c r="C21" s="209"/>
      <c r="D21" s="209"/>
      <c r="E21" s="209"/>
      <c r="F21" s="209"/>
      <c r="G21" s="209"/>
      <c r="H21" s="209"/>
      <c r="I21" s="209"/>
      <c r="J21" s="210"/>
    </row>
    <row r="22" spans="2:10">
      <c r="B22" s="73" t="s">
        <v>13</v>
      </c>
      <c r="C22" s="64"/>
      <c r="D22" s="64"/>
      <c r="E22" s="64"/>
      <c r="F22" s="64"/>
      <c r="G22" s="75" t="s">
        <v>14</v>
      </c>
      <c r="H22" s="64"/>
      <c r="I22" s="64"/>
      <c r="J22" s="69"/>
    </row>
    <row r="23" spans="2:10">
      <c r="B23" s="73" t="s">
        <v>15</v>
      </c>
      <c r="C23" s="64"/>
      <c r="D23" s="64"/>
      <c r="E23" s="64"/>
      <c r="F23" s="64"/>
      <c r="G23" s="74"/>
      <c r="H23" s="64"/>
      <c r="I23" s="64"/>
      <c r="J23" s="69"/>
    </row>
    <row r="24" spans="2:10">
      <c r="B24" s="73" t="s">
        <v>16</v>
      </c>
      <c r="C24" s="64"/>
      <c r="D24" s="64"/>
      <c r="E24" s="64"/>
      <c r="F24" s="64"/>
      <c r="G24" s="74"/>
      <c r="H24" s="64"/>
      <c r="I24" s="64"/>
      <c r="J24" s="69"/>
    </row>
    <row r="25" spans="2:10" ht="14" thickBot="1">
      <c r="B25" s="70"/>
      <c r="C25" s="71"/>
      <c r="D25" s="71"/>
      <c r="E25" s="71"/>
      <c r="F25" s="71"/>
      <c r="G25" s="71"/>
      <c r="H25" s="71"/>
      <c r="I25" s="71"/>
      <c r="J25" s="72"/>
    </row>
    <row r="26" spans="2:10">
      <c r="B26" s="64"/>
      <c r="C26" s="64"/>
      <c r="D26" s="64"/>
      <c r="E26" s="64"/>
      <c r="F26" s="64"/>
      <c r="G26" s="64"/>
      <c r="H26" s="64"/>
      <c r="I26" s="64"/>
      <c r="J26" s="161"/>
    </row>
    <row r="27" spans="2:10">
      <c r="B27" s="64"/>
      <c r="C27" s="64"/>
      <c r="D27" s="64"/>
      <c r="E27" s="64"/>
      <c r="F27" s="64"/>
      <c r="G27" s="64"/>
      <c r="H27" s="64"/>
      <c r="I27" s="64"/>
      <c r="J27" s="161"/>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pageSetUpPr autoPageBreaks="0"/>
  </sheetPr>
  <dimension ref="A1:AD1277"/>
  <sheetViews>
    <sheetView showGridLines="0" zoomScale="70" zoomScaleNormal="70" workbookViewId="0">
      <selection activeCell="C165" sqref="C165"/>
    </sheetView>
  </sheetViews>
  <sheetFormatPr defaultColWidth="0" defaultRowHeight="12.4" customHeight="1" zeroHeight="1"/>
  <cols>
    <col min="1" max="1" width="2.3828125" style="161" customWidth="1"/>
    <col min="2" max="2" width="3.15234375" style="161" customWidth="1"/>
    <col min="3" max="3" width="49.84375" style="161" customWidth="1"/>
    <col min="4" max="4" width="9.23046875" style="161" customWidth="1"/>
    <col min="5" max="5" width="12.84375" style="161" customWidth="1"/>
    <col min="6" max="6" width="1.765625" style="161" customWidth="1"/>
    <col min="7" max="7" width="1.4609375" style="161" customWidth="1"/>
    <col min="8" max="20" width="10.61328125" style="161" customWidth="1"/>
    <col min="21" max="21" width="3.84375" style="161" customWidth="1"/>
    <col min="22" max="22" width="26" style="161" hidden="1" customWidth="1"/>
    <col min="23" max="30" width="10.61328125" style="161" hidden="1" customWidth="1"/>
    <col min="31" max="16384" width="0" style="161" hidden="1"/>
  </cols>
  <sheetData>
    <row r="1" spans="2:21" s="258" customFormat="1" ht="57" customHeight="1"/>
    <row r="2" spans="2:21" s="258" customFormat="1" ht="13.5"/>
    <row r="3" spans="2:21" s="258" customFormat="1" ht="19.5">
      <c r="D3" s="263" t="s">
        <v>0</v>
      </c>
    </row>
    <row r="4" spans="2:21" s="258" customFormat="1" ht="13.5"/>
    <row r="5" spans="2:21" s="258" customFormat="1" ht="17.5">
      <c r="D5" s="266" t="s">
        <v>596</v>
      </c>
    </row>
    <row r="6" spans="2:21" s="258" customFormat="1" ht="18" customHeight="1"/>
    <row r="7" spans="2:21" s="15" customFormat="1" ht="13.5">
      <c r="U7" s="258"/>
    </row>
    <row r="8" spans="2:21" s="15" customFormat="1" ht="13.5">
      <c r="B8" s="51" t="s">
        <v>663</v>
      </c>
      <c r="U8" s="258"/>
    </row>
    <row r="9" spans="2:21" ht="13.5">
      <c r="B9" s="16"/>
      <c r="U9" s="122"/>
    </row>
    <row r="10" spans="2:21" ht="13.5">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row>
    <row r="11" spans="2:21" ht="13.5">
      <c r="U11" s="122"/>
    </row>
    <row r="12" spans="2:21" ht="13.5">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row>
    <row r="13" spans="2:21" ht="13.5">
      <c r="U13" s="122"/>
    </row>
    <row r="14" spans="2:21" ht="13.5">
      <c r="B14" s="16" t="s">
        <v>463</v>
      </c>
      <c r="U14" s="215"/>
    </row>
    <row r="15" spans="2:21" ht="13.5">
      <c r="B15" s="16"/>
      <c r="U15" s="215"/>
    </row>
    <row r="16" spans="2:21" ht="49.5" customHeight="1">
      <c r="B16" s="336" t="s">
        <v>345</v>
      </c>
      <c r="C16" s="337"/>
      <c r="D16" s="337"/>
      <c r="E16" s="337"/>
      <c r="F16" s="337"/>
      <c r="G16" s="337"/>
      <c r="H16" s="337"/>
      <c r="I16" s="337"/>
      <c r="J16" s="337"/>
      <c r="K16" s="337"/>
      <c r="L16" s="337"/>
      <c r="M16" s="337"/>
      <c r="N16" s="337"/>
      <c r="O16" s="337"/>
      <c r="P16" s="337"/>
      <c r="Q16" s="337"/>
      <c r="R16" s="337"/>
      <c r="S16" s="337"/>
      <c r="T16" s="338"/>
      <c r="U16" s="215"/>
    </row>
    <row r="17" spans="1:22" ht="13.5">
      <c r="A17" s="21"/>
      <c r="B17" s="62"/>
      <c r="C17" s="21"/>
      <c r="D17" s="21"/>
      <c r="E17" s="21"/>
      <c r="F17" s="21"/>
      <c r="G17" s="21"/>
      <c r="H17" s="21"/>
      <c r="I17" s="21"/>
      <c r="J17" s="21"/>
      <c r="K17" s="21"/>
      <c r="L17" s="21"/>
      <c r="M17" s="21"/>
      <c r="N17" s="21"/>
      <c r="O17" s="21"/>
      <c r="P17" s="21"/>
      <c r="Q17" s="21"/>
      <c r="R17" s="21"/>
      <c r="S17" s="21"/>
      <c r="T17" s="21"/>
      <c r="U17" s="125"/>
      <c r="V17" s="21"/>
    </row>
    <row r="18" spans="1:22" ht="13.5">
      <c r="H18" s="97"/>
      <c r="I18" s="97"/>
      <c r="J18" s="97"/>
      <c r="K18" s="97"/>
      <c r="L18" s="97"/>
      <c r="M18" s="97"/>
      <c r="N18" s="97"/>
      <c r="O18" s="97"/>
      <c r="P18" s="97"/>
      <c r="Q18" s="97"/>
      <c r="R18" s="97"/>
      <c r="S18" s="97"/>
      <c r="T18" s="97"/>
      <c r="U18" s="97"/>
    </row>
    <row r="19" spans="1:22" ht="13.5">
      <c r="B19" s="65" t="s">
        <v>612</v>
      </c>
      <c r="D19" s="64"/>
      <c r="E19" s="64"/>
      <c r="F19" s="64"/>
      <c r="G19" s="64"/>
      <c r="H19" s="119"/>
      <c r="I19" s="119"/>
      <c r="J19" s="119"/>
      <c r="K19" s="119"/>
      <c r="L19" s="119"/>
      <c r="M19" s="119"/>
      <c r="N19" s="119"/>
      <c r="O19" s="119"/>
      <c r="P19" s="119"/>
      <c r="Q19" s="119"/>
      <c r="R19" s="119"/>
      <c r="S19" s="119"/>
      <c r="T19" s="119"/>
      <c r="U19" s="122"/>
    </row>
    <row r="20" spans="1:22" ht="13.5">
      <c r="B20" s="65"/>
      <c r="C20" s="161" t="s">
        <v>79</v>
      </c>
      <c r="D20" s="18"/>
      <c r="E20" s="18" t="s">
        <v>649</v>
      </c>
      <c r="H20" s="103">
        <f t="shared" ref="H20:T20" si="0">H156-H292</f>
        <v>1.7689999999999999</v>
      </c>
      <c r="I20" s="103">
        <f t="shared" si="0"/>
        <v>4.9630000000000001</v>
      </c>
      <c r="J20" s="103">
        <f t="shared" si="0"/>
        <v>7.6870000000000003</v>
      </c>
      <c r="K20" s="103">
        <f t="shared" si="0"/>
        <v>9.7279999999999998</v>
      </c>
      <c r="L20" s="103">
        <f t="shared" si="0"/>
        <v>11.736000000000001</v>
      </c>
      <c r="M20" s="103">
        <f t="shared" si="0"/>
        <v>13.795000000000002</v>
      </c>
      <c r="N20" s="103">
        <f t="shared" si="0"/>
        <v>16.238000000000003</v>
      </c>
      <c r="O20" s="103">
        <f t="shared" si="0"/>
        <v>18.197000000000003</v>
      </c>
      <c r="P20" s="103">
        <f t="shared" si="0"/>
        <v>20.066000000000003</v>
      </c>
      <c r="Q20" s="103">
        <f t="shared" si="0"/>
        <v>21.941000000000003</v>
      </c>
      <c r="R20" s="103">
        <f t="shared" si="0"/>
        <v>2.0350000000000001</v>
      </c>
      <c r="S20" s="103">
        <f t="shared" si="0"/>
        <v>1.84</v>
      </c>
      <c r="T20" s="103">
        <f t="shared" si="0"/>
        <v>0.76200000000000001</v>
      </c>
      <c r="U20" s="122"/>
    </row>
    <row r="21" spans="1:22" ht="13.5">
      <c r="C21" s="161" t="s">
        <v>80</v>
      </c>
      <c r="D21" s="18"/>
      <c r="E21" s="18" t="s">
        <v>649</v>
      </c>
      <c r="H21" s="103">
        <f t="shared" ref="H21:T21" si="1">H157-H293</f>
        <v>0</v>
      </c>
      <c r="I21" s="103">
        <f t="shared" si="1"/>
        <v>0</v>
      </c>
      <c r="J21" s="103">
        <f t="shared" si="1"/>
        <v>0</v>
      </c>
      <c r="K21" s="103">
        <f t="shared" si="1"/>
        <v>0</v>
      </c>
      <c r="L21" s="103">
        <f t="shared" si="1"/>
        <v>0</v>
      </c>
      <c r="M21" s="103">
        <f t="shared" si="1"/>
        <v>0</v>
      </c>
      <c r="N21" s="103">
        <f t="shared" si="1"/>
        <v>0</v>
      </c>
      <c r="O21" s="103">
        <f t="shared" si="1"/>
        <v>0</v>
      </c>
      <c r="P21" s="103">
        <f t="shared" si="1"/>
        <v>0</v>
      </c>
      <c r="Q21" s="103">
        <f t="shared" si="1"/>
        <v>0</v>
      </c>
      <c r="R21" s="103">
        <f t="shared" si="1"/>
        <v>0</v>
      </c>
      <c r="S21" s="103">
        <f t="shared" si="1"/>
        <v>0</v>
      </c>
      <c r="T21" s="103">
        <f t="shared" si="1"/>
        <v>0</v>
      </c>
    </row>
    <row r="22" spans="1:22" ht="13.5">
      <c r="H22" s="97"/>
      <c r="I22" s="97"/>
      <c r="J22" s="97"/>
      <c r="K22" s="97"/>
      <c r="L22" s="97"/>
      <c r="M22" s="97"/>
      <c r="N22" s="97"/>
      <c r="O22" s="97"/>
      <c r="P22" s="97"/>
      <c r="Q22" s="97"/>
      <c r="R22" s="97"/>
      <c r="S22" s="97"/>
      <c r="T22" s="97"/>
      <c r="U22" s="122"/>
    </row>
    <row r="23" spans="1:22" ht="13.5">
      <c r="C23" s="16" t="s">
        <v>561</v>
      </c>
      <c r="D23" s="18"/>
      <c r="E23" s="18" t="s">
        <v>649</v>
      </c>
      <c r="H23" s="98">
        <f>H159-H295</f>
        <v>0</v>
      </c>
      <c r="I23" s="98">
        <f t="shared" ref="I23:T23" si="2">I159-I295</f>
        <v>0</v>
      </c>
      <c r="J23" s="98">
        <f t="shared" si="2"/>
        <v>0</v>
      </c>
      <c r="K23" s="98">
        <f t="shared" si="2"/>
        <v>0</v>
      </c>
      <c r="L23" s="98">
        <f t="shared" si="2"/>
        <v>0</v>
      </c>
      <c r="M23" s="98">
        <f t="shared" si="2"/>
        <v>0</v>
      </c>
      <c r="N23" s="98">
        <f t="shared" si="2"/>
        <v>0</v>
      </c>
      <c r="O23" s="98">
        <f t="shared" si="2"/>
        <v>0</v>
      </c>
      <c r="P23" s="98">
        <f t="shared" si="2"/>
        <v>0</v>
      </c>
      <c r="Q23" s="98">
        <f t="shared" si="2"/>
        <v>0</v>
      </c>
      <c r="R23" s="98">
        <f t="shared" si="2"/>
        <v>0</v>
      </c>
      <c r="S23" s="98">
        <f t="shared" si="2"/>
        <v>0</v>
      </c>
      <c r="T23" s="98">
        <f t="shared" si="2"/>
        <v>0</v>
      </c>
    </row>
    <row r="24" spans="1:22" ht="13.5">
      <c r="D24" s="18"/>
      <c r="E24" s="18"/>
      <c r="H24" s="97"/>
      <c r="I24" s="97"/>
      <c r="J24" s="97"/>
      <c r="K24" s="97"/>
      <c r="L24" s="97"/>
      <c r="M24" s="97"/>
      <c r="N24" s="97"/>
      <c r="O24" s="97"/>
      <c r="P24" s="97"/>
      <c r="Q24" s="97"/>
      <c r="R24" s="97"/>
      <c r="S24" s="97"/>
      <c r="T24" s="97"/>
      <c r="U24" s="122"/>
    </row>
    <row r="25" spans="1:22" ht="13.5">
      <c r="C25" s="16" t="s">
        <v>370</v>
      </c>
      <c r="D25" s="18"/>
      <c r="E25" s="18" t="s">
        <v>649</v>
      </c>
      <c r="H25" s="98">
        <f>H161-H297</f>
        <v>0</v>
      </c>
      <c r="I25" s="98">
        <f t="shared" ref="I25:T25" si="3">I161-I297</f>
        <v>0</v>
      </c>
      <c r="J25" s="98">
        <f t="shared" si="3"/>
        <v>0</v>
      </c>
      <c r="K25" s="98">
        <f t="shared" si="3"/>
        <v>0</v>
      </c>
      <c r="L25" s="98">
        <f t="shared" si="3"/>
        <v>0</v>
      </c>
      <c r="M25" s="98">
        <f t="shared" si="3"/>
        <v>0</v>
      </c>
      <c r="N25" s="98">
        <f t="shared" si="3"/>
        <v>0</v>
      </c>
      <c r="O25" s="98">
        <f t="shared" si="3"/>
        <v>0</v>
      </c>
      <c r="P25" s="98">
        <f t="shared" si="3"/>
        <v>0</v>
      </c>
      <c r="Q25" s="98">
        <f t="shared" si="3"/>
        <v>0</v>
      </c>
      <c r="R25" s="98">
        <f t="shared" si="3"/>
        <v>0</v>
      </c>
      <c r="S25" s="98">
        <f t="shared" si="3"/>
        <v>0</v>
      </c>
      <c r="T25" s="98">
        <f t="shared" si="3"/>
        <v>0</v>
      </c>
    </row>
    <row r="26" spans="1:22" ht="13.5">
      <c r="D26" s="18"/>
      <c r="E26" s="18"/>
      <c r="H26" s="97"/>
      <c r="I26" s="97"/>
      <c r="J26" s="97"/>
      <c r="K26" s="97"/>
      <c r="L26" s="97"/>
      <c r="M26" s="97"/>
      <c r="N26" s="97"/>
      <c r="O26" s="97"/>
      <c r="P26" s="97"/>
      <c r="Q26" s="97"/>
      <c r="R26" s="97"/>
      <c r="S26" s="97"/>
      <c r="T26" s="97"/>
      <c r="U26" s="122"/>
    </row>
    <row r="27" spans="1:22" ht="13.5">
      <c r="C27" s="161" t="s">
        <v>112</v>
      </c>
      <c r="D27" s="18"/>
      <c r="E27" s="18" t="s">
        <v>649</v>
      </c>
      <c r="H27" s="98">
        <f>H163-H299</f>
        <v>0</v>
      </c>
      <c r="I27" s="98">
        <f t="shared" ref="I27:T27" si="4">I163-I299</f>
        <v>0</v>
      </c>
      <c r="J27" s="98">
        <f t="shared" si="4"/>
        <v>0</v>
      </c>
      <c r="K27" s="98">
        <f t="shared" si="4"/>
        <v>0</v>
      </c>
      <c r="L27" s="98">
        <f t="shared" si="4"/>
        <v>0</v>
      </c>
      <c r="M27" s="98">
        <f t="shared" si="4"/>
        <v>0</v>
      </c>
      <c r="N27" s="98">
        <f t="shared" si="4"/>
        <v>0</v>
      </c>
      <c r="O27" s="98">
        <f t="shared" si="4"/>
        <v>0</v>
      </c>
      <c r="P27" s="98">
        <f t="shared" si="4"/>
        <v>0</v>
      </c>
      <c r="Q27" s="98">
        <f t="shared" si="4"/>
        <v>0</v>
      </c>
      <c r="R27" s="98">
        <f t="shared" si="4"/>
        <v>0</v>
      </c>
      <c r="S27" s="98">
        <f t="shared" si="4"/>
        <v>0</v>
      </c>
      <c r="T27" s="98">
        <f t="shared" si="4"/>
        <v>0</v>
      </c>
    </row>
    <row r="28" spans="1:22" ht="13.5">
      <c r="C28" s="161" t="s">
        <v>113</v>
      </c>
      <c r="D28" s="161" t="s">
        <v>114</v>
      </c>
      <c r="E28" s="18" t="s">
        <v>649</v>
      </c>
      <c r="H28" s="98">
        <f t="shared" ref="H28:T28" si="5">H164-H300</f>
        <v>0</v>
      </c>
      <c r="I28" s="98">
        <f t="shared" si="5"/>
        <v>0</v>
      </c>
      <c r="J28" s="98">
        <f t="shared" si="5"/>
        <v>0</v>
      </c>
      <c r="K28" s="98">
        <f t="shared" si="5"/>
        <v>0</v>
      </c>
      <c r="L28" s="98">
        <f t="shared" si="5"/>
        <v>0</v>
      </c>
      <c r="M28" s="98">
        <f t="shared" si="5"/>
        <v>0</v>
      </c>
      <c r="N28" s="98">
        <f t="shared" si="5"/>
        <v>0</v>
      </c>
      <c r="O28" s="98">
        <f t="shared" si="5"/>
        <v>0</v>
      </c>
      <c r="P28" s="98">
        <f t="shared" si="5"/>
        <v>0</v>
      </c>
      <c r="Q28" s="98">
        <f t="shared" si="5"/>
        <v>0</v>
      </c>
      <c r="R28" s="98">
        <f t="shared" si="5"/>
        <v>0</v>
      </c>
      <c r="S28" s="98">
        <f t="shared" si="5"/>
        <v>0</v>
      </c>
      <c r="T28" s="98">
        <f t="shared" si="5"/>
        <v>0</v>
      </c>
      <c r="U28" s="122"/>
    </row>
    <row r="29" spans="1:22" ht="13.5">
      <c r="D29" s="18"/>
      <c r="E29" s="18"/>
      <c r="H29" s="97"/>
      <c r="I29" s="97"/>
      <c r="J29" s="97"/>
      <c r="K29" s="97"/>
      <c r="L29" s="97"/>
      <c r="M29" s="97"/>
      <c r="N29" s="97"/>
      <c r="O29" s="97"/>
      <c r="P29" s="97"/>
      <c r="Q29" s="97"/>
      <c r="R29" s="97"/>
      <c r="S29" s="97"/>
      <c r="T29" s="97"/>
      <c r="U29" s="122"/>
    </row>
    <row r="30" spans="1:22" ht="13.5">
      <c r="C30" s="16" t="s">
        <v>371</v>
      </c>
      <c r="D30" s="18"/>
      <c r="E30" s="18" t="s">
        <v>649</v>
      </c>
      <c r="H30" s="98">
        <f t="shared" ref="H30:T30" si="6">SUM(H31,H35)</f>
        <v>0</v>
      </c>
      <c r="I30" s="98">
        <f t="shared" si="6"/>
        <v>0</v>
      </c>
      <c r="J30" s="98">
        <f t="shared" si="6"/>
        <v>0</v>
      </c>
      <c r="K30" s="98">
        <f t="shared" si="6"/>
        <v>0</v>
      </c>
      <c r="L30" s="98">
        <f t="shared" si="6"/>
        <v>0</v>
      </c>
      <c r="M30" s="98">
        <f t="shared" si="6"/>
        <v>0</v>
      </c>
      <c r="N30" s="98">
        <f t="shared" si="6"/>
        <v>0</v>
      </c>
      <c r="O30" s="98">
        <f t="shared" si="6"/>
        <v>0</v>
      </c>
      <c r="P30" s="98">
        <f t="shared" si="6"/>
        <v>0</v>
      </c>
      <c r="Q30" s="98">
        <f t="shared" si="6"/>
        <v>0</v>
      </c>
      <c r="R30" s="98">
        <f t="shared" si="6"/>
        <v>0</v>
      </c>
      <c r="S30" s="98">
        <f t="shared" si="6"/>
        <v>0</v>
      </c>
      <c r="T30" s="98">
        <f t="shared" si="6"/>
        <v>0</v>
      </c>
      <c r="U30" s="122"/>
    </row>
    <row r="31" spans="1:22" ht="13.5">
      <c r="C31" s="16" t="s">
        <v>376</v>
      </c>
      <c r="E31" s="18" t="s">
        <v>649</v>
      </c>
      <c r="H31" s="98">
        <f>SUM(H32,H33, H34)</f>
        <v>0</v>
      </c>
      <c r="I31" s="98">
        <f t="shared" ref="I31:T31" si="7">SUM(I32,I33, I34)</f>
        <v>0</v>
      </c>
      <c r="J31" s="98">
        <f t="shared" si="7"/>
        <v>0</v>
      </c>
      <c r="K31" s="98">
        <f t="shared" si="7"/>
        <v>0</v>
      </c>
      <c r="L31" s="98">
        <f t="shared" si="7"/>
        <v>0</v>
      </c>
      <c r="M31" s="98">
        <f t="shared" si="7"/>
        <v>0</v>
      </c>
      <c r="N31" s="98">
        <f t="shared" si="7"/>
        <v>0</v>
      </c>
      <c r="O31" s="98">
        <f t="shared" si="7"/>
        <v>0</v>
      </c>
      <c r="P31" s="98">
        <f t="shared" si="7"/>
        <v>0</v>
      </c>
      <c r="Q31" s="98">
        <f t="shared" si="7"/>
        <v>0</v>
      </c>
      <c r="R31" s="98">
        <f t="shared" si="7"/>
        <v>0</v>
      </c>
      <c r="S31" s="98">
        <f t="shared" si="7"/>
        <v>0</v>
      </c>
      <c r="T31" s="98">
        <f t="shared" si="7"/>
        <v>0</v>
      </c>
    </row>
    <row r="32" spans="1:22" s="24" customFormat="1" ht="13.5">
      <c r="C32" s="134" t="s">
        <v>330</v>
      </c>
      <c r="E32" s="18" t="s">
        <v>649</v>
      </c>
      <c r="H32" s="98">
        <f t="shared" ref="H32:T32" si="8">H168-H304</f>
        <v>0</v>
      </c>
      <c r="I32" s="98">
        <f t="shared" si="8"/>
        <v>0</v>
      </c>
      <c r="J32" s="98">
        <f t="shared" si="8"/>
        <v>0</v>
      </c>
      <c r="K32" s="98">
        <f t="shared" si="8"/>
        <v>0</v>
      </c>
      <c r="L32" s="98">
        <f t="shared" si="8"/>
        <v>0</v>
      </c>
      <c r="M32" s="98">
        <f t="shared" si="8"/>
        <v>0</v>
      </c>
      <c r="N32" s="98">
        <f t="shared" si="8"/>
        <v>0</v>
      </c>
      <c r="O32" s="98">
        <f t="shared" si="8"/>
        <v>0</v>
      </c>
      <c r="P32" s="98">
        <f t="shared" si="8"/>
        <v>0</v>
      </c>
      <c r="Q32" s="98">
        <f t="shared" si="8"/>
        <v>0</v>
      </c>
      <c r="R32" s="98">
        <f t="shared" si="8"/>
        <v>0</v>
      </c>
      <c r="S32" s="98">
        <f t="shared" si="8"/>
        <v>0</v>
      </c>
      <c r="T32" s="98">
        <f t="shared" si="8"/>
        <v>0</v>
      </c>
    </row>
    <row r="33" spans="3:21" ht="13.5">
      <c r="C33" s="34" t="s">
        <v>337</v>
      </c>
      <c r="E33" s="18" t="s">
        <v>649</v>
      </c>
      <c r="H33" s="98">
        <f t="shared" ref="H33:T33" si="9">H169-H305</f>
        <v>0</v>
      </c>
      <c r="I33" s="98">
        <f t="shared" si="9"/>
        <v>0</v>
      </c>
      <c r="J33" s="98">
        <f t="shared" si="9"/>
        <v>0</v>
      </c>
      <c r="K33" s="98">
        <f t="shared" si="9"/>
        <v>0</v>
      </c>
      <c r="L33" s="98">
        <f t="shared" si="9"/>
        <v>0</v>
      </c>
      <c r="M33" s="98">
        <f t="shared" si="9"/>
        <v>0</v>
      </c>
      <c r="N33" s="98">
        <f t="shared" si="9"/>
        <v>0</v>
      </c>
      <c r="O33" s="98">
        <f t="shared" si="9"/>
        <v>0</v>
      </c>
      <c r="P33" s="98">
        <f t="shared" si="9"/>
        <v>0</v>
      </c>
      <c r="Q33" s="98">
        <f t="shared" si="9"/>
        <v>0</v>
      </c>
      <c r="R33" s="98">
        <f t="shared" si="9"/>
        <v>0</v>
      </c>
      <c r="S33" s="98">
        <f t="shared" si="9"/>
        <v>0</v>
      </c>
      <c r="T33" s="98">
        <f t="shared" si="9"/>
        <v>0</v>
      </c>
    </row>
    <row r="34" spans="3:21" ht="13.5">
      <c r="C34" s="34" t="s">
        <v>341</v>
      </c>
      <c r="E34" s="18" t="s">
        <v>649</v>
      </c>
      <c r="H34" s="98">
        <f t="shared" ref="H34:T34" si="10">H170-H306</f>
        <v>0</v>
      </c>
      <c r="I34" s="98">
        <f t="shared" si="10"/>
        <v>0</v>
      </c>
      <c r="J34" s="98">
        <f t="shared" si="10"/>
        <v>0</v>
      </c>
      <c r="K34" s="98">
        <f t="shared" si="10"/>
        <v>0</v>
      </c>
      <c r="L34" s="98">
        <f t="shared" si="10"/>
        <v>0</v>
      </c>
      <c r="M34" s="98">
        <f t="shared" si="10"/>
        <v>0</v>
      </c>
      <c r="N34" s="98">
        <f t="shared" si="10"/>
        <v>0</v>
      </c>
      <c r="O34" s="98">
        <f t="shared" si="10"/>
        <v>0</v>
      </c>
      <c r="P34" s="98">
        <f t="shared" si="10"/>
        <v>0</v>
      </c>
      <c r="Q34" s="98">
        <f t="shared" si="10"/>
        <v>0</v>
      </c>
      <c r="R34" s="98">
        <f t="shared" si="10"/>
        <v>0</v>
      </c>
      <c r="S34" s="98">
        <f t="shared" si="10"/>
        <v>0</v>
      </c>
      <c r="T34" s="98">
        <f t="shared" si="10"/>
        <v>0</v>
      </c>
    </row>
    <row r="35" spans="3:21" ht="13.5">
      <c r="C35" s="16" t="s">
        <v>244</v>
      </c>
      <c r="E35" s="18" t="s">
        <v>649</v>
      </c>
      <c r="H35" s="98">
        <f t="shared" ref="H35:T35" si="11">H171-H307</f>
        <v>0</v>
      </c>
      <c r="I35" s="98">
        <f t="shared" si="11"/>
        <v>0</v>
      </c>
      <c r="J35" s="98">
        <f t="shared" si="11"/>
        <v>0</v>
      </c>
      <c r="K35" s="98">
        <f t="shared" si="11"/>
        <v>0</v>
      </c>
      <c r="L35" s="98">
        <f t="shared" si="11"/>
        <v>0</v>
      </c>
      <c r="M35" s="98">
        <f t="shared" si="11"/>
        <v>0</v>
      </c>
      <c r="N35" s="98">
        <f t="shared" si="11"/>
        <v>0</v>
      </c>
      <c r="O35" s="98">
        <f t="shared" si="11"/>
        <v>0</v>
      </c>
      <c r="P35" s="98">
        <f t="shared" si="11"/>
        <v>0</v>
      </c>
      <c r="Q35" s="98">
        <f t="shared" si="11"/>
        <v>0</v>
      </c>
      <c r="R35" s="98">
        <f t="shared" si="11"/>
        <v>0</v>
      </c>
      <c r="S35" s="98">
        <f t="shared" si="11"/>
        <v>0</v>
      </c>
      <c r="T35" s="98">
        <f t="shared" si="11"/>
        <v>0</v>
      </c>
    </row>
    <row r="36" spans="3:21" ht="13.5"/>
    <row r="37" spans="3:21" ht="13.5">
      <c r="C37" s="123" t="s">
        <v>372</v>
      </c>
      <c r="D37" s="18"/>
      <c r="E37" s="18" t="s">
        <v>649</v>
      </c>
      <c r="H37" s="98">
        <f t="shared" ref="H37:T37" si="12">SUM(H38,H42)</f>
        <v>0</v>
      </c>
      <c r="I37" s="98">
        <f t="shared" si="12"/>
        <v>0</v>
      </c>
      <c r="J37" s="98">
        <f t="shared" si="12"/>
        <v>0</v>
      </c>
      <c r="K37" s="98">
        <f t="shared" si="12"/>
        <v>0</v>
      </c>
      <c r="L37" s="98">
        <f t="shared" si="12"/>
        <v>0</v>
      </c>
      <c r="M37" s="98">
        <f t="shared" si="12"/>
        <v>0</v>
      </c>
      <c r="N37" s="98">
        <f t="shared" si="12"/>
        <v>0</v>
      </c>
      <c r="O37" s="98">
        <f t="shared" si="12"/>
        <v>0</v>
      </c>
      <c r="P37" s="98">
        <f t="shared" si="12"/>
        <v>0</v>
      </c>
      <c r="Q37" s="98">
        <f t="shared" si="12"/>
        <v>0</v>
      </c>
      <c r="R37" s="98">
        <f t="shared" si="12"/>
        <v>0</v>
      </c>
      <c r="S37" s="98">
        <f t="shared" si="12"/>
        <v>0</v>
      </c>
      <c r="T37" s="98">
        <f t="shared" si="12"/>
        <v>0</v>
      </c>
      <c r="U37" s="122"/>
    </row>
    <row r="38" spans="3:21" ht="13.5">
      <c r="C38" s="16" t="s">
        <v>436</v>
      </c>
      <c r="E38" s="18" t="s">
        <v>649</v>
      </c>
      <c r="H38" s="98">
        <f>SUM(H39,H40,H41)</f>
        <v>0</v>
      </c>
      <c r="I38" s="98">
        <f t="shared" ref="I38:S38" si="13">SUM(I39,I40,I41)</f>
        <v>0</v>
      </c>
      <c r="J38" s="98">
        <f t="shared" si="13"/>
        <v>0</v>
      </c>
      <c r="K38" s="98">
        <f t="shared" si="13"/>
        <v>0</v>
      </c>
      <c r="L38" s="98">
        <f t="shared" si="13"/>
        <v>0</v>
      </c>
      <c r="M38" s="98">
        <f t="shared" si="13"/>
        <v>0</v>
      </c>
      <c r="N38" s="98">
        <f t="shared" si="13"/>
        <v>0</v>
      </c>
      <c r="O38" s="98">
        <f t="shared" si="13"/>
        <v>0</v>
      </c>
      <c r="P38" s="98">
        <f t="shared" si="13"/>
        <v>0</v>
      </c>
      <c r="Q38" s="98">
        <f t="shared" si="13"/>
        <v>0</v>
      </c>
      <c r="R38" s="98">
        <f t="shared" si="13"/>
        <v>0</v>
      </c>
      <c r="S38" s="98">
        <f t="shared" si="13"/>
        <v>0</v>
      </c>
      <c r="T38" s="98">
        <f>SUM(T39,T40,T41)</f>
        <v>0</v>
      </c>
    </row>
    <row r="39" spans="3:21" ht="13.5">
      <c r="C39" s="134" t="s">
        <v>330</v>
      </c>
      <c r="E39" s="18" t="s">
        <v>649</v>
      </c>
      <c r="H39" s="98">
        <f t="shared" ref="H39:T39" si="14">H175-H311</f>
        <v>0</v>
      </c>
      <c r="I39" s="98">
        <f t="shared" si="14"/>
        <v>0</v>
      </c>
      <c r="J39" s="98">
        <f t="shared" si="14"/>
        <v>0</v>
      </c>
      <c r="K39" s="98">
        <f t="shared" si="14"/>
        <v>0</v>
      </c>
      <c r="L39" s="98">
        <f t="shared" si="14"/>
        <v>0</v>
      </c>
      <c r="M39" s="98">
        <f t="shared" si="14"/>
        <v>0</v>
      </c>
      <c r="N39" s="98">
        <f t="shared" si="14"/>
        <v>0</v>
      </c>
      <c r="O39" s="98">
        <f t="shared" si="14"/>
        <v>0</v>
      </c>
      <c r="P39" s="98">
        <f t="shared" si="14"/>
        <v>0</v>
      </c>
      <c r="Q39" s="98">
        <f t="shared" si="14"/>
        <v>0</v>
      </c>
      <c r="R39" s="98">
        <f t="shared" si="14"/>
        <v>0</v>
      </c>
      <c r="S39" s="98">
        <f t="shared" si="14"/>
        <v>0</v>
      </c>
      <c r="T39" s="98">
        <f t="shared" si="14"/>
        <v>0</v>
      </c>
    </row>
    <row r="40" spans="3:21" ht="13.5">
      <c r="C40" s="34" t="s">
        <v>337</v>
      </c>
      <c r="E40" s="18" t="s">
        <v>649</v>
      </c>
      <c r="H40" s="98">
        <f t="shared" ref="H40:T40" si="15">H176-H312</f>
        <v>0</v>
      </c>
      <c r="I40" s="98">
        <f t="shared" si="15"/>
        <v>0</v>
      </c>
      <c r="J40" s="98">
        <f t="shared" si="15"/>
        <v>0</v>
      </c>
      <c r="K40" s="98">
        <f t="shared" si="15"/>
        <v>0</v>
      </c>
      <c r="L40" s="98">
        <f t="shared" si="15"/>
        <v>0</v>
      </c>
      <c r="M40" s="98">
        <f t="shared" si="15"/>
        <v>0</v>
      </c>
      <c r="N40" s="98">
        <f t="shared" si="15"/>
        <v>0</v>
      </c>
      <c r="O40" s="98">
        <f t="shared" si="15"/>
        <v>0</v>
      </c>
      <c r="P40" s="98">
        <f t="shared" si="15"/>
        <v>0</v>
      </c>
      <c r="Q40" s="98">
        <f t="shared" si="15"/>
        <v>0</v>
      </c>
      <c r="R40" s="98">
        <f t="shared" si="15"/>
        <v>0</v>
      </c>
      <c r="S40" s="98">
        <f t="shared" si="15"/>
        <v>0</v>
      </c>
      <c r="T40" s="98">
        <f t="shared" si="15"/>
        <v>0</v>
      </c>
    </row>
    <row r="41" spans="3:21" ht="13.5">
      <c r="C41" s="34" t="s">
        <v>341</v>
      </c>
      <c r="E41" s="18" t="s">
        <v>649</v>
      </c>
      <c r="H41" s="98">
        <f t="shared" ref="H41:T41" si="16">H177-H313</f>
        <v>0</v>
      </c>
      <c r="I41" s="98">
        <f t="shared" si="16"/>
        <v>0</v>
      </c>
      <c r="J41" s="98">
        <f t="shared" si="16"/>
        <v>0</v>
      </c>
      <c r="K41" s="98">
        <f t="shared" si="16"/>
        <v>0</v>
      </c>
      <c r="L41" s="98">
        <f t="shared" si="16"/>
        <v>0</v>
      </c>
      <c r="M41" s="98">
        <f t="shared" si="16"/>
        <v>0</v>
      </c>
      <c r="N41" s="98">
        <f t="shared" si="16"/>
        <v>0</v>
      </c>
      <c r="O41" s="98">
        <f t="shared" si="16"/>
        <v>0</v>
      </c>
      <c r="P41" s="98">
        <f t="shared" si="16"/>
        <v>0</v>
      </c>
      <c r="Q41" s="98">
        <f t="shared" si="16"/>
        <v>0</v>
      </c>
      <c r="R41" s="98">
        <f t="shared" si="16"/>
        <v>0</v>
      </c>
      <c r="S41" s="98">
        <f t="shared" si="16"/>
        <v>0</v>
      </c>
      <c r="T41" s="98">
        <f t="shared" si="16"/>
        <v>0</v>
      </c>
    </row>
    <row r="42" spans="3:21" ht="13.5">
      <c r="C42" s="16" t="s">
        <v>244</v>
      </c>
      <c r="E42" s="18" t="s">
        <v>649</v>
      </c>
      <c r="H42" s="98">
        <f t="shared" ref="H42:T42" si="17">H178-H314</f>
        <v>0</v>
      </c>
      <c r="I42" s="98">
        <f t="shared" si="17"/>
        <v>0</v>
      </c>
      <c r="J42" s="98">
        <f t="shared" si="17"/>
        <v>0</v>
      </c>
      <c r="K42" s="98">
        <f t="shared" si="17"/>
        <v>0</v>
      </c>
      <c r="L42" s="98">
        <f t="shared" si="17"/>
        <v>0</v>
      </c>
      <c r="M42" s="98">
        <f t="shared" si="17"/>
        <v>0</v>
      </c>
      <c r="N42" s="98">
        <f t="shared" si="17"/>
        <v>0</v>
      </c>
      <c r="O42" s="98">
        <f t="shared" si="17"/>
        <v>0</v>
      </c>
      <c r="P42" s="98">
        <f t="shared" si="17"/>
        <v>0</v>
      </c>
      <c r="Q42" s="98">
        <f t="shared" si="17"/>
        <v>0</v>
      </c>
      <c r="R42" s="98">
        <f t="shared" si="17"/>
        <v>0</v>
      </c>
      <c r="S42" s="98">
        <f t="shared" si="17"/>
        <v>0</v>
      </c>
      <c r="T42" s="98">
        <f t="shared" si="17"/>
        <v>0</v>
      </c>
    </row>
    <row r="43" spans="3:21" ht="13.5"/>
    <row r="44" spans="3:21" ht="13.5">
      <c r="C44" s="123" t="s">
        <v>373</v>
      </c>
      <c r="D44" s="18"/>
      <c r="E44" s="18" t="s">
        <v>649</v>
      </c>
      <c r="H44" s="98">
        <f t="shared" ref="H44:T44" si="18">SUM(H45,H49)</f>
        <v>0</v>
      </c>
      <c r="I44" s="98">
        <f t="shared" si="18"/>
        <v>0</v>
      </c>
      <c r="J44" s="98">
        <f t="shared" si="18"/>
        <v>0</v>
      </c>
      <c r="K44" s="98">
        <f t="shared" si="18"/>
        <v>0</v>
      </c>
      <c r="L44" s="98">
        <f t="shared" si="18"/>
        <v>0</v>
      </c>
      <c r="M44" s="98">
        <f t="shared" si="18"/>
        <v>0</v>
      </c>
      <c r="N44" s="98">
        <f t="shared" si="18"/>
        <v>0</v>
      </c>
      <c r="O44" s="98">
        <f t="shared" si="18"/>
        <v>0</v>
      </c>
      <c r="P44" s="98">
        <f t="shared" si="18"/>
        <v>0</v>
      </c>
      <c r="Q44" s="98">
        <f t="shared" si="18"/>
        <v>0</v>
      </c>
      <c r="R44" s="98">
        <f t="shared" si="18"/>
        <v>0</v>
      </c>
      <c r="S44" s="98">
        <f t="shared" si="18"/>
        <v>0</v>
      </c>
      <c r="T44" s="98">
        <f t="shared" si="18"/>
        <v>0</v>
      </c>
      <c r="U44" s="122"/>
    </row>
    <row r="45" spans="3:21" ht="13.5">
      <c r="C45" s="16" t="s">
        <v>376</v>
      </c>
      <c r="E45" s="18" t="s">
        <v>649</v>
      </c>
      <c r="H45" s="98">
        <f>SUM(H46,H47,H48)</f>
        <v>0</v>
      </c>
      <c r="I45" s="98">
        <f t="shared" ref="I45:S45" si="19">SUM(I46,I47,I48)</f>
        <v>0</v>
      </c>
      <c r="J45" s="98">
        <f t="shared" si="19"/>
        <v>0</v>
      </c>
      <c r="K45" s="98">
        <f t="shared" si="19"/>
        <v>0</v>
      </c>
      <c r="L45" s="98">
        <f t="shared" si="19"/>
        <v>0</v>
      </c>
      <c r="M45" s="98">
        <f t="shared" si="19"/>
        <v>0</v>
      </c>
      <c r="N45" s="98">
        <f t="shared" si="19"/>
        <v>0</v>
      </c>
      <c r="O45" s="98">
        <f t="shared" si="19"/>
        <v>0</v>
      </c>
      <c r="P45" s="98">
        <f t="shared" si="19"/>
        <v>0</v>
      </c>
      <c r="Q45" s="98">
        <f t="shared" si="19"/>
        <v>0</v>
      </c>
      <c r="R45" s="98">
        <f t="shared" si="19"/>
        <v>0</v>
      </c>
      <c r="S45" s="98">
        <f t="shared" si="19"/>
        <v>0</v>
      </c>
      <c r="T45" s="98">
        <f>SUM(T46,T47,T48)</f>
        <v>0</v>
      </c>
    </row>
    <row r="46" spans="3:21" ht="13.5">
      <c r="C46" s="134" t="s">
        <v>330</v>
      </c>
      <c r="E46" s="18" t="s">
        <v>649</v>
      </c>
      <c r="H46" s="98">
        <f t="shared" ref="H46:T46" si="20">H182-H318</f>
        <v>0</v>
      </c>
      <c r="I46" s="98">
        <f t="shared" si="20"/>
        <v>0</v>
      </c>
      <c r="J46" s="98">
        <f t="shared" si="20"/>
        <v>0</v>
      </c>
      <c r="K46" s="98">
        <f t="shared" si="20"/>
        <v>0</v>
      </c>
      <c r="L46" s="98">
        <f t="shared" si="20"/>
        <v>0</v>
      </c>
      <c r="M46" s="98">
        <f t="shared" si="20"/>
        <v>0</v>
      </c>
      <c r="N46" s="98">
        <f t="shared" si="20"/>
        <v>0</v>
      </c>
      <c r="O46" s="98">
        <f t="shared" si="20"/>
        <v>0</v>
      </c>
      <c r="P46" s="98">
        <f t="shared" si="20"/>
        <v>0</v>
      </c>
      <c r="Q46" s="98">
        <f t="shared" si="20"/>
        <v>0</v>
      </c>
      <c r="R46" s="98">
        <f t="shared" si="20"/>
        <v>0</v>
      </c>
      <c r="S46" s="98">
        <f t="shared" si="20"/>
        <v>0</v>
      </c>
      <c r="T46" s="98">
        <f t="shared" si="20"/>
        <v>0</v>
      </c>
    </row>
    <row r="47" spans="3:21" ht="13.5">
      <c r="C47" s="34" t="s">
        <v>337</v>
      </c>
      <c r="E47" s="18" t="s">
        <v>649</v>
      </c>
      <c r="H47" s="98">
        <f t="shared" ref="H47:T47" si="21">H183-H319</f>
        <v>0</v>
      </c>
      <c r="I47" s="98">
        <f t="shared" si="21"/>
        <v>0</v>
      </c>
      <c r="J47" s="98">
        <f t="shared" si="21"/>
        <v>0</v>
      </c>
      <c r="K47" s="98">
        <f t="shared" si="21"/>
        <v>0</v>
      </c>
      <c r="L47" s="98">
        <f t="shared" si="21"/>
        <v>0</v>
      </c>
      <c r="M47" s="98">
        <f t="shared" si="21"/>
        <v>0</v>
      </c>
      <c r="N47" s="98">
        <f t="shared" si="21"/>
        <v>0</v>
      </c>
      <c r="O47" s="98">
        <f t="shared" si="21"/>
        <v>0</v>
      </c>
      <c r="P47" s="98">
        <f t="shared" si="21"/>
        <v>0</v>
      </c>
      <c r="Q47" s="98">
        <f t="shared" si="21"/>
        <v>0</v>
      </c>
      <c r="R47" s="98">
        <f t="shared" si="21"/>
        <v>0</v>
      </c>
      <c r="S47" s="98">
        <f t="shared" si="21"/>
        <v>0</v>
      </c>
      <c r="T47" s="98">
        <f t="shared" si="21"/>
        <v>0</v>
      </c>
    </row>
    <row r="48" spans="3:21" ht="13.5">
      <c r="C48" s="34" t="s">
        <v>341</v>
      </c>
      <c r="E48" s="18" t="s">
        <v>649</v>
      </c>
      <c r="H48" s="98">
        <f t="shared" ref="H48:T48" si="22">H184-H320</f>
        <v>0</v>
      </c>
      <c r="I48" s="98">
        <f t="shared" si="22"/>
        <v>0</v>
      </c>
      <c r="J48" s="98">
        <f t="shared" si="22"/>
        <v>0</v>
      </c>
      <c r="K48" s="98">
        <f t="shared" si="22"/>
        <v>0</v>
      </c>
      <c r="L48" s="98">
        <f t="shared" si="22"/>
        <v>0</v>
      </c>
      <c r="M48" s="98">
        <f t="shared" si="22"/>
        <v>0</v>
      </c>
      <c r="N48" s="98">
        <f t="shared" si="22"/>
        <v>0</v>
      </c>
      <c r="O48" s="98">
        <f t="shared" si="22"/>
        <v>0</v>
      </c>
      <c r="P48" s="98">
        <f t="shared" si="22"/>
        <v>0</v>
      </c>
      <c r="Q48" s="98">
        <f t="shared" si="22"/>
        <v>0</v>
      </c>
      <c r="R48" s="98">
        <f t="shared" si="22"/>
        <v>0</v>
      </c>
      <c r="S48" s="98">
        <f t="shared" si="22"/>
        <v>0</v>
      </c>
      <c r="T48" s="98">
        <f t="shared" si="22"/>
        <v>0</v>
      </c>
    </row>
    <row r="49" spans="3:21" ht="13.5">
      <c r="C49" s="16" t="s">
        <v>244</v>
      </c>
      <c r="E49" s="18" t="s">
        <v>649</v>
      </c>
      <c r="H49" s="98">
        <f t="shared" ref="H49:T49" si="23">H185-H321</f>
        <v>0</v>
      </c>
      <c r="I49" s="98">
        <f t="shared" si="23"/>
        <v>0</v>
      </c>
      <c r="J49" s="98">
        <f t="shared" si="23"/>
        <v>0</v>
      </c>
      <c r="K49" s="98">
        <f t="shared" si="23"/>
        <v>0</v>
      </c>
      <c r="L49" s="98">
        <f t="shared" si="23"/>
        <v>0</v>
      </c>
      <c r="M49" s="98">
        <f t="shared" si="23"/>
        <v>0</v>
      </c>
      <c r="N49" s="98">
        <f t="shared" si="23"/>
        <v>0</v>
      </c>
      <c r="O49" s="98">
        <f t="shared" si="23"/>
        <v>0</v>
      </c>
      <c r="P49" s="98">
        <f t="shared" si="23"/>
        <v>0</v>
      </c>
      <c r="Q49" s="98">
        <f t="shared" si="23"/>
        <v>0</v>
      </c>
      <c r="R49" s="98">
        <f t="shared" si="23"/>
        <v>0</v>
      </c>
      <c r="S49" s="98">
        <f t="shared" si="23"/>
        <v>0</v>
      </c>
      <c r="T49" s="98">
        <f t="shared" si="23"/>
        <v>0</v>
      </c>
    </row>
    <row r="50" spans="3:21" ht="13.5">
      <c r="C50" s="17"/>
      <c r="D50" s="17"/>
      <c r="E50" s="17"/>
      <c r="F50" s="17"/>
      <c r="G50" s="17"/>
      <c r="H50" s="116"/>
      <c r="I50" s="116"/>
      <c r="J50" s="116"/>
      <c r="K50" s="116"/>
      <c r="L50" s="116"/>
      <c r="M50" s="116"/>
      <c r="N50" s="116"/>
      <c r="O50" s="116"/>
      <c r="P50" s="116"/>
      <c r="Q50" s="116"/>
      <c r="R50" s="116"/>
      <c r="S50" s="116"/>
      <c r="T50" s="116"/>
      <c r="U50" s="122"/>
    </row>
    <row r="51" spans="3:21" ht="13.5">
      <c r="C51" s="123" t="s">
        <v>374</v>
      </c>
      <c r="D51" s="18"/>
      <c r="E51" s="18" t="s">
        <v>649</v>
      </c>
      <c r="H51" s="98">
        <f>SUM(H52,H56)</f>
        <v>0</v>
      </c>
      <c r="I51" s="98">
        <f t="shared" ref="I51:T51" si="24">SUM(I52,I56)</f>
        <v>0</v>
      </c>
      <c r="J51" s="98">
        <f t="shared" si="24"/>
        <v>0</v>
      </c>
      <c r="K51" s="98">
        <f t="shared" si="24"/>
        <v>0</v>
      </c>
      <c r="L51" s="98">
        <f t="shared" si="24"/>
        <v>0</v>
      </c>
      <c r="M51" s="98">
        <f t="shared" si="24"/>
        <v>0</v>
      </c>
      <c r="N51" s="98">
        <f t="shared" si="24"/>
        <v>0</v>
      </c>
      <c r="O51" s="98">
        <f t="shared" si="24"/>
        <v>0</v>
      </c>
      <c r="P51" s="98">
        <f t="shared" si="24"/>
        <v>0</v>
      </c>
      <c r="Q51" s="98">
        <f t="shared" si="24"/>
        <v>0</v>
      </c>
      <c r="R51" s="98">
        <f t="shared" si="24"/>
        <v>0</v>
      </c>
      <c r="S51" s="98">
        <f t="shared" si="24"/>
        <v>0</v>
      </c>
      <c r="T51" s="98">
        <f t="shared" si="24"/>
        <v>0</v>
      </c>
      <c r="U51" s="122"/>
    </row>
    <row r="52" spans="3:21" ht="13.5">
      <c r="C52" s="16" t="s">
        <v>376</v>
      </c>
      <c r="E52" s="18" t="s">
        <v>649</v>
      </c>
      <c r="H52" s="98">
        <f>SUM(H53,H54,H55)</f>
        <v>0</v>
      </c>
      <c r="I52" s="98">
        <f t="shared" ref="I52:S52" si="25">SUM(I53,I54,I55)</f>
        <v>0</v>
      </c>
      <c r="J52" s="98">
        <f t="shared" si="25"/>
        <v>0</v>
      </c>
      <c r="K52" s="98">
        <f t="shared" si="25"/>
        <v>0</v>
      </c>
      <c r="L52" s="98">
        <f t="shared" si="25"/>
        <v>0</v>
      </c>
      <c r="M52" s="98">
        <f t="shared" si="25"/>
        <v>0</v>
      </c>
      <c r="N52" s="98">
        <f t="shared" si="25"/>
        <v>0</v>
      </c>
      <c r="O52" s="98">
        <f t="shared" si="25"/>
        <v>0</v>
      </c>
      <c r="P52" s="98">
        <f t="shared" si="25"/>
        <v>0</v>
      </c>
      <c r="Q52" s="98">
        <f t="shared" si="25"/>
        <v>0</v>
      </c>
      <c r="R52" s="98">
        <f t="shared" si="25"/>
        <v>0</v>
      </c>
      <c r="S52" s="98">
        <f t="shared" si="25"/>
        <v>0</v>
      </c>
      <c r="T52" s="98">
        <f>SUM(T53,T54,T55)</f>
        <v>0</v>
      </c>
    </row>
    <row r="53" spans="3:21" ht="13.5">
      <c r="C53" s="134" t="s">
        <v>330</v>
      </c>
      <c r="E53" s="18" t="s">
        <v>649</v>
      </c>
      <c r="H53" s="98">
        <f t="shared" ref="H53:T53" si="26">H189-H325</f>
        <v>0</v>
      </c>
      <c r="I53" s="98">
        <f t="shared" si="26"/>
        <v>0</v>
      </c>
      <c r="J53" s="98">
        <f t="shared" si="26"/>
        <v>0</v>
      </c>
      <c r="K53" s="98">
        <f t="shared" si="26"/>
        <v>0</v>
      </c>
      <c r="L53" s="98">
        <f t="shared" si="26"/>
        <v>0</v>
      </c>
      <c r="M53" s="98">
        <f t="shared" si="26"/>
        <v>0</v>
      </c>
      <c r="N53" s="98">
        <f t="shared" si="26"/>
        <v>0</v>
      </c>
      <c r="O53" s="98">
        <f t="shared" si="26"/>
        <v>0</v>
      </c>
      <c r="P53" s="98">
        <f t="shared" si="26"/>
        <v>0</v>
      </c>
      <c r="Q53" s="98">
        <f t="shared" si="26"/>
        <v>0</v>
      </c>
      <c r="R53" s="98">
        <f t="shared" si="26"/>
        <v>0</v>
      </c>
      <c r="S53" s="98">
        <f t="shared" si="26"/>
        <v>0</v>
      </c>
      <c r="T53" s="98">
        <f t="shared" si="26"/>
        <v>0</v>
      </c>
    </row>
    <row r="54" spans="3:21" ht="13.5">
      <c r="C54" s="34" t="s">
        <v>337</v>
      </c>
      <c r="E54" s="18" t="s">
        <v>649</v>
      </c>
      <c r="H54" s="98">
        <f t="shared" ref="H54:T54" si="27">H190-H326</f>
        <v>0</v>
      </c>
      <c r="I54" s="98">
        <f t="shared" si="27"/>
        <v>0</v>
      </c>
      <c r="J54" s="98">
        <f t="shared" si="27"/>
        <v>0</v>
      </c>
      <c r="K54" s="98">
        <f t="shared" si="27"/>
        <v>0</v>
      </c>
      <c r="L54" s="98">
        <f t="shared" si="27"/>
        <v>0</v>
      </c>
      <c r="M54" s="98">
        <f t="shared" si="27"/>
        <v>0</v>
      </c>
      <c r="N54" s="98">
        <f t="shared" si="27"/>
        <v>0</v>
      </c>
      <c r="O54" s="98">
        <f t="shared" si="27"/>
        <v>0</v>
      </c>
      <c r="P54" s="98">
        <f t="shared" si="27"/>
        <v>0</v>
      </c>
      <c r="Q54" s="98">
        <f t="shared" si="27"/>
        <v>0</v>
      </c>
      <c r="R54" s="98">
        <f t="shared" si="27"/>
        <v>0</v>
      </c>
      <c r="S54" s="98">
        <f t="shared" si="27"/>
        <v>0</v>
      </c>
      <c r="T54" s="98">
        <f t="shared" si="27"/>
        <v>0</v>
      </c>
    </row>
    <row r="55" spans="3:21" ht="13.5">
      <c r="C55" s="34" t="s">
        <v>341</v>
      </c>
      <c r="E55" s="18" t="s">
        <v>649</v>
      </c>
      <c r="H55" s="98">
        <f t="shared" ref="H55:T55" si="28">H191-H327</f>
        <v>0</v>
      </c>
      <c r="I55" s="98">
        <f t="shared" si="28"/>
        <v>0</v>
      </c>
      <c r="J55" s="98">
        <f t="shared" si="28"/>
        <v>0</v>
      </c>
      <c r="K55" s="98">
        <f t="shared" si="28"/>
        <v>0</v>
      </c>
      <c r="L55" s="98">
        <f t="shared" si="28"/>
        <v>0</v>
      </c>
      <c r="M55" s="98">
        <f t="shared" si="28"/>
        <v>0</v>
      </c>
      <c r="N55" s="98">
        <f t="shared" si="28"/>
        <v>0</v>
      </c>
      <c r="O55" s="98">
        <f t="shared" si="28"/>
        <v>0</v>
      </c>
      <c r="P55" s="98">
        <f t="shared" si="28"/>
        <v>0</v>
      </c>
      <c r="Q55" s="98">
        <f t="shared" si="28"/>
        <v>0</v>
      </c>
      <c r="R55" s="98">
        <f t="shared" si="28"/>
        <v>0</v>
      </c>
      <c r="S55" s="98">
        <f t="shared" si="28"/>
        <v>0</v>
      </c>
      <c r="T55" s="98">
        <f t="shared" si="28"/>
        <v>0</v>
      </c>
    </row>
    <row r="56" spans="3:21" ht="13.5">
      <c r="C56" s="16" t="s">
        <v>244</v>
      </c>
      <c r="E56" s="18" t="s">
        <v>649</v>
      </c>
      <c r="H56" s="98">
        <f t="shared" ref="H56:T56" si="29">H192-H328</f>
        <v>0</v>
      </c>
      <c r="I56" s="98">
        <f t="shared" si="29"/>
        <v>0</v>
      </c>
      <c r="J56" s="98">
        <f t="shared" si="29"/>
        <v>0</v>
      </c>
      <c r="K56" s="98">
        <f t="shared" si="29"/>
        <v>0</v>
      </c>
      <c r="L56" s="98">
        <f t="shared" si="29"/>
        <v>0</v>
      </c>
      <c r="M56" s="98">
        <f t="shared" si="29"/>
        <v>0</v>
      </c>
      <c r="N56" s="98">
        <f t="shared" si="29"/>
        <v>0</v>
      </c>
      <c r="O56" s="98">
        <f t="shared" si="29"/>
        <v>0</v>
      </c>
      <c r="P56" s="98">
        <f t="shared" si="29"/>
        <v>0</v>
      </c>
      <c r="Q56" s="98">
        <f t="shared" si="29"/>
        <v>0</v>
      </c>
      <c r="R56" s="98">
        <f t="shared" si="29"/>
        <v>0</v>
      </c>
      <c r="S56" s="98">
        <f t="shared" si="29"/>
        <v>0</v>
      </c>
      <c r="T56" s="98">
        <f t="shared" si="29"/>
        <v>0</v>
      </c>
    </row>
    <row r="57" spans="3:21" ht="13.5">
      <c r="C57" s="17"/>
      <c r="D57" s="17"/>
      <c r="E57" s="17"/>
      <c r="F57" s="17"/>
      <c r="G57" s="17"/>
      <c r="H57" s="116"/>
      <c r="I57" s="116"/>
      <c r="J57" s="116"/>
      <c r="K57" s="116"/>
      <c r="L57" s="116"/>
      <c r="M57" s="116"/>
      <c r="N57" s="116"/>
      <c r="O57" s="116"/>
      <c r="P57" s="116"/>
      <c r="Q57" s="116"/>
      <c r="R57" s="116"/>
      <c r="S57" s="116"/>
      <c r="T57" s="116"/>
      <c r="U57" s="122"/>
    </row>
    <row r="58" spans="3:21" ht="13.5">
      <c r="C58" s="16" t="s">
        <v>619</v>
      </c>
      <c r="D58" s="18"/>
      <c r="E58" s="18" t="s">
        <v>649</v>
      </c>
      <c r="H58" s="98">
        <f>H194</f>
        <v>0</v>
      </c>
      <c r="I58" s="98">
        <f t="shared" ref="I58:T58" si="30">I194</f>
        <v>0</v>
      </c>
      <c r="J58" s="98">
        <f t="shared" si="30"/>
        <v>0</v>
      </c>
      <c r="K58" s="98">
        <f t="shared" si="30"/>
        <v>0</v>
      </c>
      <c r="L58" s="98">
        <f t="shared" si="30"/>
        <v>0</v>
      </c>
      <c r="M58" s="98">
        <f t="shared" si="30"/>
        <v>0</v>
      </c>
      <c r="N58" s="98">
        <f t="shared" si="30"/>
        <v>0</v>
      </c>
      <c r="O58" s="98">
        <f t="shared" si="30"/>
        <v>0</v>
      </c>
      <c r="P58" s="98">
        <f t="shared" si="30"/>
        <v>0</v>
      </c>
      <c r="Q58" s="98">
        <f t="shared" si="30"/>
        <v>0</v>
      </c>
      <c r="R58" s="98">
        <f t="shared" si="30"/>
        <v>0</v>
      </c>
      <c r="S58" s="98">
        <f t="shared" si="30"/>
        <v>0</v>
      </c>
      <c r="T58" s="98">
        <f t="shared" si="30"/>
        <v>0</v>
      </c>
      <c r="U58" s="122"/>
    </row>
    <row r="59" spans="3:21" ht="13.5">
      <c r="C59" s="16" t="s">
        <v>376</v>
      </c>
      <c r="E59" s="18" t="s">
        <v>649</v>
      </c>
      <c r="H59" s="98">
        <f t="shared" ref="H59:T59" si="31">H195</f>
        <v>0</v>
      </c>
      <c r="I59" s="98">
        <f t="shared" si="31"/>
        <v>0</v>
      </c>
      <c r="J59" s="98">
        <f t="shared" si="31"/>
        <v>0</v>
      </c>
      <c r="K59" s="98">
        <f t="shared" si="31"/>
        <v>0</v>
      </c>
      <c r="L59" s="98">
        <f t="shared" si="31"/>
        <v>0</v>
      </c>
      <c r="M59" s="98">
        <f t="shared" si="31"/>
        <v>0</v>
      </c>
      <c r="N59" s="98">
        <f t="shared" si="31"/>
        <v>0</v>
      </c>
      <c r="O59" s="98">
        <f t="shared" si="31"/>
        <v>0</v>
      </c>
      <c r="P59" s="98">
        <f t="shared" si="31"/>
        <v>0</v>
      </c>
      <c r="Q59" s="98">
        <f t="shared" si="31"/>
        <v>0</v>
      </c>
      <c r="R59" s="98">
        <f t="shared" si="31"/>
        <v>0</v>
      </c>
      <c r="S59" s="98">
        <f t="shared" si="31"/>
        <v>0</v>
      </c>
      <c r="T59" s="98">
        <f t="shared" si="31"/>
        <v>0</v>
      </c>
    </row>
    <row r="60" spans="3:21" ht="13.5">
      <c r="C60" s="134" t="s">
        <v>330</v>
      </c>
      <c r="E60" s="18" t="s">
        <v>649</v>
      </c>
      <c r="H60" s="98">
        <f t="shared" ref="H60:T60" si="32">H196</f>
        <v>0</v>
      </c>
      <c r="I60" s="98">
        <f t="shared" si="32"/>
        <v>0</v>
      </c>
      <c r="J60" s="98">
        <f t="shared" si="32"/>
        <v>0</v>
      </c>
      <c r="K60" s="98">
        <f t="shared" si="32"/>
        <v>0</v>
      </c>
      <c r="L60" s="98">
        <f t="shared" si="32"/>
        <v>0</v>
      </c>
      <c r="M60" s="98">
        <f t="shared" si="32"/>
        <v>0</v>
      </c>
      <c r="N60" s="98">
        <f t="shared" si="32"/>
        <v>0</v>
      </c>
      <c r="O60" s="98">
        <f t="shared" si="32"/>
        <v>0</v>
      </c>
      <c r="P60" s="98">
        <f t="shared" si="32"/>
        <v>0</v>
      </c>
      <c r="Q60" s="98">
        <f t="shared" si="32"/>
        <v>0</v>
      </c>
      <c r="R60" s="98">
        <f t="shared" si="32"/>
        <v>0</v>
      </c>
      <c r="S60" s="98">
        <f t="shared" si="32"/>
        <v>0</v>
      </c>
      <c r="T60" s="98">
        <f t="shared" si="32"/>
        <v>0</v>
      </c>
    </row>
    <row r="61" spans="3:21" ht="13.5">
      <c r="C61" s="34" t="s">
        <v>337</v>
      </c>
      <c r="E61" s="18" t="s">
        <v>649</v>
      </c>
      <c r="H61" s="98">
        <f t="shared" ref="H61:T61" si="33">H197</f>
        <v>0</v>
      </c>
      <c r="I61" s="98">
        <f t="shared" si="33"/>
        <v>0</v>
      </c>
      <c r="J61" s="98">
        <f t="shared" si="33"/>
        <v>0</v>
      </c>
      <c r="K61" s="98">
        <f t="shared" si="33"/>
        <v>0</v>
      </c>
      <c r="L61" s="98">
        <f t="shared" si="33"/>
        <v>0</v>
      </c>
      <c r="M61" s="98">
        <f t="shared" si="33"/>
        <v>0</v>
      </c>
      <c r="N61" s="98">
        <f t="shared" si="33"/>
        <v>0</v>
      </c>
      <c r="O61" s="98">
        <f t="shared" si="33"/>
        <v>0</v>
      </c>
      <c r="P61" s="98">
        <f t="shared" si="33"/>
        <v>0</v>
      </c>
      <c r="Q61" s="98">
        <f t="shared" si="33"/>
        <v>0</v>
      </c>
      <c r="R61" s="98">
        <f t="shared" si="33"/>
        <v>0</v>
      </c>
      <c r="S61" s="98">
        <f t="shared" si="33"/>
        <v>0</v>
      </c>
      <c r="T61" s="98">
        <f t="shared" si="33"/>
        <v>0</v>
      </c>
    </row>
    <row r="62" spans="3:21" ht="13.5">
      <c r="C62" s="34" t="s">
        <v>341</v>
      </c>
      <c r="E62" s="18" t="s">
        <v>649</v>
      </c>
      <c r="H62" s="98">
        <f t="shared" ref="H62:T62" si="34">H198</f>
        <v>0</v>
      </c>
      <c r="I62" s="98">
        <f t="shared" si="34"/>
        <v>0</v>
      </c>
      <c r="J62" s="98">
        <f t="shared" si="34"/>
        <v>0</v>
      </c>
      <c r="K62" s="98">
        <f t="shared" si="34"/>
        <v>0</v>
      </c>
      <c r="L62" s="98">
        <f t="shared" si="34"/>
        <v>0</v>
      </c>
      <c r="M62" s="98">
        <f t="shared" si="34"/>
        <v>0</v>
      </c>
      <c r="N62" s="98">
        <f t="shared" si="34"/>
        <v>0</v>
      </c>
      <c r="O62" s="98">
        <f t="shared" si="34"/>
        <v>0</v>
      </c>
      <c r="P62" s="98">
        <f t="shared" si="34"/>
        <v>0</v>
      </c>
      <c r="Q62" s="98">
        <f t="shared" si="34"/>
        <v>0</v>
      </c>
      <c r="R62" s="98">
        <f t="shared" si="34"/>
        <v>0</v>
      </c>
      <c r="S62" s="98">
        <f t="shared" si="34"/>
        <v>0</v>
      </c>
      <c r="T62" s="98">
        <f t="shared" si="34"/>
        <v>0</v>
      </c>
    </row>
    <row r="63" spans="3:21" ht="13.5">
      <c r="C63" s="16" t="s">
        <v>244</v>
      </c>
      <c r="E63" s="18" t="s">
        <v>649</v>
      </c>
      <c r="H63" s="98">
        <f t="shared" ref="H63:T63" si="35">H199</f>
        <v>0</v>
      </c>
      <c r="I63" s="98">
        <f t="shared" si="35"/>
        <v>0</v>
      </c>
      <c r="J63" s="98">
        <f t="shared" si="35"/>
        <v>0</v>
      </c>
      <c r="K63" s="98">
        <f t="shared" si="35"/>
        <v>0</v>
      </c>
      <c r="L63" s="98">
        <f t="shared" si="35"/>
        <v>0</v>
      </c>
      <c r="M63" s="98">
        <f t="shared" si="35"/>
        <v>0</v>
      </c>
      <c r="N63" s="98">
        <f t="shared" si="35"/>
        <v>0</v>
      </c>
      <c r="O63" s="98">
        <f t="shared" si="35"/>
        <v>0</v>
      </c>
      <c r="P63" s="98">
        <f t="shared" si="35"/>
        <v>0</v>
      </c>
      <c r="Q63" s="98">
        <f t="shared" si="35"/>
        <v>0</v>
      </c>
      <c r="R63" s="98">
        <f t="shared" si="35"/>
        <v>0</v>
      </c>
      <c r="S63" s="98">
        <f t="shared" si="35"/>
        <v>0</v>
      </c>
      <c r="T63" s="98">
        <f t="shared" si="35"/>
        <v>0</v>
      </c>
    </row>
    <row r="64" spans="3:21" ht="13.5">
      <c r="C64" s="17"/>
      <c r="D64" s="17"/>
      <c r="E64" s="17"/>
      <c r="F64" s="17"/>
      <c r="G64" s="17"/>
      <c r="H64" s="116"/>
      <c r="I64" s="116"/>
      <c r="J64" s="116"/>
      <c r="K64" s="116"/>
      <c r="L64" s="116"/>
      <c r="M64" s="116"/>
      <c r="N64" s="116"/>
      <c r="O64" s="116"/>
      <c r="P64" s="116"/>
      <c r="Q64" s="116"/>
      <c r="R64" s="116"/>
      <c r="S64" s="116"/>
      <c r="T64" s="116"/>
      <c r="U64" s="122"/>
    </row>
    <row r="65" spans="3:21" ht="13.5">
      <c r="C65" s="16" t="s">
        <v>620</v>
      </c>
      <c r="D65" s="18"/>
      <c r="E65" s="18" t="s">
        <v>649</v>
      </c>
      <c r="H65" s="98">
        <f>H201</f>
        <v>0</v>
      </c>
      <c r="I65" s="98">
        <f t="shared" ref="I65:T65" si="36">I201</f>
        <v>0</v>
      </c>
      <c r="J65" s="98">
        <f t="shared" si="36"/>
        <v>0</v>
      </c>
      <c r="K65" s="98">
        <f t="shared" si="36"/>
        <v>0</v>
      </c>
      <c r="L65" s="98">
        <f t="shared" si="36"/>
        <v>0</v>
      </c>
      <c r="M65" s="98">
        <f t="shared" si="36"/>
        <v>0</v>
      </c>
      <c r="N65" s="98">
        <f t="shared" si="36"/>
        <v>0</v>
      </c>
      <c r="O65" s="98">
        <f t="shared" si="36"/>
        <v>0</v>
      </c>
      <c r="P65" s="98">
        <f t="shared" si="36"/>
        <v>0</v>
      </c>
      <c r="Q65" s="98">
        <f t="shared" si="36"/>
        <v>0</v>
      </c>
      <c r="R65" s="98">
        <f t="shared" si="36"/>
        <v>0</v>
      </c>
      <c r="S65" s="98">
        <f t="shared" si="36"/>
        <v>0</v>
      </c>
      <c r="T65" s="98">
        <f t="shared" si="36"/>
        <v>0</v>
      </c>
      <c r="U65" s="122"/>
    </row>
    <row r="66" spans="3:21" ht="13.5">
      <c r="C66" s="16" t="s">
        <v>376</v>
      </c>
      <c r="E66" s="18" t="s">
        <v>649</v>
      </c>
      <c r="H66" s="98">
        <f t="shared" ref="H66:T66" si="37">H202</f>
        <v>0</v>
      </c>
      <c r="I66" s="98">
        <f t="shared" si="37"/>
        <v>0</v>
      </c>
      <c r="J66" s="98">
        <f t="shared" si="37"/>
        <v>0</v>
      </c>
      <c r="K66" s="98">
        <f t="shared" si="37"/>
        <v>0</v>
      </c>
      <c r="L66" s="98">
        <f t="shared" si="37"/>
        <v>0</v>
      </c>
      <c r="M66" s="98">
        <f t="shared" si="37"/>
        <v>0</v>
      </c>
      <c r="N66" s="98">
        <f t="shared" si="37"/>
        <v>0</v>
      </c>
      <c r="O66" s="98">
        <f t="shared" si="37"/>
        <v>0</v>
      </c>
      <c r="P66" s="98">
        <f t="shared" si="37"/>
        <v>0</v>
      </c>
      <c r="Q66" s="98">
        <f t="shared" si="37"/>
        <v>0</v>
      </c>
      <c r="R66" s="98">
        <f t="shared" si="37"/>
        <v>0</v>
      </c>
      <c r="S66" s="98">
        <f t="shared" si="37"/>
        <v>0</v>
      </c>
      <c r="T66" s="98">
        <f t="shared" si="37"/>
        <v>0</v>
      </c>
    </row>
    <row r="67" spans="3:21" ht="13.5">
      <c r="C67" s="134" t="s">
        <v>330</v>
      </c>
      <c r="E67" s="18" t="s">
        <v>649</v>
      </c>
      <c r="H67" s="98">
        <f t="shared" ref="H67:T67" si="38">H203</f>
        <v>0</v>
      </c>
      <c r="I67" s="98">
        <f t="shared" si="38"/>
        <v>0</v>
      </c>
      <c r="J67" s="98">
        <f t="shared" si="38"/>
        <v>0</v>
      </c>
      <c r="K67" s="98">
        <f t="shared" si="38"/>
        <v>0</v>
      </c>
      <c r="L67" s="98">
        <f t="shared" si="38"/>
        <v>0</v>
      </c>
      <c r="M67" s="98">
        <f t="shared" si="38"/>
        <v>0</v>
      </c>
      <c r="N67" s="98">
        <f t="shared" si="38"/>
        <v>0</v>
      </c>
      <c r="O67" s="98">
        <f t="shared" si="38"/>
        <v>0</v>
      </c>
      <c r="P67" s="98">
        <f t="shared" si="38"/>
        <v>0</v>
      </c>
      <c r="Q67" s="98">
        <f t="shared" si="38"/>
        <v>0</v>
      </c>
      <c r="R67" s="98">
        <f t="shared" si="38"/>
        <v>0</v>
      </c>
      <c r="S67" s="98">
        <f t="shared" si="38"/>
        <v>0</v>
      </c>
      <c r="T67" s="98">
        <f t="shared" si="38"/>
        <v>0</v>
      </c>
    </row>
    <row r="68" spans="3:21" ht="13.5">
      <c r="C68" s="34" t="s">
        <v>337</v>
      </c>
      <c r="E68" s="18" t="s">
        <v>649</v>
      </c>
      <c r="H68" s="98">
        <f t="shared" ref="H68:T68" si="39">H204</f>
        <v>0</v>
      </c>
      <c r="I68" s="98">
        <f t="shared" si="39"/>
        <v>0</v>
      </c>
      <c r="J68" s="98">
        <f t="shared" si="39"/>
        <v>0</v>
      </c>
      <c r="K68" s="98">
        <f t="shared" si="39"/>
        <v>0</v>
      </c>
      <c r="L68" s="98">
        <f t="shared" si="39"/>
        <v>0</v>
      </c>
      <c r="M68" s="98">
        <f t="shared" si="39"/>
        <v>0</v>
      </c>
      <c r="N68" s="98">
        <f t="shared" si="39"/>
        <v>0</v>
      </c>
      <c r="O68" s="98">
        <f t="shared" si="39"/>
        <v>0</v>
      </c>
      <c r="P68" s="98">
        <f t="shared" si="39"/>
        <v>0</v>
      </c>
      <c r="Q68" s="98">
        <f t="shared" si="39"/>
        <v>0</v>
      </c>
      <c r="R68" s="98">
        <f t="shared" si="39"/>
        <v>0</v>
      </c>
      <c r="S68" s="98">
        <f t="shared" si="39"/>
        <v>0</v>
      </c>
      <c r="T68" s="98">
        <f t="shared" si="39"/>
        <v>0</v>
      </c>
    </row>
    <row r="69" spans="3:21" ht="13.5">
      <c r="C69" s="34" t="s">
        <v>341</v>
      </c>
      <c r="E69" s="18" t="s">
        <v>649</v>
      </c>
      <c r="H69" s="98">
        <f t="shared" ref="H69:T69" si="40">H205</f>
        <v>0</v>
      </c>
      <c r="I69" s="98">
        <f t="shared" si="40"/>
        <v>0</v>
      </c>
      <c r="J69" s="98">
        <f t="shared" si="40"/>
        <v>0</v>
      </c>
      <c r="K69" s="98">
        <f t="shared" si="40"/>
        <v>0</v>
      </c>
      <c r="L69" s="98">
        <f t="shared" si="40"/>
        <v>0</v>
      </c>
      <c r="M69" s="98">
        <f t="shared" si="40"/>
        <v>0</v>
      </c>
      <c r="N69" s="98">
        <f t="shared" si="40"/>
        <v>0</v>
      </c>
      <c r="O69" s="98">
        <f t="shared" si="40"/>
        <v>0</v>
      </c>
      <c r="P69" s="98">
        <f t="shared" si="40"/>
        <v>0</v>
      </c>
      <c r="Q69" s="98">
        <f t="shared" si="40"/>
        <v>0</v>
      </c>
      <c r="R69" s="98">
        <f t="shared" si="40"/>
        <v>0</v>
      </c>
      <c r="S69" s="98">
        <f t="shared" si="40"/>
        <v>0</v>
      </c>
      <c r="T69" s="98">
        <f t="shared" si="40"/>
        <v>0</v>
      </c>
    </row>
    <row r="70" spans="3:21" ht="13.5">
      <c r="C70" s="16" t="s">
        <v>244</v>
      </c>
      <c r="E70" s="18" t="s">
        <v>649</v>
      </c>
      <c r="H70" s="98">
        <f t="shared" ref="H70:T70" si="41">H206</f>
        <v>0</v>
      </c>
      <c r="I70" s="98">
        <f t="shared" si="41"/>
        <v>0</v>
      </c>
      <c r="J70" s="98">
        <f t="shared" si="41"/>
        <v>0</v>
      </c>
      <c r="K70" s="98">
        <f t="shared" si="41"/>
        <v>0</v>
      </c>
      <c r="L70" s="98">
        <f t="shared" si="41"/>
        <v>0</v>
      </c>
      <c r="M70" s="98">
        <f t="shared" si="41"/>
        <v>0</v>
      </c>
      <c r="N70" s="98">
        <f t="shared" si="41"/>
        <v>0</v>
      </c>
      <c r="O70" s="98">
        <f t="shared" si="41"/>
        <v>0</v>
      </c>
      <c r="P70" s="98">
        <f t="shared" si="41"/>
        <v>0</v>
      </c>
      <c r="Q70" s="98">
        <f t="shared" si="41"/>
        <v>0</v>
      </c>
      <c r="R70" s="98">
        <f t="shared" si="41"/>
        <v>0</v>
      </c>
      <c r="S70" s="98">
        <f t="shared" si="41"/>
        <v>0</v>
      </c>
      <c r="T70" s="98">
        <f t="shared" si="41"/>
        <v>0</v>
      </c>
    </row>
    <row r="71" spans="3:21" ht="13.5">
      <c r="C71" s="17"/>
      <c r="D71" s="17"/>
      <c r="E71" s="17"/>
      <c r="F71" s="17"/>
      <c r="G71" s="17"/>
      <c r="H71" s="116"/>
      <c r="I71" s="116"/>
      <c r="J71" s="116"/>
      <c r="K71" s="116"/>
      <c r="L71" s="116"/>
      <c r="M71" s="116"/>
      <c r="N71" s="116"/>
      <c r="O71" s="116"/>
      <c r="P71" s="116"/>
      <c r="Q71" s="116"/>
      <c r="R71" s="116"/>
      <c r="S71" s="116"/>
      <c r="T71" s="116"/>
      <c r="U71" s="122"/>
    </row>
    <row r="72" spans="3:21" ht="13.5">
      <c r="C72" s="16" t="s">
        <v>621</v>
      </c>
      <c r="D72" s="18"/>
      <c r="E72" s="18" t="s">
        <v>649</v>
      </c>
      <c r="H72" s="98">
        <f>H208</f>
        <v>0</v>
      </c>
      <c r="I72" s="98">
        <f t="shared" ref="I72:T72" si="42">I208</f>
        <v>0</v>
      </c>
      <c r="J72" s="98">
        <f t="shared" si="42"/>
        <v>0</v>
      </c>
      <c r="K72" s="98">
        <f t="shared" si="42"/>
        <v>0</v>
      </c>
      <c r="L72" s="98">
        <f t="shared" si="42"/>
        <v>0</v>
      </c>
      <c r="M72" s="98">
        <f t="shared" si="42"/>
        <v>0</v>
      </c>
      <c r="N72" s="98">
        <f t="shared" si="42"/>
        <v>0</v>
      </c>
      <c r="O72" s="98">
        <f t="shared" si="42"/>
        <v>0</v>
      </c>
      <c r="P72" s="98">
        <f t="shared" si="42"/>
        <v>0</v>
      </c>
      <c r="Q72" s="98">
        <f t="shared" si="42"/>
        <v>0</v>
      </c>
      <c r="R72" s="98">
        <f t="shared" si="42"/>
        <v>0</v>
      </c>
      <c r="S72" s="98">
        <f t="shared" si="42"/>
        <v>0</v>
      </c>
      <c r="T72" s="98">
        <f t="shared" si="42"/>
        <v>0</v>
      </c>
      <c r="U72" s="122"/>
    </row>
    <row r="73" spans="3:21" ht="13.5">
      <c r="C73" s="16" t="s">
        <v>376</v>
      </c>
      <c r="E73" s="18" t="s">
        <v>649</v>
      </c>
      <c r="H73" s="98">
        <f t="shared" ref="H73:T73" si="43">H209</f>
        <v>0</v>
      </c>
      <c r="I73" s="98">
        <f t="shared" si="43"/>
        <v>0</v>
      </c>
      <c r="J73" s="98">
        <f t="shared" si="43"/>
        <v>0</v>
      </c>
      <c r="K73" s="98">
        <f t="shared" si="43"/>
        <v>0</v>
      </c>
      <c r="L73" s="98">
        <f t="shared" si="43"/>
        <v>0</v>
      </c>
      <c r="M73" s="98">
        <f t="shared" si="43"/>
        <v>0</v>
      </c>
      <c r="N73" s="98">
        <f t="shared" si="43"/>
        <v>0</v>
      </c>
      <c r="O73" s="98">
        <f t="shared" si="43"/>
        <v>0</v>
      </c>
      <c r="P73" s="98">
        <f t="shared" si="43"/>
        <v>0</v>
      </c>
      <c r="Q73" s="98">
        <f t="shared" si="43"/>
        <v>0</v>
      </c>
      <c r="R73" s="98">
        <f t="shared" si="43"/>
        <v>0</v>
      </c>
      <c r="S73" s="98">
        <f t="shared" si="43"/>
        <v>0</v>
      </c>
      <c r="T73" s="98">
        <f t="shared" si="43"/>
        <v>0</v>
      </c>
    </row>
    <row r="74" spans="3:21" ht="13.5">
      <c r="C74" s="134" t="s">
        <v>330</v>
      </c>
      <c r="E74" s="18" t="s">
        <v>649</v>
      </c>
      <c r="H74" s="98">
        <f t="shared" ref="H74:T74" si="44">H210</f>
        <v>0</v>
      </c>
      <c r="I74" s="98">
        <f t="shared" si="44"/>
        <v>0</v>
      </c>
      <c r="J74" s="98">
        <f t="shared" si="44"/>
        <v>0</v>
      </c>
      <c r="K74" s="98">
        <f t="shared" si="44"/>
        <v>0</v>
      </c>
      <c r="L74" s="98">
        <f t="shared" si="44"/>
        <v>0</v>
      </c>
      <c r="M74" s="98">
        <f t="shared" si="44"/>
        <v>0</v>
      </c>
      <c r="N74" s="98">
        <f t="shared" si="44"/>
        <v>0</v>
      </c>
      <c r="O74" s="98">
        <f t="shared" si="44"/>
        <v>0</v>
      </c>
      <c r="P74" s="98">
        <f t="shared" si="44"/>
        <v>0</v>
      </c>
      <c r="Q74" s="98">
        <f t="shared" si="44"/>
        <v>0</v>
      </c>
      <c r="R74" s="98">
        <f t="shared" si="44"/>
        <v>0</v>
      </c>
      <c r="S74" s="98">
        <f t="shared" si="44"/>
        <v>0</v>
      </c>
      <c r="T74" s="98">
        <f t="shared" si="44"/>
        <v>0</v>
      </c>
    </row>
    <row r="75" spans="3:21" ht="13.5">
      <c r="C75" s="34" t="s">
        <v>337</v>
      </c>
      <c r="E75" s="18" t="s">
        <v>649</v>
      </c>
      <c r="H75" s="98">
        <f t="shared" ref="H75:T75" si="45">H211</f>
        <v>0</v>
      </c>
      <c r="I75" s="98">
        <f t="shared" si="45"/>
        <v>0</v>
      </c>
      <c r="J75" s="98">
        <f t="shared" si="45"/>
        <v>0</v>
      </c>
      <c r="K75" s="98">
        <f t="shared" si="45"/>
        <v>0</v>
      </c>
      <c r="L75" s="98">
        <f t="shared" si="45"/>
        <v>0</v>
      </c>
      <c r="M75" s="98">
        <f t="shared" si="45"/>
        <v>0</v>
      </c>
      <c r="N75" s="98">
        <f t="shared" si="45"/>
        <v>0</v>
      </c>
      <c r="O75" s="98">
        <f t="shared" si="45"/>
        <v>0</v>
      </c>
      <c r="P75" s="98">
        <f t="shared" si="45"/>
        <v>0</v>
      </c>
      <c r="Q75" s="98">
        <f t="shared" si="45"/>
        <v>0</v>
      </c>
      <c r="R75" s="98">
        <f t="shared" si="45"/>
        <v>0</v>
      </c>
      <c r="S75" s="98">
        <f t="shared" si="45"/>
        <v>0</v>
      </c>
      <c r="T75" s="98">
        <f t="shared" si="45"/>
        <v>0</v>
      </c>
    </row>
    <row r="76" spans="3:21" ht="13.5">
      <c r="C76" s="34" t="s">
        <v>341</v>
      </c>
      <c r="E76" s="18" t="s">
        <v>649</v>
      </c>
      <c r="H76" s="98">
        <f t="shared" ref="H76:T76" si="46">H212</f>
        <v>0</v>
      </c>
      <c r="I76" s="98">
        <f t="shared" si="46"/>
        <v>0</v>
      </c>
      <c r="J76" s="98">
        <f t="shared" si="46"/>
        <v>0</v>
      </c>
      <c r="K76" s="98">
        <f t="shared" si="46"/>
        <v>0</v>
      </c>
      <c r="L76" s="98">
        <f t="shared" si="46"/>
        <v>0</v>
      </c>
      <c r="M76" s="98">
        <f t="shared" si="46"/>
        <v>0</v>
      </c>
      <c r="N76" s="98">
        <f t="shared" si="46"/>
        <v>0</v>
      </c>
      <c r="O76" s="98">
        <f t="shared" si="46"/>
        <v>0</v>
      </c>
      <c r="P76" s="98">
        <f t="shared" si="46"/>
        <v>0</v>
      </c>
      <c r="Q76" s="98">
        <f t="shared" si="46"/>
        <v>0</v>
      </c>
      <c r="R76" s="98">
        <f t="shared" si="46"/>
        <v>0</v>
      </c>
      <c r="S76" s="98">
        <f t="shared" si="46"/>
        <v>0</v>
      </c>
      <c r="T76" s="98">
        <f t="shared" si="46"/>
        <v>0</v>
      </c>
    </row>
    <row r="77" spans="3:21" ht="13.5">
      <c r="C77" s="16" t="s">
        <v>244</v>
      </c>
      <c r="E77" s="18" t="s">
        <v>649</v>
      </c>
      <c r="H77" s="98">
        <f t="shared" ref="H77:T77" si="47">H213</f>
        <v>0</v>
      </c>
      <c r="I77" s="98">
        <f t="shared" si="47"/>
        <v>0</v>
      </c>
      <c r="J77" s="98">
        <f t="shared" si="47"/>
        <v>0</v>
      </c>
      <c r="K77" s="98">
        <f t="shared" si="47"/>
        <v>0</v>
      </c>
      <c r="L77" s="98">
        <f t="shared" si="47"/>
        <v>0</v>
      </c>
      <c r="M77" s="98">
        <f t="shared" si="47"/>
        <v>0</v>
      </c>
      <c r="N77" s="98">
        <f t="shared" si="47"/>
        <v>0</v>
      </c>
      <c r="O77" s="98">
        <f t="shared" si="47"/>
        <v>0</v>
      </c>
      <c r="P77" s="98">
        <f t="shared" si="47"/>
        <v>0</v>
      </c>
      <c r="Q77" s="98">
        <f t="shared" si="47"/>
        <v>0</v>
      </c>
      <c r="R77" s="98">
        <f t="shared" si="47"/>
        <v>0</v>
      </c>
      <c r="S77" s="98">
        <f t="shared" si="47"/>
        <v>0</v>
      </c>
      <c r="T77" s="98">
        <f t="shared" si="47"/>
        <v>0</v>
      </c>
    </row>
    <row r="78" spans="3:21" ht="13.5">
      <c r="C78" s="17"/>
      <c r="D78" s="17"/>
      <c r="E78" s="17"/>
      <c r="F78" s="17"/>
      <c r="G78" s="17"/>
      <c r="H78" s="116"/>
      <c r="I78" s="116"/>
      <c r="J78" s="116"/>
      <c r="K78" s="116"/>
      <c r="L78" s="116"/>
      <c r="M78" s="116"/>
      <c r="N78" s="116"/>
      <c r="O78" s="116"/>
      <c r="P78" s="116"/>
      <c r="Q78" s="116"/>
      <c r="R78" s="116"/>
      <c r="S78" s="116"/>
      <c r="T78" s="116"/>
      <c r="U78" s="122"/>
    </row>
    <row r="79" spans="3:21" ht="13.5">
      <c r="C79" s="16" t="s">
        <v>622</v>
      </c>
      <c r="D79" s="18"/>
      <c r="E79" s="18" t="s">
        <v>649</v>
      </c>
      <c r="H79" s="98">
        <f>H215</f>
        <v>0</v>
      </c>
      <c r="I79" s="98">
        <f t="shared" ref="I79:T79" si="48">I215</f>
        <v>0</v>
      </c>
      <c r="J79" s="98">
        <f t="shared" si="48"/>
        <v>0</v>
      </c>
      <c r="K79" s="98">
        <f t="shared" si="48"/>
        <v>0</v>
      </c>
      <c r="L79" s="98">
        <f t="shared" si="48"/>
        <v>0</v>
      </c>
      <c r="M79" s="98">
        <f t="shared" si="48"/>
        <v>0</v>
      </c>
      <c r="N79" s="98">
        <f t="shared" si="48"/>
        <v>0</v>
      </c>
      <c r="O79" s="98">
        <f t="shared" si="48"/>
        <v>0</v>
      </c>
      <c r="P79" s="98">
        <f t="shared" si="48"/>
        <v>0</v>
      </c>
      <c r="Q79" s="98">
        <f t="shared" si="48"/>
        <v>0</v>
      </c>
      <c r="R79" s="98">
        <f t="shared" si="48"/>
        <v>0</v>
      </c>
      <c r="S79" s="98">
        <f t="shared" si="48"/>
        <v>0</v>
      </c>
      <c r="T79" s="98">
        <f t="shared" si="48"/>
        <v>0</v>
      </c>
      <c r="U79" s="122"/>
    </row>
    <row r="80" spans="3:21" ht="13.5">
      <c r="C80" s="16" t="s">
        <v>376</v>
      </c>
      <c r="E80" s="18" t="s">
        <v>649</v>
      </c>
      <c r="H80" s="98">
        <f t="shared" ref="H80:T80" si="49">H216</f>
        <v>0</v>
      </c>
      <c r="I80" s="98">
        <f t="shared" si="49"/>
        <v>0</v>
      </c>
      <c r="J80" s="98">
        <f t="shared" si="49"/>
        <v>0</v>
      </c>
      <c r="K80" s="98">
        <f t="shared" si="49"/>
        <v>0</v>
      </c>
      <c r="L80" s="98">
        <f t="shared" si="49"/>
        <v>0</v>
      </c>
      <c r="M80" s="98">
        <f t="shared" si="49"/>
        <v>0</v>
      </c>
      <c r="N80" s="98">
        <f t="shared" si="49"/>
        <v>0</v>
      </c>
      <c r="O80" s="98">
        <f t="shared" si="49"/>
        <v>0</v>
      </c>
      <c r="P80" s="98">
        <f t="shared" si="49"/>
        <v>0</v>
      </c>
      <c r="Q80" s="98">
        <f t="shared" si="49"/>
        <v>0</v>
      </c>
      <c r="R80" s="98">
        <f t="shared" si="49"/>
        <v>0</v>
      </c>
      <c r="S80" s="98">
        <f t="shared" si="49"/>
        <v>0</v>
      </c>
      <c r="T80" s="98">
        <f t="shared" si="49"/>
        <v>0</v>
      </c>
    </row>
    <row r="81" spans="3:21" ht="13.5">
      <c r="C81" s="134" t="s">
        <v>330</v>
      </c>
      <c r="E81" s="18" t="s">
        <v>649</v>
      </c>
      <c r="H81" s="98">
        <f t="shared" ref="H81:T81" si="50">H217</f>
        <v>0</v>
      </c>
      <c r="I81" s="98">
        <f t="shared" si="50"/>
        <v>0</v>
      </c>
      <c r="J81" s="98">
        <f t="shared" si="50"/>
        <v>0</v>
      </c>
      <c r="K81" s="98">
        <f t="shared" si="50"/>
        <v>0</v>
      </c>
      <c r="L81" s="98">
        <f t="shared" si="50"/>
        <v>0</v>
      </c>
      <c r="M81" s="98">
        <f t="shared" si="50"/>
        <v>0</v>
      </c>
      <c r="N81" s="98">
        <f t="shared" si="50"/>
        <v>0</v>
      </c>
      <c r="O81" s="98">
        <f t="shared" si="50"/>
        <v>0</v>
      </c>
      <c r="P81" s="98">
        <f t="shared" si="50"/>
        <v>0</v>
      </c>
      <c r="Q81" s="98">
        <f t="shared" si="50"/>
        <v>0</v>
      </c>
      <c r="R81" s="98">
        <f t="shared" si="50"/>
        <v>0</v>
      </c>
      <c r="S81" s="98">
        <f t="shared" si="50"/>
        <v>0</v>
      </c>
      <c r="T81" s="98">
        <f t="shared" si="50"/>
        <v>0</v>
      </c>
    </row>
    <row r="82" spans="3:21" ht="13.5">
      <c r="C82" s="34" t="s">
        <v>337</v>
      </c>
      <c r="E82" s="18" t="s">
        <v>649</v>
      </c>
      <c r="H82" s="98">
        <f t="shared" ref="H82:T82" si="51">H218</f>
        <v>0</v>
      </c>
      <c r="I82" s="98">
        <f t="shared" si="51"/>
        <v>0</v>
      </c>
      <c r="J82" s="98">
        <f t="shared" si="51"/>
        <v>0</v>
      </c>
      <c r="K82" s="98">
        <f t="shared" si="51"/>
        <v>0</v>
      </c>
      <c r="L82" s="98">
        <f t="shared" si="51"/>
        <v>0</v>
      </c>
      <c r="M82" s="98">
        <f t="shared" si="51"/>
        <v>0</v>
      </c>
      <c r="N82" s="98">
        <f t="shared" si="51"/>
        <v>0</v>
      </c>
      <c r="O82" s="98">
        <f t="shared" si="51"/>
        <v>0</v>
      </c>
      <c r="P82" s="98">
        <f t="shared" si="51"/>
        <v>0</v>
      </c>
      <c r="Q82" s="98">
        <f t="shared" si="51"/>
        <v>0</v>
      </c>
      <c r="R82" s="98">
        <f t="shared" si="51"/>
        <v>0</v>
      </c>
      <c r="S82" s="98">
        <f t="shared" si="51"/>
        <v>0</v>
      </c>
      <c r="T82" s="98">
        <f t="shared" si="51"/>
        <v>0</v>
      </c>
    </row>
    <row r="83" spans="3:21" ht="13.5">
      <c r="C83" s="34" t="s">
        <v>341</v>
      </c>
      <c r="E83" s="18" t="s">
        <v>649</v>
      </c>
      <c r="H83" s="98">
        <f t="shared" ref="H83:T83" si="52">H219</f>
        <v>0</v>
      </c>
      <c r="I83" s="98">
        <f t="shared" si="52"/>
        <v>0</v>
      </c>
      <c r="J83" s="98">
        <f t="shared" si="52"/>
        <v>0</v>
      </c>
      <c r="K83" s="98">
        <f t="shared" si="52"/>
        <v>0</v>
      </c>
      <c r="L83" s="98">
        <f t="shared" si="52"/>
        <v>0</v>
      </c>
      <c r="M83" s="98">
        <f t="shared" si="52"/>
        <v>0</v>
      </c>
      <c r="N83" s="98">
        <f t="shared" si="52"/>
        <v>0</v>
      </c>
      <c r="O83" s="98">
        <f t="shared" si="52"/>
        <v>0</v>
      </c>
      <c r="P83" s="98">
        <f t="shared" si="52"/>
        <v>0</v>
      </c>
      <c r="Q83" s="98">
        <f t="shared" si="52"/>
        <v>0</v>
      </c>
      <c r="R83" s="98">
        <f t="shared" si="52"/>
        <v>0</v>
      </c>
      <c r="S83" s="98">
        <f t="shared" si="52"/>
        <v>0</v>
      </c>
      <c r="T83" s="98">
        <f t="shared" si="52"/>
        <v>0</v>
      </c>
    </row>
    <row r="84" spans="3:21" ht="13.5">
      <c r="C84" s="16" t="s">
        <v>244</v>
      </c>
      <c r="E84" s="18" t="s">
        <v>649</v>
      </c>
      <c r="H84" s="98">
        <f t="shared" ref="H84:T84" si="53">H220</f>
        <v>0</v>
      </c>
      <c r="I84" s="98">
        <f t="shared" si="53"/>
        <v>0</v>
      </c>
      <c r="J84" s="98">
        <f t="shared" si="53"/>
        <v>0</v>
      </c>
      <c r="K84" s="98">
        <f t="shared" si="53"/>
        <v>0</v>
      </c>
      <c r="L84" s="98">
        <f t="shared" si="53"/>
        <v>0</v>
      </c>
      <c r="M84" s="98">
        <f t="shared" si="53"/>
        <v>0</v>
      </c>
      <c r="N84" s="98">
        <f t="shared" si="53"/>
        <v>0</v>
      </c>
      <c r="O84" s="98">
        <f t="shared" si="53"/>
        <v>0</v>
      </c>
      <c r="P84" s="98">
        <f t="shared" si="53"/>
        <v>0</v>
      </c>
      <c r="Q84" s="98">
        <f t="shared" si="53"/>
        <v>0</v>
      </c>
      <c r="R84" s="98">
        <f t="shared" si="53"/>
        <v>0</v>
      </c>
      <c r="S84" s="98">
        <f t="shared" si="53"/>
        <v>0</v>
      </c>
      <c r="T84" s="98">
        <f t="shared" si="53"/>
        <v>0</v>
      </c>
    </row>
    <row r="85" spans="3:21" ht="13.5">
      <c r="C85" s="17"/>
      <c r="D85" s="17"/>
      <c r="E85" s="17"/>
      <c r="F85" s="17"/>
      <c r="G85" s="17"/>
      <c r="H85" s="116"/>
      <c r="I85" s="116"/>
      <c r="J85" s="116"/>
      <c r="K85" s="116"/>
      <c r="L85" s="116"/>
      <c r="M85" s="116"/>
      <c r="N85" s="116"/>
      <c r="O85" s="116"/>
      <c r="P85" s="116"/>
      <c r="Q85" s="116"/>
      <c r="R85" s="116"/>
      <c r="S85" s="116"/>
      <c r="T85" s="116"/>
      <c r="U85" s="122"/>
    </row>
    <row r="86" spans="3:21" ht="13.5">
      <c r="C86" s="16" t="s">
        <v>623</v>
      </c>
      <c r="D86" s="18"/>
      <c r="E86" s="18" t="s">
        <v>649</v>
      </c>
      <c r="H86" s="98">
        <f>H222</f>
        <v>0</v>
      </c>
      <c r="I86" s="98">
        <f t="shared" ref="I86:T86" si="54">I222</f>
        <v>0</v>
      </c>
      <c r="J86" s="98">
        <f t="shared" si="54"/>
        <v>0</v>
      </c>
      <c r="K86" s="98">
        <f t="shared" si="54"/>
        <v>0</v>
      </c>
      <c r="L86" s="98">
        <f t="shared" si="54"/>
        <v>0</v>
      </c>
      <c r="M86" s="98">
        <f t="shared" si="54"/>
        <v>0</v>
      </c>
      <c r="N86" s="98">
        <f t="shared" si="54"/>
        <v>0</v>
      </c>
      <c r="O86" s="98">
        <f t="shared" si="54"/>
        <v>0</v>
      </c>
      <c r="P86" s="98">
        <f t="shared" si="54"/>
        <v>0</v>
      </c>
      <c r="Q86" s="98">
        <f t="shared" si="54"/>
        <v>0</v>
      </c>
      <c r="R86" s="98">
        <f t="shared" si="54"/>
        <v>0</v>
      </c>
      <c r="S86" s="98">
        <f t="shared" si="54"/>
        <v>0</v>
      </c>
      <c r="T86" s="98">
        <f t="shared" si="54"/>
        <v>0</v>
      </c>
      <c r="U86" s="122"/>
    </row>
    <row r="87" spans="3:21" ht="13.5">
      <c r="C87" s="16" t="s">
        <v>376</v>
      </c>
      <c r="E87" s="18" t="s">
        <v>649</v>
      </c>
      <c r="H87" s="98">
        <f t="shared" ref="H87:T87" si="55">H223</f>
        <v>0</v>
      </c>
      <c r="I87" s="98">
        <f t="shared" si="55"/>
        <v>0</v>
      </c>
      <c r="J87" s="98">
        <f t="shared" si="55"/>
        <v>0</v>
      </c>
      <c r="K87" s="98">
        <f t="shared" si="55"/>
        <v>0</v>
      </c>
      <c r="L87" s="98">
        <f t="shared" si="55"/>
        <v>0</v>
      </c>
      <c r="M87" s="98">
        <f t="shared" si="55"/>
        <v>0</v>
      </c>
      <c r="N87" s="98">
        <f t="shared" si="55"/>
        <v>0</v>
      </c>
      <c r="O87" s="98">
        <f t="shared" si="55"/>
        <v>0</v>
      </c>
      <c r="P87" s="98">
        <f t="shared" si="55"/>
        <v>0</v>
      </c>
      <c r="Q87" s="98">
        <f t="shared" si="55"/>
        <v>0</v>
      </c>
      <c r="R87" s="98">
        <f t="shared" si="55"/>
        <v>0</v>
      </c>
      <c r="S87" s="98">
        <f t="shared" si="55"/>
        <v>0</v>
      </c>
      <c r="T87" s="98">
        <f t="shared" si="55"/>
        <v>0</v>
      </c>
    </row>
    <row r="88" spans="3:21" ht="13.5">
      <c r="C88" s="134" t="s">
        <v>330</v>
      </c>
      <c r="E88" s="18" t="s">
        <v>649</v>
      </c>
      <c r="H88" s="98">
        <f t="shared" ref="H88:T88" si="56">H224</f>
        <v>0</v>
      </c>
      <c r="I88" s="98">
        <f t="shared" si="56"/>
        <v>0</v>
      </c>
      <c r="J88" s="98">
        <f t="shared" si="56"/>
        <v>0</v>
      </c>
      <c r="K88" s="98">
        <f t="shared" si="56"/>
        <v>0</v>
      </c>
      <c r="L88" s="98">
        <f t="shared" si="56"/>
        <v>0</v>
      </c>
      <c r="M88" s="98">
        <f t="shared" si="56"/>
        <v>0</v>
      </c>
      <c r="N88" s="98">
        <f t="shared" si="56"/>
        <v>0</v>
      </c>
      <c r="O88" s="98">
        <f t="shared" si="56"/>
        <v>0</v>
      </c>
      <c r="P88" s="98">
        <f t="shared" si="56"/>
        <v>0</v>
      </c>
      <c r="Q88" s="98">
        <f t="shared" si="56"/>
        <v>0</v>
      </c>
      <c r="R88" s="98">
        <f t="shared" si="56"/>
        <v>0</v>
      </c>
      <c r="S88" s="98">
        <f t="shared" si="56"/>
        <v>0</v>
      </c>
      <c r="T88" s="98">
        <f t="shared" si="56"/>
        <v>0</v>
      </c>
    </row>
    <row r="89" spans="3:21" ht="13.5">
      <c r="C89" s="34" t="s">
        <v>337</v>
      </c>
      <c r="E89" s="18" t="s">
        <v>649</v>
      </c>
      <c r="H89" s="98">
        <f t="shared" ref="H89:T89" si="57">H225</f>
        <v>0</v>
      </c>
      <c r="I89" s="98">
        <f t="shared" si="57"/>
        <v>0</v>
      </c>
      <c r="J89" s="98">
        <f t="shared" si="57"/>
        <v>0</v>
      </c>
      <c r="K89" s="98">
        <f t="shared" si="57"/>
        <v>0</v>
      </c>
      <c r="L89" s="98">
        <f t="shared" si="57"/>
        <v>0</v>
      </c>
      <c r="M89" s="98">
        <f t="shared" si="57"/>
        <v>0</v>
      </c>
      <c r="N89" s="98">
        <f t="shared" si="57"/>
        <v>0</v>
      </c>
      <c r="O89" s="98">
        <f t="shared" si="57"/>
        <v>0</v>
      </c>
      <c r="P89" s="98">
        <f t="shared" si="57"/>
        <v>0</v>
      </c>
      <c r="Q89" s="98">
        <f t="shared" si="57"/>
        <v>0</v>
      </c>
      <c r="R89" s="98">
        <f t="shared" si="57"/>
        <v>0</v>
      </c>
      <c r="S89" s="98">
        <f t="shared" si="57"/>
        <v>0</v>
      </c>
      <c r="T89" s="98">
        <f t="shared" si="57"/>
        <v>0</v>
      </c>
    </row>
    <row r="90" spans="3:21" ht="13.5">
      <c r="C90" s="34" t="s">
        <v>341</v>
      </c>
      <c r="E90" s="18" t="s">
        <v>649</v>
      </c>
      <c r="H90" s="98">
        <f t="shared" ref="H90:T90" si="58">H226</f>
        <v>0</v>
      </c>
      <c r="I90" s="98">
        <f t="shared" si="58"/>
        <v>0</v>
      </c>
      <c r="J90" s="98">
        <f t="shared" si="58"/>
        <v>0</v>
      </c>
      <c r="K90" s="98">
        <f t="shared" si="58"/>
        <v>0</v>
      </c>
      <c r="L90" s="98">
        <f t="shared" si="58"/>
        <v>0</v>
      </c>
      <c r="M90" s="98">
        <f t="shared" si="58"/>
        <v>0</v>
      </c>
      <c r="N90" s="98">
        <f t="shared" si="58"/>
        <v>0</v>
      </c>
      <c r="O90" s="98">
        <f t="shared" si="58"/>
        <v>0</v>
      </c>
      <c r="P90" s="98">
        <f t="shared" si="58"/>
        <v>0</v>
      </c>
      <c r="Q90" s="98">
        <f t="shared" si="58"/>
        <v>0</v>
      </c>
      <c r="R90" s="98">
        <f t="shared" si="58"/>
        <v>0</v>
      </c>
      <c r="S90" s="98">
        <f t="shared" si="58"/>
        <v>0</v>
      </c>
      <c r="T90" s="98">
        <f t="shared" si="58"/>
        <v>0</v>
      </c>
    </row>
    <row r="91" spans="3:21" ht="13.5">
      <c r="C91" s="16" t="s">
        <v>244</v>
      </c>
      <c r="E91" s="18" t="s">
        <v>649</v>
      </c>
      <c r="H91" s="98">
        <f t="shared" ref="H91:T91" si="59">H227</f>
        <v>0</v>
      </c>
      <c r="I91" s="98">
        <f t="shared" si="59"/>
        <v>0</v>
      </c>
      <c r="J91" s="98">
        <f t="shared" si="59"/>
        <v>0</v>
      </c>
      <c r="K91" s="98">
        <f t="shared" si="59"/>
        <v>0</v>
      </c>
      <c r="L91" s="98">
        <f t="shared" si="59"/>
        <v>0</v>
      </c>
      <c r="M91" s="98">
        <f t="shared" si="59"/>
        <v>0</v>
      </c>
      <c r="N91" s="98">
        <f t="shared" si="59"/>
        <v>0</v>
      </c>
      <c r="O91" s="98">
        <f t="shared" si="59"/>
        <v>0</v>
      </c>
      <c r="P91" s="98">
        <f t="shared" si="59"/>
        <v>0</v>
      </c>
      <c r="Q91" s="98">
        <f t="shared" si="59"/>
        <v>0</v>
      </c>
      <c r="R91" s="98">
        <f t="shared" si="59"/>
        <v>0</v>
      </c>
      <c r="S91" s="98">
        <f t="shared" si="59"/>
        <v>0</v>
      </c>
      <c r="T91" s="98">
        <f t="shared" si="59"/>
        <v>0</v>
      </c>
    </row>
    <row r="92" spans="3:21" ht="13.5">
      <c r="C92" s="17"/>
      <c r="D92" s="17"/>
      <c r="E92" s="17"/>
      <c r="F92" s="17"/>
      <c r="G92" s="17"/>
      <c r="H92" s="116"/>
      <c r="I92" s="116"/>
      <c r="J92" s="116"/>
      <c r="K92" s="116"/>
      <c r="L92" s="116"/>
      <c r="M92" s="116"/>
      <c r="N92" s="116"/>
      <c r="O92" s="116"/>
      <c r="P92" s="116"/>
      <c r="Q92" s="116"/>
      <c r="R92" s="116"/>
      <c r="S92" s="116"/>
      <c r="T92" s="116"/>
      <c r="U92" s="122"/>
    </row>
    <row r="93" spans="3:21" ht="13.5">
      <c r="C93" s="16" t="s">
        <v>624</v>
      </c>
      <c r="D93" s="18"/>
      <c r="E93" s="18" t="s">
        <v>649</v>
      </c>
      <c r="H93" s="98">
        <f>H229</f>
        <v>0</v>
      </c>
      <c r="I93" s="98">
        <f t="shared" ref="I93:T93" si="60">I229</f>
        <v>0</v>
      </c>
      <c r="J93" s="98">
        <f t="shared" si="60"/>
        <v>0</v>
      </c>
      <c r="K93" s="98">
        <f t="shared" si="60"/>
        <v>0</v>
      </c>
      <c r="L93" s="98">
        <f t="shared" si="60"/>
        <v>0</v>
      </c>
      <c r="M93" s="98">
        <f t="shared" si="60"/>
        <v>0</v>
      </c>
      <c r="N93" s="98">
        <f t="shared" si="60"/>
        <v>0</v>
      </c>
      <c r="O93" s="98">
        <f t="shared" si="60"/>
        <v>0</v>
      </c>
      <c r="P93" s="98">
        <f t="shared" si="60"/>
        <v>0</v>
      </c>
      <c r="Q93" s="98">
        <f t="shared" si="60"/>
        <v>0</v>
      </c>
      <c r="R93" s="98">
        <f t="shared" si="60"/>
        <v>0</v>
      </c>
      <c r="S93" s="98">
        <f t="shared" si="60"/>
        <v>0</v>
      </c>
      <c r="T93" s="98">
        <f t="shared" si="60"/>
        <v>0</v>
      </c>
      <c r="U93" s="122"/>
    </row>
    <row r="94" spans="3:21" ht="13.5">
      <c r="C94" s="16" t="s">
        <v>376</v>
      </c>
      <c r="E94" s="18" t="s">
        <v>649</v>
      </c>
      <c r="H94" s="98">
        <f t="shared" ref="H94:T94" si="61">H230</f>
        <v>0</v>
      </c>
      <c r="I94" s="98">
        <f t="shared" si="61"/>
        <v>0</v>
      </c>
      <c r="J94" s="98">
        <f t="shared" si="61"/>
        <v>0</v>
      </c>
      <c r="K94" s="98">
        <f t="shared" si="61"/>
        <v>0</v>
      </c>
      <c r="L94" s="98">
        <f t="shared" si="61"/>
        <v>0</v>
      </c>
      <c r="M94" s="98">
        <f t="shared" si="61"/>
        <v>0</v>
      </c>
      <c r="N94" s="98">
        <f t="shared" si="61"/>
        <v>0</v>
      </c>
      <c r="O94" s="98">
        <f t="shared" si="61"/>
        <v>0</v>
      </c>
      <c r="P94" s="98">
        <f t="shared" si="61"/>
        <v>0</v>
      </c>
      <c r="Q94" s="98">
        <f t="shared" si="61"/>
        <v>0</v>
      </c>
      <c r="R94" s="98">
        <f t="shared" si="61"/>
        <v>0</v>
      </c>
      <c r="S94" s="98">
        <f t="shared" si="61"/>
        <v>0</v>
      </c>
      <c r="T94" s="98">
        <f t="shared" si="61"/>
        <v>0</v>
      </c>
    </row>
    <row r="95" spans="3:21" ht="13.5">
      <c r="C95" s="134" t="s">
        <v>330</v>
      </c>
      <c r="E95" s="18" t="s">
        <v>649</v>
      </c>
      <c r="H95" s="98">
        <f t="shared" ref="H95:T95" si="62">H231</f>
        <v>0</v>
      </c>
      <c r="I95" s="98">
        <f t="shared" si="62"/>
        <v>0</v>
      </c>
      <c r="J95" s="98">
        <f t="shared" si="62"/>
        <v>0</v>
      </c>
      <c r="K95" s="98">
        <f t="shared" si="62"/>
        <v>0</v>
      </c>
      <c r="L95" s="98">
        <f t="shared" si="62"/>
        <v>0</v>
      </c>
      <c r="M95" s="98">
        <f t="shared" si="62"/>
        <v>0</v>
      </c>
      <c r="N95" s="98">
        <f t="shared" si="62"/>
        <v>0</v>
      </c>
      <c r="O95" s="98">
        <f t="shared" si="62"/>
        <v>0</v>
      </c>
      <c r="P95" s="98">
        <f t="shared" si="62"/>
        <v>0</v>
      </c>
      <c r="Q95" s="98">
        <f t="shared" si="62"/>
        <v>0</v>
      </c>
      <c r="R95" s="98">
        <f t="shared" si="62"/>
        <v>0</v>
      </c>
      <c r="S95" s="98">
        <f t="shared" si="62"/>
        <v>0</v>
      </c>
      <c r="T95" s="98">
        <f t="shared" si="62"/>
        <v>0</v>
      </c>
    </row>
    <row r="96" spans="3:21" ht="13.5">
      <c r="C96" s="34" t="s">
        <v>337</v>
      </c>
      <c r="E96" s="18" t="s">
        <v>649</v>
      </c>
      <c r="H96" s="98">
        <f t="shared" ref="H96:T96" si="63">H232</f>
        <v>0</v>
      </c>
      <c r="I96" s="98">
        <f t="shared" si="63"/>
        <v>0</v>
      </c>
      <c r="J96" s="98">
        <f t="shared" si="63"/>
        <v>0</v>
      </c>
      <c r="K96" s="98">
        <f t="shared" si="63"/>
        <v>0</v>
      </c>
      <c r="L96" s="98">
        <f t="shared" si="63"/>
        <v>0</v>
      </c>
      <c r="M96" s="98">
        <f t="shared" si="63"/>
        <v>0</v>
      </c>
      <c r="N96" s="98">
        <f t="shared" si="63"/>
        <v>0</v>
      </c>
      <c r="O96" s="98">
        <f t="shared" si="63"/>
        <v>0</v>
      </c>
      <c r="P96" s="98">
        <f t="shared" si="63"/>
        <v>0</v>
      </c>
      <c r="Q96" s="98">
        <f t="shared" si="63"/>
        <v>0</v>
      </c>
      <c r="R96" s="98">
        <f t="shared" si="63"/>
        <v>0</v>
      </c>
      <c r="S96" s="98">
        <f t="shared" si="63"/>
        <v>0</v>
      </c>
      <c r="T96" s="98">
        <f t="shared" si="63"/>
        <v>0</v>
      </c>
    </row>
    <row r="97" spans="3:21" ht="13.5">
      <c r="C97" s="34" t="s">
        <v>341</v>
      </c>
      <c r="E97" s="18" t="s">
        <v>649</v>
      </c>
      <c r="H97" s="98">
        <f t="shared" ref="H97:T97" si="64">H233</f>
        <v>0</v>
      </c>
      <c r="I97" s="98">
        <f t="shared" si="64"/>
        <v>0</v>
      </c>
      <c r="J97" s="98">
        <f t="shared" si="64"/>
        <v>0</v>
      </c>
      <c r="K97" s="98">
        <f t="shared" si="64"/>
        <v>0</v>
      </c>
      <c r="L97" s="98">
        <f t="shared" si="64"/>
        <v>0</v>
      </c>
      <c r="M97" s="98">
        <f t="shared" si="64"/>
        <v>0</v>
      </c>
      <c r="N97" s="98">
        <f t="shared" si="64"/>
        <v>0</v>
      </c>
      <c r="O97" s="98">
        <f t="shared" si="64"/>
        <v>0</v>
      </c>
      <c r="P97" s="98">
        <f t="shared" si="64"/>
        <v>0</v>
      </c>
      <c r="Q97" s="98">
        <f t="shared" si="64"/>
        <v>0</v>
      </c>
      <c r="R97" s="98">
        <f t="shared" si="64"/>
        <v>0</v>
      </c>
      <c r="S97" s="98">
        <f t="shared" si="64"/>
        <v>0</v>
      </c>
      <c r="T97" s="98">
        <f t="shared" si="64"/>
        <v>0</v>
      </c>
    </row>
    <row r="98" spans="3:21" ht="13.5">
      <c r="C98" s="16" t="s">
        <v>244</v>
      </c>
      <c r="E98" s="18" t="s">
        <v>649</v>
      </c>
      <c r="H98" s="98">
        <f t="shared" ref="H98:T98" si="65">H234</f>
        <v>0</v>
      </c>
      <c r="I98" s="98">
        <f t="shared" si="65"/>
        <v>0</v>
      </c>
      <c r="J98" s="98">
        <f t="shared" si="65"/>
        <v>0</v>
      </c>
      <c r="K98" s="98">
        <f t="shared" si="65"/>
        <v>0</v>
      </c>
      <c r="L98" s="98">
        <f t="shared" si="65"/>
        <v>0</v>
      </c>
      <c r="M98" s="98">
        <f t="shared" si="65"/>
        <v>0</v>
      </c>
      <c r="N98" s="98">
        <f t="shared" si="65"/>
        <v>0</v>
      </c>
      <c r="O98" s="98">
        <f t="shared" si="65"/>
        <v>0</v>
      </c>
      <c r="P98" s="98">
        <f t="shared" si="65"/>
        <v>0</v>
      </c>
      <c r="Q98" s="98">
        <f t="shared" si="65"/>
        <v>0</v>
      </c>
      <c r="R98" s="98">
        <f t="shared" si="65"/>
        <v>0</v>
      </c>
      <c r="S98" s="98">
        <f t="shared" si="65"/>
        <v>0</v>
      </c>
      <c r="T98" s="98">
        <f t="shared" si="65"/>
        <v>0</v>
      </c>
    </row>
    <row r="99" spans="3:21" ht="13.5">
      <c r="C99" s="17"/>
      <c r="D99" s="17"/>
      <c r="E99" s="17"/>
      <c r="F99" s="17"/>
      <c r="G99" s="17"/>
      <c r="H99" s="116"/>
      <c r="I99" s="116"/>
      <c r="J99" s="116"/>
      <c r="K99" s="116"/>
      <c r="L99" s="116"/>
      <c r="M99" s="116"/>
      <c r="N99" s="116"/>
      <c r="O99" s="116"/>
      <c r="P99" s="116"/>
      <c r="Q99" s="116"/>
      <c r="R99" s="116"/>
      <c r="S99" s="116"/>
      <c r="T99" s="116"/>
      <c r="U99" s="122"/>
    </row>
    <row r="100" spans="3:21" ht="13.5">
      <c r="C100" s="16" t="s">
        <v>625</v>
      </c>
      <c r="D100" s="18"/>
      <c r="E100" s="18" t="s">
        <v>649</v>
      </c>
      <c r="H100" s="98">
        <f>H236</f>
        <v>0</v>
      </c>
      <c r="I100" s="98">
        <f t="shared" ref="I100:T100" si="66">I236</f>
        <v>0</v>
      </c>
      <c r="J100" s="98">
        <f t="shared" si="66"/>
        <v>0</v>
      </c>
      <c r="K100" s="98">
        <f t="shared" si="66"/>
        <v>0</v>
      </c>
      <c r="L100" s="98">
        <f t="shared" si="66"/>
        <v>0</v>
      </c>
      <c r="M100" s="98">
        <f t="shared" si="66"/>
        <v>0</v>
      </c>
      <c r="N100" s="98">
        <f t="shared" si="66"/>
        <v>0</v>
      </c>
      <c r="O100" s="98">
        <f t="shared" si="66"/>
        <v>0</v>
      </c>
      <c r="P100" s="98">
        <f t="shared" si="66"/>
        <v>0</v>
      </c>
      <c r="Q100" s="98">
        <f t="shared" si="66"/>
        <v>0</v>
      </c>
      <c r="R100" s="98">
        <f t="shared" si="66"/>
        <v>0</v>
      </c>
      <c r="S100" s="98">
        <f t="shared" si="66"/>
        <v>0</v>
      </c>
      <c r="T100" s="98">
        <f t="shared" si="66"/>
        <v>0</v>
      </c>
      <c r="U100" s="122"/>
    </row>
    <row r="101" spans="3:21" ht="13.5">
      <c r="C101" s="16" t="s">
        <v>376</v>
      </c>
      <c r="E101" s="18" t="s">
        <v>649</v>
      </c>
      <c r="H101" s="98">
        <f t="shared" ref="H101:T101" si="67">H237</f>
        <v>0</v>
      </c>
      <c r="I101" s="98">
        <f t="shared" si="67"/>
        <v>0</v>
      </c>
      <c r="J101" s="98">
        <f t="shared" si="67"/>
        <v>0</v>
      </c>
      <c r="K101" s="98">
        <f t="shared" si="67"/>
        <v>0</v>
      </c>
      <c r="L101" s="98">
        <f t="shared" si="67"/>
        <v>0</v>
      </c>
      <c r="M101" s="98">
        <f t="shared" si="67"/>
        <v>0</v>
      </c>
      <c r="N101" s="98">
        <f t="shared" si="67"/>
        <v>0</v>
      </c>
      <c r="O101" s="98">
        <f t="shared" si="67"/>
        <v>0</v>
      </c>
      <c r="P101" s="98">
        <f t="shared" si="67"/>
        <v>0</v>
      </c>
      <c r="Q101" s="98">
        <f t="shared" si="67"/>
        <v>0</v>
      </c>
      <c r="R101" s="98">
        <f t="shared" si="67"/>
        <v>0</v>
      </c>
      <c r="S101" s="98">
        <f t="shared" si="67"/>
        <v>0</v>
      </c>
      <c r="T101" s="98">
        <f t="shared" si="67"/>
        <v>0</v>
      </c>
    </row>
    <row r="102" spans="3:21" ht="13.5">
      <c r="C102" s="134" t="s">
        <v>330</v>
      </c>
      <c r="E102" s="18" t="s">
        <v>649</v>
      </c>
      <c r="H102" s="98">
        <f t="shared" ref="H102:T102" si="68">H238</f>
        <v>0</v>
      </c>
      <c r="I102" s="98">
        <f t="shared" si="68"/>
        <v>0</v>
      </c>
      <c r="J102" s="98">
        <f t="shared" si="68"/>
        <v>0</v>
      </c>
      <c r="K102" s="98">
        <f t="shared" si="68"/>
        <v>0</v>
      </c>
      <c r="L102" s="98">
        <f t="shared" si="68"/>
        <v>0</v>
      </c>
      <c r="M102" s="98">
        <f t="shared" si="68"/>
        <v>0</v>
      </c>
      <c r="N102" s="98">
        <f t="shared" si="68"/>
        <v>0</v>
      </c>
      <c r="O102" s="98">
        <f t="shared" si="68"/>
        <v>0</v>
      </c>
      <c r="P102" s="98">
        <f t="shared" si="68"/>
        <v>0</v>
      </c>
      <c r="Q102" s="98">
        <f t="shared" si="68"/>
        <v>0</v>
      </c>
      <c r="R102" s="98">
        <f t="shared" si="68"/>
        <v>0</v>
      </c>
      <c r="S102" s="98">
        <f t="shared" si="68"/>
        <v>0</v>
      </c>
      <c r="T102" s="98">
        <f t="shared" si="68"/>
        <v>0</v>
      </c>
    </row>
    <row r="103" spans="3:21" ht="13.5">
      <c r="C103" s="34" t="s">
        <v>337</v>
      </c>
      <c r="E103" s="18" t="s">
        <v>649</v>
      </c>
      <c r="H103" s="98">
        <f t="shared" ref="H103:T103" si="69">H239</f>
        <v>0</v>
      </c>
      <c r="I103" s="98">
        <f t="shared" si="69"/>
        <v>0</v>
      </c>
      <c r="J103" s="98">
        <f t="shared" si="69"/>
        <v>0</v>
      </c>
      <c r="K103" s="98">
        <f t="shared" si="69"/>
        <v>0</v>
      </c>
      <c r="L103" s="98">
        <f t="shared" si="69"/>
        <v>0</v>
      </c>
      <c r="M103" s="98">
        <f t="shared" si="69"/>
        <v>0</v>
      </c>
      <c r="N103" s="98">
        <f t="shared" si="69"/>
        <v>0</v>
      </c>
      <c r="O103" s="98">
        <f t="shared" si="69"/>
        <v>0</v>
      </c>
      <c r="P103" s="98">
        <f t="shared" si="69"/>
        <v>0</v>
      </c>
      <c r="Q103" s="98">
        <f t="shared" si="69"/>
        <v>0</v>
      </c>
      <c r="R103" s="98">
        <f t="shared" si="69"/>
        <v>0</v>
      </c>
      <c r="S103" s="98">
        <f t="shared" si="69"/>
        <v>0</v>
      </c>
      <c r="T103" s="98">
        <f t="shared" si="69"/>
        <v>0</v>
      </c>
    </row>
    <row r="104" spans="3:21" ht="13.5">
      <c r="C104" s="34" t="s">
        <v>341</v>
      </c>
      <c r="E104" s="18" t="s">
        <v>649</v>
      </c>
      <c r="H104" s="98">
        <f t="shared" ref="H104:T104" si="70">H240</f>
        <v>0</v>
      </c>
      <c r="I104" s="98">
        <f t="shared" si="70"/>
        <v>0</v>
      </c>
      <c r="J104" s="98">
        <f t="shared" si="70"/>
        <v>0</v>
      </c>
      <c r="K104" s="98">
        <f t="shared" si="70"/>
        <v>0</v>
      </c>
      <c r="L104" s="98">
        <f t="shared" si="70"/>
        <v>0</v>
      </c>
      <c r="M104" s="98">
        <f t="shared" si="70"/>
        <v>0</v>
      </c>
      <c r="N104" s="98">
        <f t="shared" si="70"/>
        <v>0</v>
      </c>
      <c r="O104" s="98">
        <f t="shared" si="70"/>
        <v>0</v>
      </c>
      <c r="P104" s="98">
        <f t="shared" si="70"/>
        <v>0</v>
      </c>
      <c r="Q104" s="98">
        <f t="shared" si="70"/>
        <v>0</v>
      </c>
      <c r="R104" s="98">
        <f t="shared" si="70"/>
        <v>0</v>
      </c>
      <c r="S104" s="98">
        <f t="shared" si="70"/>
        <v>0</v>
      </c>
      <c r="T104" s="98">
        <f t="shared" si="70"/>
        <v>0</v>
      </c>
    </row>
    <row r="105" spans="3:21" ht="13.5">
      <c r="C105" s="16" t="s">
        <v>244</v>
      </c>
      <c r="E105" s="18" t="s">
        <v>649</v>
      </c>
      <c r="H105" s="98">
        <f t="shared" ref="H105:T105" si="71">H241</f>
        <v>0</v>
      </c>
      <c r="I105" s="98">
        <f t="shared" si="71"/>
        <v>0</v>
      </c>
      <c r="J105" s="98">
        <f t="shared" si="71"/>
        <v>0</v>
      </c>
      <c r="K105" s="98">
        <f t="shared" si="71"/>
        <v>0</v>
      </c>
      <c r="L105" s="98">
        <f t="shared" si="71"/>
        <v>0</v>
      </c>
      <c r="M105" s="98">
        <f t="shared" si="71"/>
        <v>0</v>
      </c>
      <c r="N105" s="98">
        <f t="shared" si="71"/>
        <v>0</v>
      </c>
      <c r="O105" s="98">
        <f t="shared" si="71"/>
        <v>0</v>
      </c>
      <c r="P105" s="98">
        <f t="shared" si="71"/>
        <v>0</v>
      </c>
      <c r="Q105" s="98">
        <f t="shared" si="71"/>
        <v>0</v>
      </c>
      <c r="R105" s="98">
        <f t="shared" si="71"/>
        <v>0</v>
      </c>
      <c r="S105" s="98">
        <f t="shared" si="71"/>
        <v>0</v>
      </c>
      <c r="T105" s="98">
        <f t="shared" si="71"/>
        <v>0</v>
      </c>
    </row>
    <row r="106" spans="3:21" ht="13.5">
      <c r="C106" s="17"/>
      <c r="D106" s="17"/>
      <c r="E106" s="17"/>
      <c r="F106" s="17"/>
      <c r="G106" s="17"/>
      <c r="H106" s="116"/>
      <c r="I106" s="116"/>
      <c r="J106" s="116"/>
      <c r="K106" s="116"/>
      <c r="L106" s="116"/>
      <c r="M106" s="116"/>
      <c r="N106" s="116"/>
      <c r="O106" s="116"/>
      <c r="P106" s="116"/>
      <c r="Q106" s="116"/>
      <c r="R106" s="116"/>
      <c r="S106" s="116"/>
      <c r="T106" s="116"/>
      <c r="U106" s="122"/>
    </row>
    <row r="107" spans="3:21" ht="13.5">
      <c r="C107" s="16" t="s">
        <v>626</v>
      </c>
      <c r="D107" s="18"/>
      <c r="E107" s="18" t="s">
        <v>649</v>
      </c>
      <c r="H107" s="98">
        <f>H243</f>
        <v>0</v>
      </c>
      <c r="I107" s="98">
        <f t="shared" ref="I107:T107" si="72">I243</f>
        <v>0</v>
      </c>
      <c r="J107" s="98">
        <f t="shared" si="72"/>
        <v>0</v>
      </c>
      <c r="K107" s="98">
        <f t="shared" si="72"/>
        <v>0</v>
      </c>
      <c r="L107" s="98">
        <f t="shared" si="72"/>
        <v>0</v>
      </c>
      <c r="M107" s="98">
        <f t="shared" si="72"/>
        <v>0</v>
      </c>
      <c r="N107" s="98">
        <f t="shared" si="72"/>
        <v>0</v>
      </c>
      <c r="O107" s="98">
        <f t="shared" si="72"/>
        <v>0</v>
      </c>
      <c r="P107" s="98">
        <f t="shared" si="72"/>
        <v>0</v>
      </c>
      <c r="Q107" s="98">
        <f t="shared" si="72"/>
        <v>0</v>
      </c>
      <c r="R107" s="98">
        <f t="shared" si="72"/>
        <v>0</v>
      </c>
      <c r="S107" s="98">
        <f t="shared" si="72"/>
        <v>0</v>
      </c>
      <c r="T107" s="98">
        <f t="shared" si="72"/>
        <v>0</v>
      </c>
      <c r="U107" s="122"/>
    </row>
    <row r="108" spans="3:21" ht="13.5">
      <c r="C108" s="16" t="s">
        <v>376</v>
      </c>
      <c r="E108" s="18" t="s">
        <v>649</v>
      </c>
      <c r="H108" s="98">
        <f t="shared" ref="H108:T108" si="73">H244</f>
        <v>0</v>
      </c>
      <c r="I108" s="98">
        <f t="shared" si="73"/>
        <v>0</v>
      </c>
      <c r="J108" s="98">
        <f t="shared" si="73"/>
        <v>0</v>
      </c>
      <c r="K108" s="98">
        <f t="shared" si="73"/>
        <v>0</v>
      </c>
      <c r="L108" s="98">
        <f t="shared" si="73"/>
        <v>0</v>
      </c>
      <c r="M108" s="98">
        <f t="shared" si="73"/>
        <v>0</v>
      </c>
      <c r="N108" s="98">
        <f t="shared" si="73"/>
        <v>0</v>
      </c>
      <c r="O108" s="98">
        <f t="shared" si="73"/>
        <v>0</v>
      </c>
      <c r="P108" s="98">
        <f t="shared" si="73"/>
        <v>0</v>
      </c>
      <c r="Q108" s="98">
        <f t="shared" si="73"/>
        <v>0</v>
      </c>
      <c r="R108" s="98">
        <f t="shared" si="73"/>
        <v>0</v>
      </c>
      <c r="S108" s="98">
        <f t="shared" si="73"/>
        <v>0</v>
      </c>
      <c r="T108" s="98">
        <f t="shared" si="73"/>
        <v>0</v>
      </c>
    </row>
    <row r="109" spans="3:21" ht="13.5">
      <c r="C109" s="134" t="s">
        <v>330</v>
      </c>
      <c r="E109" s="18" t="s">
        <v>649</v>
      </c>
      <c r="H109" s="98">
        <f t="shared" ref="H109:T109" si="74">H245</f>
        <v>0</v>
      </c>
      <c r="I109" s="98">
        <f t="shared" si="74"/>
        <v>0</v>
      </c>
      <c r="J109" s="98">
        <f t="shared" si="74"/>
        <v>0</v>
      </c>
      <c r="K109" s="98">
        <f t="shared" si="74"/>
        <v>0</v>
      </c>
      <c r="L109" s="98">
        <f t="shared" si="74"/>
        <v>0</v>
      </c>
      <c r="M109" s="98">
        <f t="shared" si="74"/>
        <v>0</v>
      </c>
      <c r="N109" s="98">
        <f t="shared" si="74"/>
        <v>0</v>
      </c>
      <c r="O109" s="98">
        <f t="shared" si="74"/>
        <v>0</v>
      </c>
      <c r="P109" s="98">
        <f t="shared" si="74"/>
        <v>0</v>
      </c>
      <c r="Q109" s="98">
        <f t="shared" si="74"/>
        <v>0</v>
      </c>
      <c r="R109" s="98">
        <f t="shared" si="74"/>
        <v>0</v>
      </c>
      <c r="S109" s="98">
        <f t="shared" si="74"/>
        <v>0</v>
      </c>
      <c r="T109" s="98">
        <f t="shared" si="74"/>
        <v>0</v>
      </c>
    </row>
    <row r="110" spans="3:21" ht="13.5">
      <c r="C110" s="34" t="s">
        <v>337</v>
      </c>
      <c r="E110" s="18" t="s">
        <v>649</v>
      </c>
      <c r="H110" s="98">
        <f t="shared" ref="H110:T110" si="75">H246</f>
        <v>0</v>
      </c>
      <c r="I110" s="98">
        <f t="shared" si="75"/>
        <v>0</v>
      </c>
      <c r="J110" s="98">
        <f t="shared" si="75"/>
        <v>0</v>
      </c>
      <c r="K110" s="98">
        <f t="shared" si="75"/>
        <v>0</v>
      </c>
      <c r="L110" s="98">
        <f t="shared" si="75"/>
        <v>0</v>
      </c>
      <c r="M110" s="98">
        <f t="shared" si="75"/>
        <v>0</v>
      </c>
      <c r="N110" s="98">
        <f t="shared" si="75"/>
        <v>0</v>
      </c>
      <c r="O110" s="98">
        <f t="shared" si="75"/>
        <v>0</v>
      </c>
      <c r="P110" s="98">
        <f t="shared" si="75"/>
        <v>0</v>
      </c>
      <c r="Q110" s="98">
        <f t="shared" si="75"/>
        <v>0</v>
      </c>
      <c r="R110" s="98">
        <f t="shared" si="75"/>
        <v>0</v>
      </c>
      <c r="S110" s="98">
        <f t="shared" si="75"/>
        <v>0</v>
      </c>
      <c r="T110" s="98">
        <f t="shared" si="75"/>
        <v>0</v>
      </c>
    </row>
    <row r="111" spans="3:21" ht="13.5">
      <c r="C111" s="34" t="s">
        <v>341</v>
      </c>
      <c r="E111" s="18" t="s">
        <v>649</v>
      </c>
      <c r="H111" s="98">
        <f t="shared" ref="H111:T111" si="76">H247</f>
        <v>0</v>
      </c>
      <c r="I111" s="98">
        <f t="shared" si="76"/>
        <v>0</v>
      </c>
      <c r="J111" s="98">
        <f t="shared" si="76"/>
        <v>0</v>
      </c>
      <c r="K111" s="98">
        <f t="shared" si="76"/>
        <v>0</v>
      </c>
      <c r="L111" s="98">
        <f t="shared" si="76"/>
        <v>0</v>
      </c>
      <c r="M111" s="98">
        <f t="shared" si="76"/>
        <v>0</v>
      </c>
      <c r="N111" s="98">
        <f t="shared" si="76"/>
        <v>0</v>
      </c>
      <c r="O111" s="98">
        <f t="shared" si="76"/>
        <v>0</v>
      </c>
      <c r="P111" s="98">
        <f t="shared" si="76"/>
        <v>0</v>
      </c>
      <c r="Q111" s="98">
        <f t="shared" si="76"/>
        <v>0</v>
      </c>
      <c r="R111" s="98">
        <f t="shared" si="76"/>
        <v>0</v>
      </c>
      <c r="S111" s="98">
        <f t="shared" si="76"/>
        <v>0</v>
      </c>
      <c r="T111" s="98">
        <f t="shared" si="76"/>
        <v>0</v>
      </c>
    </row>
    <row r="112" spans="3:21" ht="13.5">
      <c r="C112" s="16" t="s">
        <v>244</v>
      </c>
      <c r="E112" s="18" t="s">
        <v>649</v>
      </c>
      <c r="H112" s="98">
        <f t="shared" ref="H112:T112" si="77">H248</f>
        <v>0</v>
      </c>
      <c r="I112" s="98">
        <f t="shared" si="77"/>
        <v>0</v>
      </c>
      <c r="J112" s="98">
        <f t="shared" si="77"/>
        <v>0</v>
      </c>
      <c r="K112" s="98">
        <f t="shared" si="77"/>
        <v>0</v>
      </c>
      <c r="L112" s="98">
        <f t="shared" si="77"/>
        <v>0</v>
      </c>
      <c r="M112" s="98">
        <f t="shared" si="77"/>
        <v>0</v>
      </c>
      <c r="N112" s="98">
        <f t="shared" si="77"/>
        <v>0</v>
      </c>
      <c r="O112" s="98">
        <f t="shared" si="77"/>
        <v>0</v>
      </c>
      <c r="P112" s="98">
        <f t="shared" si="77"/>
        <v>0</v>
      </c>
      <c r="Q112" s="98">
        <f t="shared" si="77"/>
        <v>0</v>
      </c>
      <c r="R112" s="98">
        <f t="shared" si="77"/>
        <v>0</v>
      </c>
      <c r="S112" s="98">
        <f t="shared" si="77"/>
        <v>0</v>
      </c>
      <c r="T112" s="98">
        <f t="shared" si="77"/>
        <v>0</v>
      </c>
    </row>
    <row r="113" spans="3:21" ht="13.5">
      <c r="C113" s="17"/>
      <c r="D113" s="17"/>
      <c r="E113" s="17"/>
      <c r="F113" s="17"/>
      <c r="G113" s="17"/>
      <c r="H113" s="116"/>
      <c r="I113" s="116"/>
      <c r="J113" s="116"/>
      <c r="K113" s="116"/>
      <c r="L113" s="116"/>
      <c r="M113" s="116"/>
      <c r="N113" s="116"/>
      <c r="O113" s="116"/>
      <c r="P113" s="116"/>
      <c r="Q113" s="116"/>
      <c r="R113" s="116"/>
      <c r="S113" s="116"/>
      <c r="T113" s="116"/>
      <c r="U113" s="122"/>
    </row>
    <row r="114" spans="3:21" ht="13.5">
      <c r="C114" s="92" t="s">
        <v>684</v>
      </c>
      <c r="D114" s="282"/>
      <c r="E114" s="282" t="s">
        <v>649</v>
      </c>
      <c r="H114" s="98">
        <f>H250</f>
        <v>0</v>
      </c>
      <c r="I114" s="98">
        <f t="shared" ref="I114:T114" si="78">I250</f>
        <v>0</v>
      </c>
      <c r="J114" s="98">
        <f t="shared" si="78"/>
        <v>0</v>
      </c>
      <c r="K114" s="98">
        <f t="shared" si="78"/>
        <v>0</v>
      </c>
      <c r="L114" s="98">
        <f t="shared" si="78"/>
        <v>0</v>
      </c>
      <c r="M114" s="98">
        <f t="shared" si="78"/>
        <v>0</v>
      </c>
      <c r="N114" s="98">
        <f t="shared" si="78"/>
        <v>0</v>
      </c>
      <c r="O114" s="98">
        <f t="shared" si="78"/>
        <v>0</v>
      </c>
      <c r="P114" s="98">
        <f t="shared" si="78"/>
        <v>0</v>
      </c>
      <c r="Q114" s="98">
        <f t="shared" si="78"/>
        <v>0</v>
      </c>
      <c r="R114" s="98">
        <f t="shared" si="78"/>
        <v>0</v>
      </c>
      <c r="S114" s="98">
        <f t="shared" si="78"/>
        <v>0</v>
      </c>
      <c r="T114" s="98">
        <f t="shared" si="78"/>
        <v>0</v>
      </c>
      <c r="U114" s="122"/>
    </row>
    <row r="115" spans="3:21" ht="13.5">
      <c r="C115" s="92" t="s">
        <v>376</v>
      </c>
      <c r="E115" s="282" t="s">
        <v>649</v>
      </c>
      <c r="H115" s="98">
        <f t="shared" ref="H115:T119" si="79">H251</f>
        <v>0</v>
      </c>
      <c r="I115" s="98">
        <f t="shared" si="79"/>
        <v>0</v>
      </c>
      <c r="J115" s="98">
        <f t="shared" si="79"/>
        <v>0</v>
      </c>
      <c r="K115" s="98">
        <f t="shared" si="79"/>
        <v>0</v>
      </c>
      <c r="L115" s="98">
        <f t="shared" si="79"/>
        <v>0</v>
      </c>
      <c r="M115" s="98">
        <f t="shared" si="79"/>
        <v>0</v>
      </c>
      <c r="N115" s="98">
        <f t="shared" si="79"/>
        <v>0</v>
      </c>
      <c r="O115" s="98">
        <f t="shared" si="79"/>
        <v>0</v>
      </c>
      <c r="P115" s="98">
        <f t="shared" si="79"/>
        <v>0</v>
      </c>
      <c r="Q115" s="98">
        <f t="shared" si="79"/>
        <v>0</v>
      </c>
      <c r="R115" s="98">
        <f t="shared" si="79"/>
        <v>0</v>
      </c>
      <c r="S115" s="98">
        <f t="shared" si="79"/>
        <v>0</v>
      </c>
      <c r="T115" s="98">
        <f t="shared" si="79"/>
        <v>0</v>
      </c>
    </row>
    <row r="116" spans="3:21" ht="13.5">
      <c r="C116" s="286" t="s">
        <v>330</v>
      </c>
      <c r="E116" s="282" t="s">
        <v>649</v>
      </c>
      <c r="H116" s="98">
        <f t="shared" si="79"/>
        <v>0</v>
      </c>
      <c r="I116" s="98">
        <f t="shared" si="79"/>
        <v>0</v>
      </c>
      <c r="J116" s="98">
        <f t="shared" si="79"/>
        <v>0</v>
      </c>
      <c r="K116" s="98">
        <f t="shared" si="79"/>
        <v>0</v>
      </c>
      <c r="L116" s="98">
        <f t="shared" si="79"/>
        <v>0</v>
      </c>
      <c r="M116" s="98">
        <f t="shared" si="79"/>
        <v>0</v>
      </c>
      <c r="N116" s="98">
        <f t="shared" si="79"/>
        <v>0</v>
      </c>
      <c r="O116" s="98">
        <f t="shared" si="79"/>
        <v>0</v>
      </c>
      <c r="P116" s="98">
        <f t="shared" si="79"/>
        <v>0</v>
      </c>
      <c r="Q116" s="98">
        <f t="shared" si="79"/>
        <v>0</v>
      </c>
      <c r="R116" s="98">
        <f t="shared" si="79"/>
        <v>0</v>
      </c>
      <c r="S116" s="98">
        <f t="shared" si="79"/>
        <v>0</v>
      </c>
      <c r="T116" s="98">
        <f t="shared" si="79"/>
        <v>0</v>
      </c>
    </row>
    <row r="117" spans="3:21" ht="13.5">
      <c r="C117" s="286" t="s">
        <v>337</v>
      </c>
      <c r="E117" s="282" t="s">
        <v>649</v>
      </c>
      <c r="H117" s="98">
        <f t="shared" si="79"/>
        <v>0</v>
      </c>
      <c r="I117" s="98">
        <f t="shared" si="79"/>
        <v>0</v>
      </c>
      <c r="J117" s="98">
        <f t="shared" si="79"/>
        <v>0</v>
      </c>
      <c r="K117" s="98">
        <f t="shared" si="79"/>
        <v>0</v>
      </c>
      <c r="L117" s="98">
        <f t="shared" si="79"/>
        <v>0</v>
      </c>
      <c r="M117" s="98">
        <f t="shared" si="79"/>
        <v>0</v>
      </c>
      <c r="N117" s="98">
        <f t="shared" si="79"/>
        <v>0</v>
      </c>
      <c r="O117" s="98">
        <f t="shared" si="79"/>
        <v>0</v>
      </c>
      <c r="P117" s="98">
        <f t="shared" si="79"/>
        <v>0</v>
      </c>
      <c r="Q117" s="98">
        <f t="shared" si="79"/>
        <v>0</v>
      </c>
      <c r="R117" s="98">
        <f t="shared" si="79"/>
        <v>0</v>
      </c>
      <c r="S117" s="98">
        <f t="shared" si="79"/>
        <v>0</v>
      </c>
      <c r="T117" s="98">
        <f t="shared" si="79"/>
        <v>0</v>
      </c>
    </row>
    <row r="118" spans="3:21" ht="13.5">
      <c r="C118" s="286" t="s">
        <v>341</v>
      </c>
      <c r="E118" s="282" t="s">
        <v>649</v>
      </c>
      <c r="H118" s="98">
        <f t="shared" si="79"/>
        <v>0</v>
      </c>
      <c r="I118" s="98">
        <f t="shared" si="79"/>
        <v>0</v>
      </c>
      <c r="J118" s="98">
        <f t="shared" si="79"/>
        <v>0</v>
      </c>
      <c r="K118" s="98">
        <f t="shared" si="79"/>
        <v>0</v>
      </c>
      <c r="L118" s="98">
        <f t="shared" si="79"/>
        <v>0</v>
      </c>
      <c r="M118" s="98">
        <f t="shared" si="79"/>
        <v>0</v>
      </c>
      <c r="N118" s="98">
        <f t="shared" si="79"/>
        <v>0</v>
      </c>
      <c r="O118" s="98">
        <f t="shared" si="79"/>
        <v>0</v>
      </c>
      <c r="P118" s="98">
        <f t="shared" si="79"/>
        <v>0</v>
      </c>
      <c r="Q118" s="98">
        <f t="shared" si="79"/>
        <v>0</v>
      </c>
      <c r="R118" s="98">
        <f t="shared" si="79"/>
        <v>0</v>
      </c>
      <c r="S118" s="98">
        <f t="shared" si="79"/>
        <v>0</v>
      </c>
      <c r="T118" s="98">
        <f t="shared" si="79"/>
        <v>0</v>
      </c>
    </row>
    <row r="119" spans="3:21" ht="13.5">
      <c r="C119" s="92" t="s">
        <v>244</v>
      </c>
      <c r="E119" s="282" t="s">
        <v>649</v>
      </c>
      <c r="H119" s="98">
        <f t="shared" si="79"/>
        <v>0</v>
      </c>
      <c r="I119" s="98">
        <f t="shared" si="79"/>
        <v>0</v>
      </c>
      <c r="J119" s="98">
        <f t="shared" si="79"/>
        <v>0</v>
      </c>
      <c r="K119" s="98">
        <f t="shared" si="79"/>
        <v>0</v>
      </c>
      <c r="L119" s="98">
        <f t="shared" si="79"/>
        <v>0</v>
      </c>
      <c r="M119" s="98">
        <f t="shared" si="79"/>
        <v>0</v>
      </c>
      <c r="N119" s="98">
        <f t="shared" si="79"/>
        <v>0</v>
      </c>
      <c r="O119" s="98">
        <f t="shared" si="79"/>
        <v>0</v>
      </c>
      <c r="P119" s="98">
        <f t="shared" si="79"/>
        <v>0</v>
      </c>
      <c r="Q119" s="98">
        <f t="shared" si="79"/>
        <v>0</v>
      </c>
      <c r="R119" s="98">
        <f t="shared" si="79"/>
        <v>0</v>
      </c>
      <c r="S119" s="98">
        <f t="shared" si="79"/>
        <v>0</v>
      </c>
      <c r="T119" s="98">
        <f t="shared" si="79"/>
        <v>0</v>
      </c>
    </row>
    <row r="120" spans="3:21" ht="13.5">
      <c r="C120" s="92"/>
      <c r="E120" s="282"/>
      <c r="H120" s="116"/>
      <c r="I120" s="116"/>
      <c r="J120" s="116"/>
      <c r="K120" s="116"/>
      <c r="L120" s="116"/>
      <c r="M120" s="116"/>
      <c r="N120" s="116"/>
      <c r="O120" s="116"/>
      <c r="P120" s="116"/>
      <c r="Q120" s="116"/>
      <c r="R120" s="116"/>
      <c r="S120" s="116"/>
      <c r="T120" s="116"/>
    </row>
    <row r="121" spans="3:21" ht="13.5">
      <c r="C121" s="92" t="s">
        <v>685</v>
      </c>
      <c r="D121" s="270"/>
      <c r="E121" s="270" t="s">
        <v>649</v>
      </c>
      <c r="H121" s="98">
        <f>H257</f>
        <v>0</v>
      </c>
      <c r="I121" s="98">
        <f t="shared" ref="I121:T121" si="80">I257</f>
        <v>0</v>
      </c>
      <c r="J121" s="98">
        <f t="shared" si="80"/>
        <v>0</v>
      </c>
      <c r="K121" s="98">
        <f t="shared" si="80"/>
        <v>0</v>
      </c>
      <c r="L121" s="98">
        <f t="shared" si="80"/>
        <v>0</v>
      </c>
      <c r="M121" s="98">
        <f t="shared" si="80"/>
        <v>0</v>
      </c>
      <c r="N121" s="98">
        <f t="shared" si="80"/>
        <v>0</v>
      </c>
      <c r="O121" s="98">
        <f t="shared" si="80"/>
        <v>0</v>
      </c>
      <c r="P121" s="98">
        <f t="shared" si="80"/>
        <v>0</v>
      </c>
      <c r="Q121" s="98">
        <f t="shared" si="80"/>
        <v>0</v>
      </c>
      <c r="R121" s="98">
        <f t="shared" si="80"/>
        <v>0</v>
      </c>
      <c r="S121" s="98">
        <f t="shared" si="80"/>
        <v>0</v>
      </c>
      <c r="T121" s="98">
        <f t="shared" si="80"/>
        <v>0</v>
      </c>
      <c r="U121" s="122"/>
    </row>
    <row r="122" spans="3:21" ht="13.5">
      <c r="C122" s="16" t="s">
        <v>376</v>
      </c>
      <c r="E122" s="270" t="s">
        <v>649</v>
      </c>
      <c r="H122" s="98">
        <f t="shared" ref="H122:T122" si="81">H258</f>
        <v>0</v>
      </c>
      <c r="I122" s="98">
        <f t="shared" si="81"/>
        <v>0</v>
      </c>
      <c r="J122" s="98">
        <f t="shared" si="81"/>
        <v>0</v>
      </c>
      <c r="K122" s="98">
        <f t="shared" si="81"/>
        <v>0</v>
      </c>
      <c r="L122" s="98">
        <f t="shared" si="81"/>
        <v>0</v>
      </c>
      <c r="M122" s="98">
        <f t="shared" si="81"/>
        <v>0</v>
      </c>
      <c r="N122" s="98">
        <f t="shared" si="81"/>
        <v>0</v>
      </c>
      <c r="O122" s="98">
        <f t="shared" si="81"/>
        <v>0</v>
      </c>
      <c r="P122" s="98">
        <f t="shared" si="81"/>
        <v>0</v>
      </c>
      <c r="Q122" s="98">
        <f t="shared" si="81"/>
        <v>0</v>
      </c>
      <c r="R122" s="98">
        <f t="shared" si="81"/>
        <v>0</v>
      </c>
      <c r="S122" s="98">
        <f t="shared" si="81"/>
        <v>0</v>
      </c>
      <c r="T122" s="98">
        <f t="shared" si="81"/>
        <v>0</v>
      </c>
    </row>
    <row r="123" spans="3:21" ht="13.5">
      <c r="C123" s="134" t="s">
        <v>330</v>
      </c>
      <c r="E123" s="270" t="s">
        <v>649</v>
      </c>
      <c r="H123" s="98">
        <f t="shared" ref="H123:T123" si="82">H259</f>
        <v>0</v>
      </c>
      <c r="I123" s="98">
        <f t="shared" si="82"/>
        <v>0</v>
      </c>
      <c r="J123" s="98">
        <f t="shared" si="82"/>
        <v>0</v>
      </c>
      <c r="K123" s="98">
        <f t="shared" si="82"/>
        <v>0</v>
      </c>
      <c r="L123" s="98">
        <f t="shared" si="82"/>
        <v>0</v>
      </c>
      <c r="M123" s="98">
        <f t="shared" si="82"/>
        <v>0</v>
      </c>
      <c r="N123" s="98">
        <f t="shared" si="82"/>
        <v>0</v>
      </c>
      <c r="O123" s="98">
        <f t="shared" si="82"/>
        <v>0</v>
      </c>
      <c r="P123" s="98">
        <f t="shared" si="82"/>
        <v>0</v>
      </c>
      <c r="Q123" s="98">
        <f t="shared" si="82"/>
        <v>0</v>
      </c>
      <c r="R123" s="98">
        <f t="shared" si="82"/>
        <v>0</v>
      </c>
      <c r="S123" s="98">
        <f t="shared" si="82"/>
        <v>0</v>
      </c>
      <c r="T123" s="98">
        <f t="shared" si="82"/>
        <v>0</v>
      </c>
    </row>
    <row r="124" spans="3:21" ht="13.5">
      <c r="C124" s="34" t="s">
        <v>337</v>
      </c>
      <c r="E124" s="270" t="s">
        <v>649</v>
      </c>
      <c r="H124" s="98">
        <f t="shared" ref="H124:T124" si="83">H260</f>
        <v>0</v>
      </c>
      <c r="I124" s="98">
        <f t="shared" si="83"/>
        <v>0</v>
      </c>
      <c r="J124" s="98">
        <f t="shared" si="83"/>
        <v>0</v>
      </c>
      <c r="K124" s="98">
        <f t="shared" si="83"/>
        <v>0</v>
      </c>
      <c r="L124" s="98">
        <f t="shared" si="83"/>
        <v>0</v>
      </c>
      <c r="M124" s="98">
        <f t="shared" si="83"/>
        <v>0</v>
      </c>
      <c r="N124" s="98">
        <f t="shared" si="83"/>
        <v>0</v>
      </c>
      <c r="O124" s="98">
        <f t="shared" si="83"/>
        <v>0</v>
      </c>
      <c r="P124" s="98">
        <f t="shared" si="83"/>
        <v>0</v>
      </c>
      <c r="Q124" s="98">
        <f t="shared" si="83"/>
        <v>0</v>
      </c>
      <c r="R124" s="98">
        <f t="shared" si="83"/>
        <v>0</v>
      </c>
      <c r="S124" s="98">
        <f t="shared" si="83"/>
        <v>0</v>
      </c>
      <c r="T124" s="98">
        <f t="shared" si="83"/>
        <v>0</v>
      </c>
    </row>
    <row r="125" spans="3:21" ht="13.5">
      <c r="C125" s="34" t="s">
        <v>341</v>
      </c>
      <c r="E125" s="270" t="s">
        <v>649</v>
      </c>
      <c r="H125" s="98">
        <f t="shared" ref="H125:T125" si="84">H261</f>
        <v>0</v>
      </c>
      <c r="I125" s="98">
        <f t="shared" si="84"/>
        <v>0</v>
      </c>
      <c r="J125" s="98">
        <f t="shared" si="84"/>
        <v>0</v>
      </c>
      <c r="K125" s="98">
        <f t="shared" si="84"/>
        <v>0</v>
      </c>
      <c r="L125" s="98">
        <f t="shared" si="84"/>
        <v>0</v>
      </c>
      <c r="M125" s="98">
        <f t="shared" si="84"/>
        <v>0</v>
      </c>
      <c r="N125" s="98">
        <f t="shared" si="84"/>
        <v>0</v>
      </c>
      <c r="O125" s="98">
        <f t="shared" si="84"/>
        <v>0</v>
      </c>
      <c r="P125" s="98">
        <f t="shared" si="84"/>
        <v>0</v>
      </c>
      <c r="Q125" s="98">
        <f t="shared" si="84"/>
        <v>0</v>
      </c>
      <c r="R125" s="98">
        <f t="shared" si="84"/>
        <v>0</v>
      </c>
      <c r="S125" s="98">
        <f t="shared" si="84"/>
        <v>0</v>
      </c>
      <c r="T125" s="98">
        <f t="shared" si="84"/>
        <v>0</v>
      </c>
    </row>
    <row r="126" spans="3:21" ht="13.5">
      <c r="C126" s="16" t="s">
        <v>244</v>
      </c>
      <c r="E126" s="270" t="s">
        <v>649</v>
      </c>
      <c r="H126" s="98">
        <f t="shared" ref="H126:T126" si="85">H262</f>
        <v>0</v>
      </c>
      <c r="I126" s="98">
        <f t="shared" si="85"/>
        <v>0</v>
      </c>
      <c r="J126" s="98">
        <f t="shared" si="85"/>
        <v>0</v>
      </c>
      <c r="K126" s="98">
        <f t="shared" si="85"/>
        <v>0</v>
      </c>
      <c r="L126" s="98">
        <f t="shared" si="85"/>
        <v>0</v>
      </c>
      <c r="M126" s="98">
        <f t="shared" si="85"/>
        <v>0</v>
      </c>
      <c r="N126" s="98">
        <f t="shared" si="85"/>
        <v>0</v>
      </c>
      <c r="O126" s="98">
        <f t="shared" si="85"/>
        <v>0</v>
      </c>
      <c r="P126" s="98">
        <f t="shared" si="85"/>
        <v>0</v>
      </c>
      <c r="Q126" s="98">
        <f t="shared" si="85"/>
        <v>0</v>
      </c>
      <c r="R126" s="98">
        <f t="shared" si="85"/>
        <v>0</v>
      </c>
      <c r="S126" s="98">
        <f t="shared" si="85"/>
        <v>0</v>
      </c>
      <c r="T126" s="98">
        <f t="shared" si="85"/>
        <v>0</v>
      </c>
    </row>
    <row r="127" spans="3:21" ht="13.5">
      <c r="C127" s="17"/>
      <c r="D127" s="17"/>
      <c r="E127" s="17"/>
      <c r="F127" s="17"/>
      <c r="G127" s="17"/>
      <c r="H127" s="116"/>
      <c r="I127" s="116"/>
      <c r="J127" s="116"/>
      <c r="K127" s="116"/>
      <c r="L127" s="116"/>
      <c r="M127" s="116"/>
      <c r="N127" s="116"/>
      <c r="O127" s="116"/>
      <c r="P127" s="116"/>
      <c r="Q127" s="116"/>
      <c r="R127" s="116"/>
      <c r="S127" s="116"/>
      <c r="T127" s="116"/>
      <c r="U127" s="122"/>
    </row>
    <row r="128" spans="3:21" ht="13.5">
      <c r="C128" s="16" t="s">
        <v>375</v>
      </c>
      <c r="D128" s="17"/>
      <c r="E128" s="18" t="s">
        <v>649</v>
      </c>
      <c r="F128" s="17"/>
      <c r="G128" s="17"/>
      <c r="H128" s="103">
        <f>SUM(H129:H130)</f>
        <v>0</v>
      </c>
      <c r="I128" s="103">
        <f t="shared" ref="I128:T128" si="86">SUM(I129:I130)</f>
        <v>0</v>
      </c>
      <c r="J128" s="103">
        <f t="shared" si="86"/>
        <v>0</v>
      </c>
      <c r="K128" s="103">
        <f t="shared" si="86"/>
        <v>0</v>
      </c>
      <c r="L128" s="103">
        <f t="shared" si="86"/>
        <v>0</v>
      </c>
      <c r="M128" s="103">
        <f t="shared" si="86"/>
        <v>0</v>
      </c>
      <c r="N128" s="103">
        <f t="shared" si="86"/>
        <v>0</v>
      </c>
      <c r="O128" s="103">
        <f t="shared" si="86"/>
        <v>0</v>
      </c>
      <c r="P128" s="103">
        <f t="shared" si="86"/>
        <v>0</v>
      </c>
      <c r="Q128" s="103">
        <f t="shared" si="86"/>
        <v>0</v>
      </c>
      <c r="R128" s="103">
        <f t="shared" si="86"/>
        <v>0</v>
      </c>
      <c r="S128" s="103">
        <f t="shared" si="86"/>
        <v>0</v>
      </c>
      <c r="T128" s="103">
        <f t="shared" si="86"/>
        <v>0</v>
      </c>
      <c r="U128" s="122"/>
    </row>
    <row r="129" spans="3:21" ht="13.5">
      <c r="C129" s="17" t="s">
        <v>376</v>
      </c>
      <c r="D129" s="17"/>
      <c r="E129" s="18" t="s">
        <v>649</v>
      </c>
      <c r="F129" s="17"/>
      <c r="G129" s="17"/>
      <c r="H129" s="98">
        <f t="shared" ref="H129:T129" si="87">H265-H331</f>
        <v>0</v>
      </c>
      <c r="I129" s="98">
        <f t="shared" si="87"/>
        <v>0</v>
      </c>
      <c r="J129" s="98">
        <f t="shared" si="87"/>
        <v>0</v>
      </c>
      <c r="K129" s="98">
        <f t="shared" si="87"/>
        <v>0</v>
      </c>
      <c r="L129" s="98">
        <f t="shared" si="87"/>
        <v>0</v>
      </c>
      <c r="M129" s="98">
        <f t="shared" si="87"/>
        <v>0</v>
      </c>
      <c r="N129" s="98">
        <f t="shared" si="87"/>
        <v>0</v>
      </c>
      <c r="O129" s="98">
        <f t="shared" si="87"/>
        <v>0</v>
      </c>
      <c r="P129" s="98">
        <f t="shared" si="87"/>
        <v>0</v>
      </c>
      <c r="Q129" s="98">
        <f t="shared" si="87"/>
        <v>0</v>
      </c>
      <c r="R129" s="98">
        <f t="shared" si="87"/>
        <v>0</v>
      </c>
      <c r="S129" s="98">
        <f t="shared" si="87"/>
        <v>0</v>
      </c>
      <c r="T129" s="98">
        <f t="shared" si="87"/>
        <v>0</v>
      </c>
      <c r="U129" s="122"/>
    </row>
    <row r="130" spans="3:21" ht="13.5">
      <c r="C130" s="17" t="s">
        <v>96</v>
      </c>
      <c r="D130" s="17"/>
      <c r="E130" s="18" t="s">
        <v>649</v>
      </c>
      <c r="F130" s="17"/>
      <c r="G130" s="17"/>
      <c r="H130" s="98">
        <f t="shared" ref="H130:T130" si="88">H266-H332</f>
        <v>0</v>
      </c>
      <c r="I130" s="98">
        <f t="shared" si="88"/>
        <v>0</v>
      </c>
      <c r="J130" s="98">
        <f t="shared" si="88"/>
        <v>0</v>
      </c>
      <c r="K130" s="98">
        <f t="shared" si="88"/>
        <v>0</v>
      </c>
      <c r="L130" s="98">
        <f t="shared" si="88"/>
        <v>0</v>
      </c>
      <c r="M130" s="98">
        <f t="shared" si="88"/>
        <v>0</v>
      </c>
      <c r="N130" s="98">
        <f t="shared" si="88"/>
        <v>0</v>
      </c>
      <c r="O130" s="98">
        <f t="shared" si="88"/>
        <v>0</v>
      </c>
      <c r="P130" s="98">
        <f t="shared" si="88"/>
        <v>0</v>
      </c>
      <c r="Q130" s="98">
        <f t="shared" si="88"/>
        <v>0</v>
      </c>
      <c r="R130" s="98">
        <f t="shared" si="88"/>
        <v>0</v>
      </c>
      <c r="S130" s="98">
        <f t="shared" si="88"/>
        <v>0</v>
      </c>
      <c r="T130" s="98">
        <f t="shared" si="88"/>
        <v>0</v>
      </c>
      <c r="U130" s="122"/>
    </row>
    <row r="131" spans="3:21" ht="13.5">
      <c r="C131" s="17"/>
      <c r="D131" s="17"/>
      <c r="E131" s="17"/>
      <c r="F131" s="17"/>
      <c r="G131" s="17"/>
      <c r="H131" s="116"/>
      <c r="I131" s="116"/>
      <c r="J131" s="116"/>
      <c r="K131" s="116"/>
      <c r="L131" s="116"/>
      <c r="M131" s="116"/>
      <c r="N131" s="116"/>
      <c r="O131" s="116"/>
      <c r="P131" s="116"/>
      <c r="Q131" s="116"/>
      <c r="R131" s="116"/>
      <c r="S131" s="116"/>
      <c r="T131" s="116"/>
      <c r="U131" s="122"/>
    </row>
    <row r="132" spans="3:21" ht="13.5">
      <c r="C132" s="16" t="s">
        <v>489</v>
      </c>
      <c r="D132" s="18"/>
      <c r="E132" s="18" t="s">
        <v>649</v>
      </c>
      <c r="H132" s="138">
        <f t="shared" ref="H132:T132" si="89">H268-H334</f>
        <v>0</v>
      </c>
      <c r="I132" s="138">
        <f t="shared" si="89"/>
        <v>0</v>
      </c>
      <c r="J132" s="138">
        <f t="shared" si="89"/>
        <v>0</v>
      </c>
      <c r="K132" s="138">
        <f t="shared" si="89"/>
        <v>0</v>
      </c>
      <c r="L132" s="138">
        <f t="shared" si="89"/>
        <v>0</v>
      </c>
      <c r="M132" s="138">
        <f t="shared" si="89"/>
        <v>0</v>
      </c>
      <c r="N132" s="138">
        <f t="shared" si="89"/>
        <v>0</v>
      </c>
      <c r="O132" s="138">
        <f t="shared" si="89"/>
        <v>0</v>
      </c>
      <c r="P132" s="138">
        <f t="shared" si="89"/>
        <v>0</v>
      </c>
      <c r="Q132" s="138">
        <f t="shared" si="89"/>
        <v>0</v>
      </c>
      <c r="R132" s="138">
        <f t="shared" si="89"/>
        <v>0</v>
      </c>
      <c r="S132" s="138">
        <f t="shared" si="89"/>
        <v>0</v>
      </c>
      <c r="T132" s="138">
        <f t="shared" si="89"/>
        <v>0</v>
      </c>
      <c r="U132" s="122"/>
    </row>
    <row r="133" spans="3:21" ht="13.5">
      <c r="H133" s="97"/>
      <c r="I133" s="97"/>
      <c r="J133" s="97"/>
      <c r="K133" s="97"/>
      <c r="L133" s="97"/>
      <c r="M133" s="97"/>
      <c r="N133" s="97"/>
      <c r="O133" s="97"/>
      <c r="P133" s="97"/>
      <c r="Q133" s="97"/>
      <c r="R133" s="97"/>
      <c r="S133" s="97"/>
      <c r="T133" s="97"/>
      <c r="U133" s="122"/>
    </row>
    <row r="134" spans="3:21" ht="13.5">
      <c r="C134" s="16" t="s">
        <v>376</v>
      </c>
      <c r="D134" s="18"/>
      <c r="E134" s="18" t="s">
        <v>649</v>
      </c>
      <c r="F134" s="18"/>
      <c r="G134" s="18"/>
      <c r="H134" s="139">
        <f t="shared" ref="H134:T134" si="90">H270-H336</f>
        <v>0</v>
      </c>
      <c r="I134" s="139">
        <f t="shared" si="90"/>
        <v>0</v>
      </c>
      <c r="J134" s="139">
        <f t="shared" si="90"/>
        <v>0</v>
      </c>
      <c r="K134" s="139">
        <f t="shared" si="90"/>
        <v>0</v>
      </c>
      <c r="L134" s="139">
        <f t="shared" si="90"/>
        <v>0</v>
      </c>
      <c r="M134" s="139">
        <f t="shared" si="90"/>
        <v>0</v>
      </c>
      <c r="N134" s="139">
        <f t="shared" si="90"/>
        <v>0</v>
      </c>
      <c r="O134" s="139">
        <f t="shared" si="90"/>
        <v>0</v>
      </c>
      <c r="P134" s="139">
        <f t="shared" si="90"/>
        <v>0</v>
      </c>
      <c r="Q134" s="139">
        <f t="shared" si="90"/>
        <v>0</v>
      </c>
      <c r="R134" s="139">
        <f t="shared" si="90"/>
        <v>0</v>
      </c>
      <c r="S134" s="139">
        <f t="shared" si="90"/>
        <v>0</v>
      </c>
      <c r="T134" s="139">
        <f t="shared" si="90"/>
        <v>0</v>
      </c>
      <c r="U134" s="122"/>
    </row>
    <row r="135" spans="3:21" ht="13.5">
      <c r="C135" s="24" t="s">
        <v>88</v>
      </c>
      <c r="D135" s="18"/>
      <c r="E135" s="18" t="s">
        <v>649</v>
      </c>
      <c r="H135" s="103">
        <f t="shared" ref="H135:T135" si="91">H271-H337</f>
        <v>0</v>
      </c>
      <c r="I135" s="103">
        <f t="shared" si="91"/>
        <v>0</v>
      </c>
      <c r="J135" s="103">
        <f t="shared" si="91"/>
        <v>0</v>
      </c>
      <c r="K135" s="103">
        <f t="shared" si="91"/>
        <v>0</v>
      </c>
      <c r="L135" s="103">
        <f t="shared" si="91"/>
        <v>0</v>
      </c>
      <c r="M135" s="103">
        <f t="shared" si="91"/>
        <v>0</v>
      </c>
      <c r="N135" s="103">
        <f t="shared" si="91"/>
        <v>0</v>
      </c>
      <c r="O135" s="103">
        <f t="shared" si="91"/>
        <v>0</v>
      </c>
      <c r="P135" s="103">
        <f t="shared" si="91"/>
        <v>0</v>
      </c>
      <c r="Q135" s="103">
        <f t="shared" si="91"/>
        <v>0</v>
      </c>
      <c r="R135" s="103">
        <f t="shared" si="91"/>
        <v>0</v>
      </c>
      <c r="S135" s="103">
        <f t="shared" si="91"/>
        <v>0</v>
      </c>
      <c r="T135" s="103">
        <f t="shared" si="91"/>
        <v>0</v>
      </c>
      <c r="U135" s="122"/>
    </row>
    <row r="136" spans="3:21" ht="13.5">
      <c r="C136" s="24" t="s">
        <v>89</v>
      </c>
      <c r="D136" s="18"/>
      <c r="E136" s="18" t="s">
        <v>649</v>
      </c>
      <c r="H136" s="103">
        <f t="shared" ref="H136:T136" si="92">H272-H338</f>
        <v>0</v>
      </c>
      <c r="I136" s="103">
        <f t="shared" si="92"/>
        <v>0</v>
      </c>
      <c r="J136" s="103">
        <f t="shared" si="92"/>
        <v>0</v>
      </c>
      <c r="K136" s="103">
        <f t="shared" si="92"/>
        <v>0</v>
      </c>
      <c r="L136" s="103">
        <f t="shared" si="92"/>
        <v>0</v>
      </c>
      <c r="M136" s="103">
        <f t="shared" si="92"/>
        <v>0</v>
      </c>
      <c r="N136" s="103">
        <f t="shared" si="92"/>
        <v>0</v>
      </c>
      <c r="O136" s="103">
        <f t="shared" si="92"/>
        <v>0</v>
      </c>
      <c r="P136" s="103">
        <f t="shared" si="92"/>
        <v>0</v>
      </c>
      <c r="Q136" s="103">
        <f t="shared" si="92"/>
        <v>0</v>
      </c>
      <c r="R136" s="103">
        <f t="shared" si="92"/>
        <v>0</v>
      </c>
      <c r="S136" s="103">
        <f t="shared" si="92"/>
        <v>0</v>
      </c>
      <c r="T136" s="103">
        <f t="shared" si="92"/>
        <v>0</v>
      </c>
      <c r="U136" s="122"/>
    </row>
    <row r="137" spans="3:21" ht="13.5">
      <c r="C137" s="24" t="s">
        <v>90</v>
      </c>
      <c r="D137" s="18"/>
      <c r="E137" s="18" t="s">
        <v>649</v>
      </c>
      <c r="H137" s="103">
        <f t="shared" ref="H137:T137" si="93">H273-H339</f>
        <v>0</v>
      </c>
      <c r="I137" s="103">
        <f t="shared" si="93"/>
        <v>0</v>
      </c>
      <c r="J137" s="103">
        <f t="shared" si="93"/>
        <v>0</v>
      </c>
      <c r="K137" s="103">
        <f t="shared" si="93"/>
        <v>0</v>
      </c>
      <c r="L137" s="103">
        <f t="shared" si="93"/>
        <v>0</v>
      </c>
      <c r="M137" s="103">
        <f t="shared" si="93"/>
        <v>0</v>
      </c>
      <c r="N137" s="103">
        <f t="shared" si="93"/>
        <v>0</v>
      </c>
      <c r="O137" s="103">
        <f t="shared" si="93"/>
        <v>0</v>
      </c>
      <c r="P137" s="103">
        <f t="shared" si="93"/>
        <v>0</v>
      </c>
      <c r="Q137" s="103">
        <f t="shared" si="93"/>
        <v>0</v>
      </c>
      <c r="R137" s="103">
        <f t="shared" si="93"/>
        <v>0</v>
      </c>
      <c r="S137" s="103">
        <f t="shared" si="93"/>
        <v>0</v>
      </c>
      <c r="T137" s="103">
        <f t="shared" si="93"/>
        <v>0</v>
      </c>
      <c r="U137" s="122"/>
    </row>
    <row r="138" spans="3:21" ht="13.5">
      <c r="C138" s="24" t="s">
        <v>91</v>
      </c>
      <c r="D138" s="18"/>
      <c r="E138" s="18" t="s">
        <v>649</v>
      </c>
      <c r="H138" s="103">
        <f t="shared" ref="H138:T138" si="94">H274-H340</f>
        <v>0</v>
      </c>
      <c r="I138" s="103">
        <f t="shared" si="94"/>
        <v>0</v>
      </c>
      <c r="J138" s="103">
        <f t="shared" si="94"/>
        <v>0</v>
      </c>
      <c r="K138" s="103">
        <f t="shared" si="94"/>
        <v>0</v>
      </c>
      <c r="L138" s="103">
        <f t="shared" si="94"/>
        <v>0</v>
      </c>
      <c r="M138" s="103">
        <f t="shared" si="94"/>
        <v>0</v>
      </c>
      <c r="N138" s="103">
        <f t="shared" si="94"/>
        <v>0</v>
      </c>
      <c r="O138" s="103">
        <f t="shared" si="94"/>
        <v>0</v>
      </c>
      <c r="P138" s="103">
        <f t="shared" si="94"/>
        <v>0</v>
      </c>
      <c r="Q138" s="103">
        <f t="shared" si="94"/>
        <v>0</v>
      </c>
      <c r="R138" s="103">
        <f t="shared" si="94"/>
        <v>0</v>
      </c>
      <c r="S138" s="103">
        <f t="shared" si="94"/>
        <v>0</v>
      </c>
      <c r="T138" s="103">
        <f t="shared" si="94"/>
        <v>0</v>
      </c>
      <c r="U138" s="122"/>
    </row>
    <row r="139" spans="3:21" ht="13.5">
      <c r="C139" s="24" t="s">
        <v>92</v>
      </c>
      <c r="D139" s="18"/>
      <c r="E139" s="18" t="s">
        <v>649</v>
      </c>
      <c r="H139" s="103">
        <f t="shared" ref="H139:T139" si="95">H275-H341</f>
        <v>0</v>
      </c>
      <c r="I139" s="103">
        <f t="shared" si="95"/>
        <v>0</v>
      </c>
      <c r="J139" s="103">
        <f t="shared" si="95"/>
        <v>0</v>
      </c>
      <c r="K139" s="103">
        <f t="shared" si="95"/>
        <v>0</v>
      </c>
      <c r="L139" s="103">
        <f t="shared" si="95"/>
        <v>0</v>
      </c>
      <c r="M139" s="103">
        <f t="shared" si="95"/>
        <v>0</v>
      </c>
      <c r="N139" s="103">
        <f t="shared" si="95"/>
        <v>0</v>
      </c>
      <c r="O139" s="103">
        <f t="shared" si="95"/>
        <v>0</v>
      </c>
      <c r="P139" s="103">
        <f t="shared" si="95"/>
        <v>0</v>
      </c>
      <c r="Q139" s="103">
        <f t="shared" si="95"/>
        <v>0</v>
      </c>
      <c r="R139" s="103">
        <f t="shared" si="95"/>
        <v>0</v>
      </c>
      <c r="S139" s="103">
        <f t="shared" si="95"/>
        <v>0</v>
      </c>
      <c r="T139" s="103">
        <f t="shared" si="95"/>
        <v>0</v>
      </c>
      <c r="U139" s="122"/>
    </row>
    <row r="140" spans="3:21" ht="13.5">
      <c r="C140" s="24" t="s">
        <v>93</v>
      </c>
      <c r="D140" s="18"/>
      <c r="E140" s="18" t="s">
        <v>649</v>
      </c>
      <c r="H140" s="103">
        <f t="shared" ref="H140:T140" si="96">H276-H342</f>
        <v>0</v>
      </c>
      <c r="I140" s="103">
        <f t="shared" si="96"/>
        <v>0</v>
      </c>
      <c r="J140" s="103">
        <f t="shared" si="96"/>
        <v>0</v>
      </c>
      <c r="K140" s="103">
        <f t="shared" si="96"/>
        <v>0</v>
      </c>
      <c r="L140" s="103">
        <f t="shared" si="96"/>
        <v>0</v>
      </c>
      <c r="M140" s="103">
        <f t="shared" si="96"/>
        <v>0</v>
      </c>
      <c r="N140" s="103">
        <f t="shared" si="96"/>
        <v>0</v>
      </c>
      <c r="O140" s="103">
        <f t="shared" si="96"/>
        <v>0</v>
      </c>
      <c r="P140" s="103">
        <f t="shared" si="96"/>
        <v>0</v>
      </c>
      <c r="Q140" s="103">
        <f t="shared" si="96"/>
        <v>0</v>
      </c>
      <c r="R140" s="103">
        <f t="shared" si="96"/>
        <v>0</v>
      </c>
      <c r="S140" s="103">
        <f t="shared" si="96"/>
        <v>0</v>
      </c>
      <c r="T140" s="103">
        <f t="shared" si="96"/>
        <v>0</v>
      </c>
      <c r="U140" s="122"/>
    </row>
    <row r="141" spans="3:21" ht="13.5">
      <c r="C141" s="24" t="s">
        <v>94</v>
      </c>
      <c r="D141" s="18"/>
      <c r="E141" s="18" t="s">
        <v>649</v>
      </c>
      <c r="H141" s="103">
        <f t="shared" ref="H141:T141" si="97">H277-H343</f>
        <v>0</v>
      </c>
      <c r="I141" s="103">
        <f t="shared" si="97"/>
        <v>0</v>
      </c>
      <c r="J141" s="103">
        <f t="shared" si="97"/>
        <v>0</v>
      </c>
      <c r="K141" s="103">
        <f t="shared" si="97"/>
        <v>0</v>
      </c>
      <c r="L141" s="103">
        <f t="shared" si="97"/>
        <v>0</v>
      </c>
      <c r="M141" s="103">
        <f t="shared" si="97"/>
        <v>0</v>
      </c>
      <c r="N141" s="103">
        <f t="shared" si="97"/>
        <v>0</v>
      </c>
      <c r="O141" s="103">
        <f t="shared" si="97"/>
        <v>0</v>
      </c>
      <c r="P141" s="103">
        <f t="shared" si="97"/>
        <v>0</v>
      </c>
      <c r="Q141" s="103">
        <f t="shared" si="97"/>
        <v>0</v>
      </c>
      <c r="R141" s="103">
        <f t="shared" si="97"/>
        <v>0</v>
      </c>
      <c r="S141" s="103">
        <f t="shared" si="97"/>
        <v>0</v>
      </c>
      <c r="T141" s="103">
        <f t="shared" si="97"/>
        <v>0</v>
      </c>
      <c r="U141" s="122"/>
    </row>
    <row r="142" spans="3:21" ht="13.5">
      <c r="C142" s="24" t="s">
        <v>95</v>
      </c>
      <c r="D142" s="18"/>
      <c r="E142" s="18" t="s">
        <v>649</v>
      </c>
      <c r="H142" s="103">
        <f t="shared" ref="H142:T142" si="98">H278-H344</f>
        <v>0</v>
      </c>
      <c r="I142" s="103">
        <f t="shared" si="98"/>
        <v>0</v>
      </c>
      <c r="J142" s="103">
        <f t="shared" si="98"/>
        <v>0</v>
      </c>
      <c r="K142" s="103">
        <f t="shared" si="98"/>
        <v>0</v>
      </c>
      <c r="L142" s="103">
        <f t="shared" si="98"/>
        <v>0</v>
      </c>
      <c r="M142" s="103">
        <f t="shared" si="98"/>
        <v>0</v>
      </c>
      <c r="N142" s="103">
        <f t="shared" si="98"/>
        <v>0</v>
      </c>
      <c r="O142" s="103">
        <f t="shared" si="98"/>
        <v>0</v>
      </c>
      <c r="P142" s="103">
        <f t="shared" si="98"/>
        <v>0</v>
      </c>
      <c r="Q142" s="103">
        <f t="shared" si="98"/>
        <v>0</v>
      </c>
      <c r="R142" s="103">
        <f t="shared" si="98"/>
        <v>0</v>
      </c>
      <c r="S142" s="103">
        <f t="shared" si="98"/>
        <v>0</v>
      </c>
      <c r="T142" s="103">
        <f t="shared" si="98"/>
        <v>0</v>
      </c>
      <c r="U142" s="122"/>
    </row>
    <row r="143" spans="3:21" ht="13.5">
      <c r="C143" s="24" t="s">
        <v>664</v>
      </c>
      <c r="D143" s="18"/>
      <c r="E143" s="18" t="s">
        <v>649</v>
      </c>
      <c r="H143" s="103">
        <f t="shared" ref="H143:T143" si="99">H279-H345</f>
        <v>0</v>
      </c>
      <c r="I143" s="103">
        <f t="shared" si="99"/>
        <v>0</v>
      </c>
      <c r="J143" s="103">
        <f t="shared" si="99"/>
        <v>0</v>
      </c>
      <c r="K143" s="103">
        <f t="shared" si="99"/>
        <v>0</v>
      </c>
      <c r="L143" s="103">
        <f t="shared" si="99"/>
        <v>0</v>
      </c>
      <c r="M143" s="103">
        <f t="shared" si="99"/>
        <v>0</v>
      </c>
      <c r="N143" s="103">
        <f t="shared" si="99"/>
        <v>0</v>
      </c>
      <c r="O143" s="103">
        <f t="shared" si="99"/>
        <v>0</v>
      </c>
      <c r="P143" s="103">
        <f t="shared" si="99"/>
        <v>0</v>
      </c>
      <c r="Q143" s="103">
        <f t="shared" si="99"/>
        <v>0</v>
      </c>
      <c r="R143" s="103">
        <f t="shared" si="99"/>
        <v>0</v>
      </c>
      <c r="S143" s="103">
        <f t="shared" si="99"/>
        <v>0</v>
      </c>
      <c r="T143" s="103">
        <f t="shared" si="99"/>
        <v>0</v>
      </c>
      <c r="U143" s="122"/>
    </row>
    <row r="144" spans="3:21" ht="13.5">
      <c r="C144" s="16" t="s">
        <v>96</v>
      </c>
      <c r="D144" s="18"/>
      <c r="E144" s="18" t="s">
        <v>649</v>
      </c>
      <c r="F144" s="18"/>
      <c r="G144" s="18"/>
      <c r="H144" s="139">
        <f t="shared" ref="H144:T144" si="100">H280-H346</f>
        <v>0</v>
      </c>
      <c r="I144" s="139">
        <f t="shared" si="100"/>
        <v>0</v>
      </c>
      <c r="J144" s="139">
        <f t="shared" si="100"/>
        <v>0</v>
      </c>
      <c r="K144" s="139">
        <f t="shared" si="100"/>
        <v>0</v>
      </c>
      <c r="L144" s="139">
        <f t="shared" si="100"/>
        <v>0</v>
      </c>
      <c r="M144" s="139">
        <f t="shared" si="100"/>
        <v>0</v>
      </c>
      <c r="N144" s="139">
        <f t="shared" si="100"/>
        <v>0</v>
      </c>
      <c r="O144" s="139">
        <f t="shared" si="100"/>
        <v>0</v>
      </c>
      <c r="P144" s="139">
        <f t="shared" si="100"/>
        <v>0</v>
      </c>
      <c r="Q144" s="139">
        <f t="shared" si="100"/>
        <v>0</v>
      </c>
      <c r="R144" s="139">
        <f t="shared" si="100"/>
        <v>0</v>
      </c>
      <c r="S144" s="139">
        <f t="shared" si="100"/>
        <v>0</v>
      </c>
      <c r="T144" s="139">
        <f t="shared" si="100"/>
        <v>0</v>
      </c>
      <c r="U144" s="122"/>
    </row>
    <row r="145" spans="1:22" ht="13.5">
      <c r="C145" s="24"/>
      <c r="D145" s="18"/>
      <c r="E145" s="18"/>
      <c r="F145" s="18"/>
      <c r="G145" s="18"/>
      <c r="H145" s="117"/>
      <c r="I145" s="117"/>
      <c r="J145" s="117"/>
      <c r="K145" s="117"/>
      <c r="L145" s="117"/>
      <c r="M145" s="117"/>
      <c r="N145" s="117"/>
      <c r="O145" s="117"/>
      <c r="P145" s="117"/>
      <c r="Q145" s="117"/>
      <c r="R145" s="117"/>
      <c r="S145" s="117"/>
      <c r="T145" s="117"/>
      <c r="U145" s="122"/>
    </row>
    <row r="146" spans="1:22" ht="13.5">
      <c r="C146" s="206" t="s">
        <v>667</v>
      </c>
      <c r="D146" s="18"/>
      <c r="E146" s="18" t="s">
        <v>649</v>
      </c>
      <c r="F146" s="18"/>
      <c r="G146" s="18"/>
      <c r="H146" s="103">
        <f t="shared" ref="H146:T147" si="101">H282-H348</f>
        <v>0</v>
      </c>
      <c r="I146" s="103">
        <f t="shared" si="101"/>
        <v>0</v>
      </c>
      <c r="J146" s="103">
        <f t="shared" si="101"/>
        <v>0</v>
      </c>
      <c r="K146" s="103">
        <f t="shared" si="101"/>
        <v>0</v>
      </c>
      <c r="L146" s="103">
        <f t="shared" si="101"/>
        <v>0</v>
      </c>
      <c r="M146" s="103">
        <f t="shared" si="101"/>
        <v>0</v>
      </c>
      <c r="N146" s="103">
        <f t="shared" si="101"/>
        <v>0</v>
      </c>
      <c r="O146" s="103">
        <f t="shared" si="101"/>
        <v>0</v>
      </c>
      <c r="P146" s="103">
        <f t="shared" si="101"/>
        <v>0</v>
      </c>
      <c r="Q146" s="103">
        <f t="shared" si="101"/>
        <v>0</v>
      </c>
      <c r="R146" s="103">
        <f t="shared" si="101"/>
        <v>0</v>
      </c>
      <c r="S146" s="103">
        <f t="shared" si="101"/>
        <v>0</v>
      </c>
      <c r="T146" s="103">
        <f t="shared" si="101"/>
        <v>0</v>
      </c>
      <c r="U146" s="122"/>
    </row>
    <row r="147" spans="1:22" ht="13.5">
      <c r="C147" s="206" t="s">
        <v>668</v>
      </c>
      <c r="D147" s="18"/>
      <c r="E147" s="18" t="s">
        <v>649</v>
      </c>
      <c r="F147" s="18"/>
      <c r="G147" s="18"/>
      <c r="H147" s="103">
        <f t="shared" si="101"/>
        <v>0</v>
      </c>
      <c r="I147" s="103">
        <f t="shared" si="101"/>
        <v>0</v>
      </c>
      <c r="J147" s="103">
        <f t="shared" si="101"/>
        <v>0</v>
      </c>
      <c r="K147" s="103">
        <f t="shared" si="101"/>
        <v>0</v>
      </c>
      <c r="L147" s="103">
        <f t="shared" si="101"/>
        <v>0</v>
      </c>
      <c r="M147" s="103">
        <f t="shared" si="101"/>
        <v>0</v>
      </c>
      <c r="N147" s="103">
        <f t="shared" si="101"/>
        <v>0</v>
      </c>
      <c r="O147" s="103">
        <f t="shared" si="101"/>
        <v>0</v>
      </c>
      <c r="P147" s="103">
        <f t="shared" si="101"/>
        <v>0</v>
      </c>
      <c r="Q147" s="103">
        <f t="shared" si="101"/>
        <v>0</v>
      </c>
      <c r="R147" s="103">
        <f t="shared" si="101"/>
        <v>0</v>
      </c>
      <c r="S147" s="103">
        <f t="shared" si="101"/>
        <v>0</v>
      </c>
      <c r="T147" s="103">
        <f t="shared" si="101"/>
        <v>0</v>
      </c>
      <c r="U147" s="122"/>
    </row>
    <row r="148" spans="1:22" ht="13.5">
      <c r="C148" s="206"/>
      <c r="D148" s="18"/>
      <c r="E148" s="18"/>
      <c r="F148" s="18"/>
      <c r="G148" s="18"/>
      <c r="H148" s="117"/>
      <c r="I148" s="117"/>
      <c r="J148" s="117"/>
      <c r="K148" s="117"/>
      <c r="L148" s="117"/>
      <c r="M148" s="117"/>
      <c r="N148" s="117"/>
      <c r="O148" s="117"/>
      <c r="P148" s="117"/>
      <c r="Q148" s="117"/>
      <c r="R148" s="117"/>
      <c r="S148" s="117"/>
      <c r="T148" s="117"/>
      <c r="U148" s="122"/>
    </row>
    <row r="149" spans="1:22" ht="13.5">
      <c r="C149" s="151" t="s">
        <v>491</v>
      </c>
      <c r="D149" s="52"/>
      <c r="E149" s="18" t="s">
        <v>649</v>
      </c>
      <c r="H149" s="139">
        <f t="shared" ref="H149:T149" si="102">H285-H351</f>
        <v>0</v>
      </c>
      <c r="I149" s="139">
        <f t="shared" si="102"/>
        <v>0</v>
      </c>
      <c r="J149" s="139">
        <f t="shared" si="102"/>
        <v>0</v>
      </c>
      <c r="K149" s="139">
        <f t="shared" si="102"/>
        <v>0</v>
      </c>
      <c r="L149" s="139">
        <f t="shared" si="102"/>
        <v>0</v>
      </c>
      <c r="M149" s="139">
        <f t="shared" si="102"/>
        <v>0</v>
      </c>
      <c r="N149" s="139">
        <f t="shared" si="102"/>
        <v>0</v>
      </c>
      <c r="O149" s="139">
        <f t="shared" si="102"/>
        <v>0</v>
      </c>
      <c r="P149" s="139">
        <f t="shared" si="102"/>
        <v>0</v>
      </c>
      <c r="Q149" s="139">
        <f t="shared" si="102"/>
        <v>0</v>
      </c>
      <c r="R149" s="139">
        <f t="shared" si="102"/>
        <v>0</v>
      </c>
      <c r="S149" s="139">
        <f t="shared" si="102"/>
        <v>0</v>
      </c>
      <c r="T149" s="139">
        <f t="shared" si="102"/>
        <v>0</v>
      </c>
      <c r="U149" s="122"/>
    </row>
    <row r="150" spans="1:22" ht="13.5">
      <c r="U150" s="122"/>
    </row>
    <row r="151" spans="1:22" ht="13.5">
      <c r="C151" s="16" t="s">
        <v>377</v>
      </c>
      <c r="D151" s="18"/>
      <c r="E151" s="18" t="s">
        <v>649</v>
      </c>
      <c r="H151" s="139">
        <f t="shared" ref="H151:T151" si="103">H287-H353</f>
        <v>0</v>
      </c>
      <c r="I151" s="139">
        <f t="shared" si="103"/>
        <v>0</v>
      </c>
      <c r="J151" s="139">
        <f t="shared" si="103"/>
        <v>0</v>
      </c>
      <c r="K151" s="139">
        <f t="shared" si="103"/>
        <v>0</v>
      </c>
      <c r="L151" s="139">
        <f t="shared" si="103"/>
        <v>0</v>
      </c>
      <c r="M151" s="139">
        <f t="shared" si="103"/>
        <v>0</v>
      </c>
      <c r="N151" s="139">
        <f t="shared" si="103"/>
        <v>0</v>
      </c>
      <c r="O151" s="139">
        <f t="shared" si="103"/>
        <v>0</v>
      </c>
      <c r="P151" s="139">
        <f t="shared" si="103"/>
        <v>0</v>
      </c>
      <c r="Q151" s="139">
        <f t="shared" si="103"/>
        <v>0</v>
      </c>
      <c r="R151" s="139">
        <f t="shared" si="103"/>
        <v>0</v>
      </c>
      <c r="S151" s="139">
        <f t="shared" si="103"/>
        <v>0</v>
      </c>
      <c r="T151" s="139">
        <f t="shared" si="103"/>
        <v>0</v>
      </c>
      <c r="U151" s="122"/>
    </row>
    <row r="152" spans="1:22" ht="13.5">
      <c r="A152" s="21"/>
      <c r="B152" s="21"/>
      <c r="C152" s="21"/>
      <c r="D152" s="21"/>
      <c r="E152" s="21"/>
      <c r="F152" s="21"/>
      <c r="G152" s="21"/>
      <c r="H152" s="118"/>
      <c r="I152" s="118"/>
      <c r="J152" s="118"/>
      <c r="K152" s="118"/>
      <c r="L152" s="118"/>
      <c r="M152" s="118"/>
      <c r="N152" s="118"/>
      <c r="O152" s="118"/>
      <c r="P152" s="118"/>
      <c r="Q152" s="118"/>
      <c r="R152" s="118"/>
      <c r="S152" s="118"/>
      <c r="T152" s="118"/>
      <c r="U152" s="125"/>
      <c r="V152" s="21"/>
    </row>
    <row r="153" spans="1:22" ht="13.5">
      <c r="B153" s="64"/>
      <c r="C153" s="64"/>
      <c r="D153" s="64"/>
      <c r="E153" s="64"/>
      <c r="F153" s="64"/>
      <c r="G153" s="64"/>
      <c r="H153" s="119"/>
      <c r="I153" s="119"/>
      <c r="J153" s="119"/>
      <c r="K153" s="119"/>
      <c r="L153" s="119"/>
      <c r="M153" s="119"/>
      <c r="N153" s="119"/>
      <c r="O153" s="119"/>
      <c r="P153" s="119"/>
      <c r="Q153" s="119"/>
      <c r="R153" s="119"/>
      <c r="S153" s="119"/>
      <c r="T153" s="119"/>
      <c r="U153" s="126"/>
    </row>
    <row r="154" spans="1:22" ht="13.5">
      <c r="B154" s="65" t="s">
        <v>378</v>
      </c>
      <c r="D154" s="64"/>
      <c r="E154" s="64"/>
      <c r="F154" s="64"/>
      <c r="G154" s="64"/>
      <c r="H154" s="119"/>
      <c r="I154" s="119"/>
      <c r="J154" s="119"/>
      <c r="K154" s="119"/>
      <c r="L154" s="119"/>
      <c r="M154" s="119"/>
      <c r="N154" s="119"/>
      <c r="O154" s="119"/>
      <c r="P154" s="119"/>
      <c r="Q154" s="119"/>
      <c r="R154" s="119"/>
      <c r="S154" s="119"/>
      <c r="T154" s="119"/>
      <c r="U154" s="122"/>
    </row>
    <row r="155" spans="1:22" ht="13.5">
      <c r="B155" s="65"/>
      <c r="D155" s="64"/>
      <c r="E155" s="64"/>
      <c r="F155" s="64"/>
      <c r="G155" s="64"/>
      <c r="H155" s="119"/>
      <c r="I155" s="119"/>
      <c r="J155" s="119"/>
      <c r="K155" s="119"/>
      <c r="L155" s="119"/>
      <c r="M155" s="119"/>
      <c r="N155" s="119"/>
      <c r="O155" s="119"/>
      <c r="P155" s="119"/>
      <c r="Q155" s="119"/>
      <c r="R155" s="119"/>
      <c r="S155" s="119"/>
      <c r="T155" s="119"/>
      <c r="U155" s="122"/>
    </row>
    <row r="156" spans="1:22" ht="13.5">
      <c r="C156" s="161" t="s">
        <v>79</v>
      </c>
      <c r="D156" s="18"/>
      <c r="E156" s="18" t="s">
        <v>649</v>
      </c>
      <c r="H156" s="103">
        <f>'3'!H14</f>
        <v>1.7689999999999999</v>
      </c>
      <c r="I156" s="103">
        <f>'3'!I14</f>
        <v>4.9630000000000001</v>
      </c>
      <c r="J156" s="103">
        <f>'3'!J14</f>
        <v>7.6870000000000003</v>
      </c>
      <c r="K156" s="103">
        <f>'3'!K14</f>
        <v>9.7279999999999998</v>
      </c>
      <c r="L156" s="103">
        <f>'3'!L14</f>
        <v>11.736000000000001</v>
      </c>
      <c r="M156" s="103">
        <f>'3'!M14</f>
        <v>13.795000000000002</v>
      </c>
      <c r="N156" s="103">
        <f>'3'!N14</f>
        <v>16.238000000000003</v>
      </c>
      <c r="O156" s="103">
        <f>'3'!O14</f>
        <v>18.197000000000003</v>
      </c>
      <c r="P156" s="103">
        <f>'3'!P14</f>
        <v>20.066000000000003</v>
      </c>
      <c r="Q156" s="103">
        <f>'3'!Q14</f>
        <v>21.941000000000003</v>
      </c>
      <c r="R156" s="103">
        <f>'3'!R14</f>
        <v>2.0350000000000001</v>
      </c>
      <c r="S156" s="103">
        <f>'3'!S14</f>
        <v>1.84</v>
      </c>
      <c r="T156" s="103">
        <f>'3'!T14</f>
        <v>0.76200000000000001</v>
      </c>
      <c r="U156" s="122"/>
      <c r="V156" s="64"/>
    </row>
    <row r="157" spans="1:22" ht="13.5">
      <c r="A157" s="64"/>
      <c r="C157" s="161" t="s">
        <v>80</v>
      </c>
      <c r="D157" s="18"/>
      <c r="E157" s="18" t="s">
        <v>649</v>
      </c>
      <c r="H157" s="103">
        <f>'8'!H93</f>
        <v>0</v>
      </c>
      <c r="I157" s="103">
        <f>'8'!I93</f>
        <v>0</v>
      </c>
      <c r="J157" s="103">
        <f>'8'!J93</f>
        <v>0</v>
      </c>
      <c r="K157" s="103">
        <f>'8'!K93</f>
        <v>0</v>
      </c>
      <c r="L157" s="103">
        <f>'8'!L93</f>
        <v>0</v>
      </c>
      <c r="M157" s="103">
        <f>'8'!M93</f>
        <v>0</v>
      </c>
      <c r="N157" s="103">
        <f>'8'!N93</f>
        <v>0</v>
      </c>
      <c r="O157" s="103">
        <f>'8'!O93</f>
        <v>0</v>
      </c>
      <c r="P157" s="103">
        <f>'8'!P93</f>
        <v>0</v>
      </c>
      <c r="Q157" s="103">
        <f>'8'!Q93</f>
        <v>0</v>
      </c>
      <c r="R157" s="103">
        <f>'8'!R93</f>
        <v>0</v>
      </c>
      <c r="S157" s="103">
        <f>'8'!S93</f>
        <v>0</v>
      </c>
      <c r="T157" s="103">
        <f>'8'!T93</f>
        <v>0</v>
      </c>
      <c r="U157" s="122"/>
    </row>
    <row r="158" spans="1:22" ht="13.5">
      <c r="H158" s="97"/>
      <c r="I158" s="97"/>
      <c r="J158" s="97"/>
      <c r="K158" s="97"/>
      <c r="L158" s="97"/>
      <c r="M158" s="97"/>
      <c r="N158" s="97"/>
      <c r="O158" s="97"/>
      <c r="P158" s="97"/>
      <c r="Q158" s="97"/>
      <c r="R158" s="97"/>
      <c r="S158" s="97"/>
      <c r="T158" s="97"/>
      <c r="U158" s="122"/>
    </row>
    <row r="159" spans="1:22" ht="13.5">
      <c r="C159" s="16" t="s">
        <v>561</v>
      </c>
      <c r="D159" s="18"/>
      <c r="E159" s="18" t="s">
        <v>649</v>
      </c>
      <c r="H159" s="98">
        <f t="shared" ref="H159:T159" si="104">H161+H268+H283+H285+H287</f>
        <v>0</v>
      </c>
      <c r="I159" s="98">
        <f t="shared" si="104"/>
        <v>0</v>
      </c>
      <c r="J159" s="98">
        <f t="shared" si="104"/>
        <v>0</v>
      </c>
      <c r="K159" s="98">
        <f t="shared" si="104"/>
        <v>0</v>
      </c>
      <c r="L159" s="98">
        <f t="shared" si="104"/>
        <v>0</v>
      </c>
      <c r="M159" s="98">
        <f t="shared" si="104"/>
        <v>0</v>
      </c>
      <c r="N159" s="98">
        <f t="shared" si="104"/>
        <v>0</v>
      </c>
      <c r="O159" s="98">
        <f t="shared" si="104"/>
        <v>0</v>
      </c>
      <c r="P159" s="98">
        <f t="shared" si="104"/>
        <v>0</v>
      </c>
      <c r="Q159" s="98">
        <f t="shared" si="104"/>
        <v>0</v>
      </c>
      <c r="R159" s="98">
        <f t="shared" si="104"/>
        <v>0</v>
      </c>
      <c r="S159" s="98">
        <f t="shared" si="104"/>
        <v>0</v>
      </c>
      <c r="T159" s="98">
        <f t="shared" si="104"/>
        <v>0</v>
      </c>
      <c r="U159" s="122"/>
    </row>
    <row r="160" spans="1:22" ht="13.5">
      <c r="D160" s="18"/>
      <c r="E160" s="18"/>
      <c r="H160" s="97"/>
      <c r="I160" s="97"/>
      <c r="J160" s="97"/>
      <c r="K160" s="97"/>
      <c r="L160" s="97"/>
      <c r="M160" s="97"/>
      <c r="N160" s="97"/>
      <c r="O160" s="97"/>
      <c r="P160" s="97"/>
      <c r="Q160" s="97"/>
      <c r="R160" s="97"/>
      <c r="S160" s="97"/>
      <c r="T160" s="97"/>
      <c r="U160" s="122"/>
    </row>
    <row r="161" spans="3:21" ht="13.5">
      <c r="C161" s="16" t="s">
        <v>370</v>
      </c>
      <c r="D161" s="288"/>
      <c r="E161" s="288" t="s">
        <v>649</v>
      </c>
      <c r="H161" s="98">
        <f>SUM(H166,H173,H180,H187,H194,H201,H208,H215,H222,H229,H236,H243,H250,H257,H264)</f>
        <v>0</v>
      </c>
      <c r="I161" s="98">
        <f t="shared" ref="I161:S161" si="105">SUM(I166,I173,I180,I187,I194,I201,I208,I215,I222,I229,I236,I243,I250,I257,I264)</f>
        <v>0</v>
      </c>
      <c r="J161" s="98">
        <f t="shared" si="105"/>
        <v>0</v>
      </c>
      <c r="K161" s="98">
        <f t="shared" si="105"/>
        <v>0</v>
      </c>
      <c r="L161" s="98">
        <f t="shared" si="105"/>
        <v>0</v>
      </c>
      <c r="M161" s="98">
        <f t="shared" si="105"/>
        <v>0</v>
      </c>
      <c r="N161" s="98">
        <f t="shared" si="105"/>
        <v>0</v>
      </c>
      <c r="O161" s="98">
        <f t="shared" si="105"/>
        <v>0</v>
      </c>
      <c r="P161" s="98">
        <f t="shared" si="105"/>
        <v>0</v>
      </c>
      <c r="Q161" s="98">
        <f t="shared" si="105"/>
        <v>0</v>
      </c>
      <c r="R161" s="98">
        <f t="shared" si="105"/>
        <v>0</v>
      </c>
      <c r="S161" s="98">
        <f t="shared" si="105"/>
        <v>0</v>
      </c>
      <c r="T161" s="98">
        <f>SUM(T166,T173,T180,T187,T194,T201,T208,T215,T222,T229,T236,T243,T250,T257,T264)</f>
        <v>0</v>
      </c>
      <c r="U161" s="122"/>
    </row>
    <row r="162" spans="3:21" ht="13.5">
      <c r="D162" s="18"/>
      <c r="E162" s="18"/>
      <c r="H162" s="97"/>
      <c r="I162" s="97"/>
      <c r="J162" s="97"/>
      <c r="K162" s="97"/>
      <c r="L162" s="97"/>
      <c r="M162" s="97"/>
      <c r="N162" s="97"/>
      <c r="O162" s="97"/>
      <c r="P162" s="97"/>
      <c r="Q162" s="97"/>
      <c r="R162" s="97"/>
      <c r="S162" s="97"/>
      <c r="T162" s="97"/>
      <c r="U162" s="122"/>
    </row>
    <row r="163" spans="3:21" ht="13.5">
      <c r="C163" s="161" t="s">
        <v>112</v>
      </c>
      <c r="D163" s="18"/>
      <c r="E163" s="18" t="s">
        <v>649</v>
      </c>
      <c r="H163" s="103">
        <f>'3'!H20</f>
        <v>0</v>
      </c>
      <c r="I163" s="103">
        <f>'3'!I20</f>
        <v>0</v>
      </c>
      <c r="J163" s="103">
        <f>'3'!J20</f>
        <v>0</v>
      </c>
      <c r="K163" s="103">
        <f>'3'!K20</f>
        <v>0</v>
      </c>
      <c r="L163" s="103">
        <f>'3'!L20</f>
        <v>0</v>
      </c>
      <c r="M163" s="103">
        <f>'3'!M20</f>
        <v>0</v>
      </c>
      <c r="N163" s="103">
        <f>'3'!N20</f>
        <v>0</v>
      </c>
      <c r="O163" s="103">
        <f>'3'!O20</f>
        <v>0</v>
      </c>
      <c r="P163" s="103">
        <f>'3'!P20</f>
        <v>0</v>
      </c>
      <c r="Q163" s="103">
        <f>'3'!Q20</f>
        <v>0</v>
      </c>
      <c r="R163" s="103">
        <f>'3'!R20</f>
        <v>0</v>
      </c>
      <c r="S163" s="103">
        <f>'3'!S20</f>
        <v>0</v>
      </c>
      <c r="T163" s="103">
        <f>'3'!T20</f>
        <v>0</v>
      </c>
      <c r="U163" s="122"/>
    </row>
    <row r="164" spans="3:21" ht="13.5">
      <c r="C164" s="161" t="s">
        <v>113</v>
      </c>
      <c r="D164" s="161" t="s">
        <v>114</v>
      </c>
      <c r="E164" s="18" t="s">
        <v>649</v>
      </c>
      <c r="H164" s="103">
        <f>'3'!H21</f>
        <v>0</v>
      </c>
      <c r="I164" s="103">
        <f>'3'!I21</f>
        <v>0</v>
      </c>
      <c r="J164" s="103">
        <f>'3'!J21</f>
        <v>0</v>
      </c>
      <c r="K164" s="103">
        <f>'3'!K21</f>
        <v>0</v>
      </c>
      <c r="L164" s="103">
        <f>'3'!L21</f>
        <v>0</v>
      </c>
      <c r="M164" s="103">
        <f>'3'!M21</f>
        <v>0</v>
      </c>
      <c r="N164" s="103">
        <f>'3'!N21</f>
        <v>0</v>
      </c>
      <c r="O164" s="103">
        <f>'3'!O21</f>
        <v>0</v>
      </c>
      <c r="P164" s="103">
        <f>'3'!P21</f>
        <v>0</v>
      </c>
      <c r="Q164" s="103">
        <f>'3'!Q21</f>
        <v>0</v>
      </c>
      <c r="R164" s="103">
        <f>'3'!R21</f>
        <v>0</v>
      </c>
      <c r="S164" s="103">
        <f>'3'!S21</f>
        <v>0</v>
      </c>
      <c r="T164" s="103">
        <f>'3'!T21</f>
        <v>0</v>
      </c>
      <c r="U164" s="122"/>
    </row>
    <row r="165" spans="3:21" ht="13.5">
      <c r="D165" s="18"/>
      <c r="E165" s="18"/>
      <c r="H165" s="97"/>
      <c r="I165" s="97"/>
      <c r="J165" s="97"/>
      <c r="K165" s="97"/>
      <c r="L165" s="97"/>
      <c r="M165" s="97"/>
      <c r="N165" s="97"/>
      <c r="O165" s="97"/>
      <c r="P165" s="97"/>
      <c r="Q165" s="97"/>
      <c r="R165" s="97"/>
      <c r="S165" s="97"/>
      <c r="T165" s="97"/>
      <c r="U165" s="122"/>
    </row>
    <row r="166" spans="3:21" ht="13.5">
      <c r="C166" s="16" t="s">
        <v>371</v>
      </c>
      <c r="D166" s="18"/>
      <c r="E166" s="18" t="s">
        <v>649</v>
      </c>
      <c r="H166" s="98">
        <f t="shared" ref="H166:T166" si="106">SUM(H167,H171)</f>
        <v>0</v>
      </c>
      <c r="I166" s="98">
        <f t="shared" si="106"/>
        <v>0</v>
      </c>
      <c r="J166" s="98">
        <f t="shared" si="106"/>
        <v>0</v>
      </c>
      <c r="K166" s="98">
        <f t="shared" si="106"/>
        <v>0</v>
      </c>
      <c r="L166" s="98">
        <f t="shared" si="106"/>
        <v>0</v>
      </c>
      <c r="M166" s="98">
        <f t="shared" si="106"/>
        <v>0</v>
      </c>
      <c r="N166" s="98">
        <f t="shared" si="106"/>
        <v>0</v>
      </c>
      <c r="O166" s="98">
        <f t="shared" si="106"/>
        <v>0</v>
      </c>
      <c r="P166" s="98">
        <f t="shared" si="106"/>
        <v>0</v>
      </c>
      <c r="Q166" s="98">
        <f t="shared" si="106"/>
        <v>0</v>
      </c>
      <c r="R166" s="98">
        <f t="shared" si="106"/>
        <v>0</v>
      </c>
      <c r="S166" s="98">
        <f t="shared" si="106"/>
        <v>0</v>
      </c>
      <c r="T166" s="98">
        <f t="shared" si="106"/>
        <v>0</v>
      </c>
      <c r="U166" s="122"/>
    </row>
    <row r="167" spans="3:21" ht="13.5">
      <c r="C167" s="16" t="s">
        <v>376</v>
      </c>
      <c r="E167" s="18" t="s">
        <v>649</v>
      </c>
      <c r="H167" s="98">
        <f>SUM(H168,H169, H170)</f>
        <v>0</v>
      </c>
      <c r="I167" s="98">
        <f t="shared" ref="I167:T167" si="107">SUM(I168,I169, I170)</f>
        <v>0</v>
      </c>
      <c r="J167" s="98">
        <f t="shared" si="107"/>
        <v>0</v>
      </c>
      <c r="K167" s="98">
        <f t="shared" si="107"/>
        <v>0</v>
      </c>
      <c r="L167" s="98">
        <f t="shared" si="107"/>
        <v>0</v>
      </c>
      <c r="M167" s="98">
        <f t="shared" si="107"/>
        <v>0</v>
      </c>
      <c r="N167" s="98">
        <f t="shared" si="107"/>
        <v>0</v>
      </c>
      <c r="O167" s="98">
        <f t="shared" si="107"/>
        <v>0</v>
      </c>
      <c r="P167" s="98">
        <f t="shared" si="107"/>
        <v>0</v>
      </c>
      <c r="Q167" s="98">
        <f t="shared" si="107"/>
        <v>0</v>
      </c>
      <c r="R167" s="98">
        <f t="shared" si="107"/>
        <v>0</v>
      </c>
      <c r="S167" s="98">
        <f t="shared" si="107"/>
        <v>0</v>
      </c>
      <c r="T167" s="98">
        <f t="shared" si="107"/>
        <v>0</v>
      </c>
    </row>
    <row r="168" spans="3:21" s="24" customFormat="1" ht="13.5">
      <c r="C168" s="134" t="s">
        <v>330</v>
      </c>
      <c r="E168" s="18" t="s">
        <v>649</v>
      </c>
      <c r="H168" s="98">
        <f>'4'!H22</f>
        <v>0</v>
      </c>
      <c r="I168" s="98">
        <f>'4'!I22</f>
        <v>0</v>
      </c>
      <c r="J168" s="98">
        <f>'4'!J22</f>
        <v>0</v>
      </c>
      <c r="K168" s="98">
        <f>'4'!K22</f>
        <v>0</v>
      </c>
      <c r="L168" s="98">
        <f>'4'!L22</f>
        <v>0</v>
      </c>
      <c r="M168" s="98">
        <f>'4'!M22</f>
        <v>0</v>
      </c>
      <c r="N168" s="98">
        <f>'4'!N22</f>
        <v>0</v>
      </c>
      <c r="O168" s="98">
        <f>'4'!O22</f>
        <v>0</v>
      </c>
      <c r="P168" s="98">
        <f>'4'!P22</f>
        <v>0</v>
      </c>
      <c r="Q168" s="98">
        <f>'4'!Q22</f>
        <v>0</v>
      </c>
      <c r="R168" s="98">
        <f>'4'!R22</f>
        <v>0</v>
      </c>
      <c r="S168" s="98">
        <f>'4'!S22</f>
        <v>0</v>
      </c>
      <c r="T168" s="98">
        <f>'4'!T22</f>
        <v>0</v>
      </c>
    </row>
    <row r="169" spans="3:21" ht="13.5">
      <c r="C169" s="34" t="s">
        <v>337</v>
      </c>
      <c r="E169" s="18" t="s">
        <v>649</v>
      </c>
      <c r="H169" s="98">
        <f>'4'!H29</f>
        <v>0</v>
      </c>
      <c r="I169" s="98">
        <f>'4'!I29</f>
        <v>0</v>
      </c>
      <c r="J169" s="98">
        <f>'4'!J29</f>
        <v>0</v>
      </c>
      <c r="K169" s="98">
        <f>'4'!K29</f>
        <v>0</v>
      </c>
      <c r="L169" s="98">
        <f>'4'!L29</f>
        <v>0</v>
      </c>
      <c r="M169" s="98">
        <f>'4'!M29</f>
        <v>0</v>
      </c>
      <c r="N169" s="98">
        <f>'4'!N29</f>
        <v>0</v>
      </c>
      <c r="O169" s="98">
        <f>'4'!O29</f>
        <v>0</v>
      </c>
      <c r="P169" s="98">
        <f>'4'!P29</f>
        <v>0</v>
      </c>
      <c r="Q169" s="98">
        <f>'4'!Q29</f>
        <v>0</v>
      </c>
      <c r="R169" s="98">
        <f>'4'!R29</f>
        <v>0</v>
      </c>
      <c r="S169" s="98">
        <f>'4'!S29</f>
        <v>0</v>
      </c>
      <c r="T169" s="98">
        <f>'4'!T29</f>
        <v>0</v>
      </c>
    </row>
    <row r="170" spans="3:21" ht="13.5">
      <c r="C170" s="34" t="s">
        <v>341</v>
      </c>
      <c r="E170" s="18" t="s">
        <v>649</v>
      </c>
      <c r="H170" s="98">
        <f>'4'!H33</f>
        <v>0</v>
      </c>
      <c r="I170" s="98">
        <f>'4'!I33</f>
        <v>0</v>
      </c>
      <c r="J170" s="98">
        <f>'4'!J33</f>
        <v>0</v>
      </c>
      <c r="K170" s="98">
        <f>'4'!K33</f>
        <v>0</v>
      </c>
      <c r="L170" s="98">
        <f>'4'!L33</f>
        <v>0</v>
      </c>
      <c r="M170" s="98">
        <f>'4'!M33</f>
        <v>0</v>
      </c>
      <c r="N170" s="98">
        <f>'4'!N33</f>
        <v>0</v>
      </c>
      <c r="O170" s="98">
        <f>'4'!O33</f>
        <v>0</v>
      </c>
      <c r="P170" s="98">
        <f>'4'!P33</f>
        <v>0</v>
      </c>
      <c r="Q170" s="98">
        <f>'4'!Q33</f>
        <v>0</v>
      </c>
      <c r="R170" s="98">
        <f>'4'!R33</f>
        <v>0</v>
      </c>
      <c r="S170" s="98">
        <f>'4'!S33</f>
        <v>0</v>
      </c>
      <c r="T170" s="98">
        <f>'4'!T33</f>
        <v>0</v>
      </c>
    </row>
    <row r="171" spans="3:21" ht="13.5">
      <c r="C171" s="16" t="s">
        <v>244</v>
      </c>
      <c r="E171" s="18" t="s">
        <v>649</v>
      </c>
      <c r="H171" s="98">
        <f>'4'!H34</f>
        <v>0</v>
      </c>
      <c r="I171" s="98">
        <f>'4'!I34</f>
        <v>0</v>
      </c>
      <c r="J171" s="98">
        <f>'4'!J34</f>
        <v>0</v>
      </c>
      <c r="K171" s="98">
        <f>'4'!K34</f>
        <v>0</v>
      </c>
      <c r="L171" s="98">
        <f>'4'!L34</f>
        <v>0</v>
      </c>
      <c r="M171" s="98">
        <f>'4'!M34</f>
        <v>0</v>
      </c>
      <c r="N171" s="98">
        <f>'4'!N34</f>
        <v>0</v>
      </c>
      <c r="O171" s="98">
        <f>'4'!O34</f>
        <v>0</v>
      </c>
      <c r="P171" s="98">
        <f>'4'!P34</f>
        <v>0</v>
      </c>
      <c r="Q171" s="98">
        <f>'4'!Q34</f>
        <v>0</v>
      </c>
      <c r="R171" s="98">
        <f>'4'!R34</f>
        <v>0</v>
      </c>
      <c r="S171" s="98">
        <f>'4'!S34</f>
        <v>0</v>
      </c>
      <c r="T171" s="98">
        <f>'4'!T34</f>
        <v>0</v>
      </c>
    </row>
    <row r="172" spans="3:21" ht="13.5"/>
    <row r="173" spans="3:21" ht="13.5">
      <c r="C173" s="123" t="s">
        <v>372</v>
      </c>
      <c r="D173" s="18"/>
      <c r="E173" s="18" t="s">
        <v>649</v>
      </c>
      <c r="H173" s="98">
        <f t="shared" ref="H173:T173" si="108">SUM(H174,H178)</f>
        <v>0</v>
      </c>
      <c r="I173" s="98">
        <f t="shared" si="108"/>
        <v>0</v>
      </c>
      <c r="J173" s="98">
        <f t="shared" si="108"/>
        <v>0</v>
      </c>
      <c r="K173" s="98">
        <f t="shared" si="108"/>
        <v>0</v>
      </c>
      <c r="L173" s="98">
        <f t="shared" si="108"/>
        <v>0</v>
      </c>
      <c r="M173" s="98">
        <f t="shared" si="108"/>
        <v>0</v>
      </c>
      <c r="N173" s="98">
        <f t="shared" si="108"/>
        <v>0</v>
      </c>
      <c r="O173" s="98">
        <f t="shared" si="108"/>
        <v>0</v>
      </c>
      <c r="P173" s="98">
        <f t="shared" si="108"/>
        <v>0</v>
      </c>
      <c r="Q173" s="98">
        <f t="shared" si="108"/>
        <v>0</v>
      </c>
      <c r="R173" s="98">
        <f t="shared" si="108"/>
        <v>0</v>
      </c>
      <c r="S173" s="98">
        <f t="shared" si="108"/>
        <v>0</v>
      </c>
      <c r="T173" s="98">
        <f t="shared" si="108"/>
        <v>0</v>
      </c>
      <c r="U173" s="122"/>
    </row>
    <row r="174" spans="3:21" ht="13.5">
      <c r="C174" s="16" t="s">
        <v>436</v>
      </c>
      <c r="E174" s="18" t="s">
        <v>649</v>
      </c>
      <c r="H174" s="98">
        <f>SUM(H175,H176,H177)</f>
        <v>0</v>
      </c>
      <c r="I174" s="98">
        <f t="shared" ref="I174:S174" si="109">SUM(I175,I176,I177)</f>
        <v>0</v>
      </c>
      <c r="J174" s="98">
        <f t="shared" si="109"/>
        <v>0</v>
      </c>
      <c r="K174" s="98">
        <f t="shared" si="109"/>
        <v>0</v>
      </c>
      <c r="L174" s="98">
        <f t="shared" si="109"/>
        <v>0</v>
      </c>
      <c r="M174" s="98">
        <f t="shared" si="109"/>
        <v>0</v>
      </c>
      <c r="N174" s="98">
        <f t="shared" si="109"/>
        <v>0</v>
      </c>
      <c r="O174" s="98">
        <f t="shared" si="109"/>
        <v>0</v>
      </c>
      <c r="P174" s="98">
        <f t="shared" si="109"/>
        <v>0</v>
      </c>
      <c r="Q174" s="98">
        <f t="shared" si="109"/>
        <v>0</v>
      </c>
      <c r="R174" s="98">
        <f t="shared" si="109"/>
        <v>0</v>
      </c>
      <c r="S174" s="98">
        <f t="shared" si="109"/>
        <v>0</v>
      </c>
      <c r="T174" s="98">
        <f>SUM(T175,T176,T177)</f>
        <v>0</v>
      </c>
    </row>
    <row r="175" spans="3:21" ht="13.5">
      <c r="C175" s="134" t="s">
        <v>330</v>
      </c>
      <c r="E175" s="18" t="s">
        <v>649</v>
      </c>
      <c r="H175" s="98">
        <f>'4'!H38</f>
        <v>0</v>
      </c>
      <c r="I175" s="98">
        <f>'4'!I38</f>
        <v>0</v>
      </c>
      <c r="J175" s="98">
        <f>'4'!J38</f>
        <v>0</v>
      </c>
      <c r="K175" s="98">
        <f>'4'!K38</f>
        <v>0</v>
      </c>
      <c r="L175" s="98">
        <f>'4'!L38</f>
        <v>0</v>
      </c>
      <c r="M175" s="98">
        <f>'4'!M38</f>
        <v>0</v>
      </c>
      <c r="N175" s="98">
        <f>'4'!N38</f>
        <v>0</v>
      </c>
      <c r="O175" s="98">
        <f>'4'!O38</f>
        <v>0</v>
      </c>
      <c r="P175" s="98">
        <f>'4'!P38</f>
        <v>0</v>
      </c>
      <c r="Q175" s="98">
        <f>'4'!Q38</f>
        <v>0</v>
      </c>
      <c r="R175" s="98">
        <f>'4'!R38</f>
        <v>0</v>
      </c>
      <c r="S175" s="98">
        <f>'4'!S38</f>
        <v>0</v>
      </c>
      <c r="T175" s="98">
        <f>'4'!T38</f>
        <v>0</v>
      </c>
    </row>
    <row r="176" spans="3:21" ht="13.5">
      <c r="C176" s="34" t="s">
        <v>337</v>
      </c>
      <c r="E176" s="18" t="s">
        <v>649</v>
      </c>
      <c r="H176" s="98">
        <f>'4'!H45</f>
        <v>0</v>
      </c>
      <c r="I176" s="98">
        <f>'4'!I45</f>
        <v>0</v>
      </c>
      <c r="J176" s="98">
        <f>'4'!J45</f>
        <v>0</v>
      </c>
      <c r="K176" s="98">
        <f>'4'!K45</f>
        <v>0</v>
      </c>
      <c r="L176" s="98">
        <f>'4'!L45</f>
        <v>0</v>
      </c>
      <c r="M176" s="98">
        <f>'4'!M45</f>
        <v>0</v>
      </c>
      <c r="N176" s="98">
        <f>'4'!N45</f>
        <v>0</v>
      </c>
      <c r="O176" s="98">
        <f>'4'!O45</f>
        <v>0</v>
      </c>
      <c r="P176" s="98">
        <f>'4'!P45</f>
        <v>0</v>
      </c>
      <c r="Q176" s="98">
        <f>'4'!Q45</f>
        <v>0</v>
      </c>
      <c r="R176" s="98">
        <f>'4'!R45</f>
        <v>0</v>
      </c>
      <c r="S176" s="98">
        <f>'4'!S45</f>
        <v>0</v>
      </c>
      <c r="T176" s="98">
        <f>'4'!T45</f>
        <v>0</v>
      </c>
    </row>
    <row r="177" spans="3:21" ht="13.5">
      <c r="C177" s="34" t="s">
        <v>341</v>
      </c>
      <c r="E177" s="18" t="s">
        <v>649</v>
      </c>
      <c r="H177" s="98">
        <f>'4'!H51</f>
        <v>0</v>
      </c>
      <c r="I177" s="98">
        <f>'4'!I51</f>
        <v>0</v>
      </c>
      <c r="J177" s="98">
        <f>'4'!J51</f>
        <v>0</v>
      </c>
      <c r="K177" s="98">
        <f>'4'!K51</f>
        <v>0</v>
      </c>
      <c r="L177" s="98">
        <f>'4'!L51</f>
        <v>0</v>
      </c>
      <c r="M177" s="98">
        <f>'4'!M51</f>
        <v>0</v>
      </c>
      <c r="N177" s="98">
        <f>'4'!N51</f>
        <v>0</v>
      </c>
      <c r="O177" s="98">
        <f>'4'!O51</f>
        <v>0</v>
      </c>
      <c r="P177" s="98">
        <f>'4'!P51</f>
        <v>0</v>
      </c>
      <c r="Q177" s="98">
        <f>'4'!Q51</f>
        <v>0</v>
      </c>
      <c r="R177" s="98">
        <f>'4'!R51</f>
        <v>0</v>
      </c>
      <c r="S177" s="98">
        <f>'4'!S51</f>
        <v>0</v>
      </c>
      <c r="T177" s="98">
        <f>'4'!T51</f>
        <v>0</v>
      </c>
    </row>
    <row r="178" spans="3:21" ht="13.5">
      <c r="C178" s="16" t="s">
        <v>244</v>
      </c>
      <c r="E178" s="18" t="s">
        <v>649</v>
      </c>
      <c r="H178" s="98">
        <f>'4'!H52</f>
        <v>0</v>
      </c>
      <c r="I178" s="98">
        <f>'4'!I52</f>
        <v>0</v>
      </c>
      <c r="J178" s="98">
        <f>'4'!J52</f>
        <v>0</v>
      </c>
      <c r="K178" s="98">
        <f>'4'!K52</f>
        <v>0</v>
      </c>
      <c r="L178" s="98">
        <f>'4'!L52</f>
        <v>0</v>
      </c>
      <c r="M178" s="98">
        <f>'4'!M52</f>
        <v>0</v>
      </c>
      <c r="N178" s="98">
        <f>'4'!N52</f>
        <v>0</v>
      </c>
      <c r="O178" s="98">
        <f>'4'!O52</f>
        <v>0</v>
      </c>
      <c r="P178" s="98">
        <f>'4'!P52</f>
        <v>0</v>
      </c>
      <c r="Q178" s="98">
        <f>'4'!Q52</f>
        <v>0</v>
      </c>
      <c r="R178" s="98">
        <f>'4'!R52</f>
        <v>0</v>
      </c>
      <c r="S178" s="98">
        <f>'4'!S52</f>
        <v>0</v>
      </c>
      <c r="T178" s="98">
        <f>'4'!T52</f>
        <v>0</v>
      </c>
    </row>
    <row r="179" spans="3:21" ht="13.5"/>
    <row r="180" spans="3:21" ht="13.5">
      <c r="C180" s="123" t="s">
        <v>373</v>
      </c>
      <c r="D180" s="18"/>
      <c r="E180" s="18" t="s">
        <v>649</v>
      </c>
      <c r="H180" s="98">
        <f t="shared" ref="H180:T180" si="110">SUM(H181,H185)</f>
        <v>0</v>
      </c>
      <c r="I180" s="98">
        <f t="shared" si="110"/>
        <v>0</v>
      </c>
      <c r="J180" s="98">
        <f t="shared" si="110"/>
        <v>0</v>
      </c>
      <c r="K180" s="98">
        <f t="shared" si="110"/>
        <v>0</v>
      </c>
      <c r="L180" s="98">
        <f t="shared" si="110"/>
        <v>0</v>
      </c>
      <c r="M180" s="98">
        <f t="shared" si="110"/>
        <v>0</v>
      </c>
      <c r="N180" s="98">
        <f t="shared" si="110"/>
        <v>0</v>
      </c>
      <c r="O180" s="98">
        <f t="shared" si="110"/>
        <v>0</v>
      </c>
      <c r="P180" s="98">
        <f t="shared" si="110"/>
        <v>0</v>
      </c>
      <c r="Q180" s="98">
        <f t="shared" si="110"/>
        <v>0</v>
      </c>
      <c r="R180" s="98">
        <f t="shared" si="110"/>
        <v>0</v>
      </c>
      <c r="S180" s="98">
        <f t="shared" si="110"/>
        <v>0</v>
      </c>
      <c r="T180" s="98">
        <f t="shared" si="110"/>
        <v>0</v>
      </c>
      <c r="U180" s="122"/>
    </row>
    <row r="181" spans="3:21" ht="13.5">
      <c r="C181" s="16" t="s">
        <v>376</v>
      </c>
      <c r="E181" s="18" t="s">
        <v>649</v>
      </c>
      <c r="H181" s="98">
        <f>SUM(H182,H183,H184)</f>
        <v>0</v>
      </c>
      <c r="I181" s="98">
        <f t="shared" ref="I181:S181" si="111">SUM(I182,I183,I184)</f>
        <v>0</v>
      </c>
      <c r="J181" s="98">
        <f t="shared" si="111"/>
        <v>0</v>
      </c>
      <c r="K181" s="98">
        <f t="shared" si="111"/>
        <v>0</v>
      </c>
      <c r="L181" s="98">
        <f t="shared" si="111"/>
        <v>0</v>
      </c>
      <c r="M181" s="98">
        <f t="shared" si="111"/>
        <v>0</v>
      </c>
      <c r="N181" s="98">
        <f t="shared" si="111"/>
        <v>0</v>
      </c>
      <c r="O181" s="98">
        <f t="shared" si="111"/>
        <v>0</v>
      </c>
      <c r="P181" s="98">
        <f t="shared" si="111"/>
        <v>0</v>
      </c>
      <c r="Q181" s="98">
        <f t="shared" si="111"/>
        <v>0</v>
      </c>
      <c r="R181" s="98">
        <f t="shared" si="111"/>
        <v>0</v>
      </c>
      <c r="S181" s="98">
        <f t="shared" si="111"/>
        <v>0</v>
      </c>
      <c r="T181" s="98">
        <f>SUM(T182,T183,T184)</f>
        <v>0</v>
      </c>
    </row>
    <row r="182" spans="3:21" ht="13.5">
      <c r="C182" s="134" t="s">
        <v>330</v>
      </c>
      <c r="E182" s="18" t="s">
        <v>649</v>
      </c>
      <c r="H182" s="98">
        <f>'4'!H56</f>
        <v>0</v>
      </c>
      <c r="I182" s="98">
        <f>'4'!I56</f>
        <v>0</v>
      </c>
      <c r="J182" s="98">
        <f>'4'!J56</f>
        <v>0</v>
      </c>
      <c r="K182" s="98">
        <f>'4'!K56</f>
        <v>0</v>
      </c>
      <c r="L182" s="98">
        <f>'4'!L56</f>
        <v>0</v>
      </c>
      <c r="M182" s="98">
        <f>'4'!M56</f>
        <v>0</v>
      </c>
      <c r="N182" s="98">
        <f>'4'!N56</f>
        <v>0</v>
      </c>
      <c r="O182" s="98">
        <f>'4'!O56</f>
        <v>0</v>
      </c>
      <c r="P182" s="98">
        <f>'4'!P56</f>
        <v>0</v>
      </c>
      <c r="Q182" s="98">
        <f>'4'!Q56</f>
        <v>0</v>
      </c>
      <c r="R182" s="98">
        <f>'4'!R56</f>
        <v>0</v>
      </c>
      <c r="S182" s="98">
        <f>'4'!S56</f>
        <v>0</v>
      </c>
      <c r="T182" s="98">
        <f>'4'!T56</f>
        <v>0</v>
      </c>
    </row>
    <row r="183" spans="3:21" ht="13.5">
      <c r="C183" s="34" t="s">
        <v>337</v>
      </c>
      <c r="E183" s="18" t="s">
        <v>649</v>
      </c>
      <c r="H183" s="98">
        <f>'4'!H63</f>
        <v>0</v>
      </c>
      <c r="I183" s="98">
        <f>'4'!I63</f>
        <v>0</v>
      </c>
      <c r="J183" s="98">
        <f>'4'!J63</f>
        <v>0</v>
      </c>
      <c r="K183" s="98">
        <f>'4'!K63</f>
        <v>0</v>
      </c>
      <c r="L183" s="98">
        <f>'4'!L63</f>
        <v>0</v>
      </c>
      <c r="M183" s="98">
        <f>'4'!M63</f>
        <v>0</v>
      </c>
      <c r="N183" s="98">
        <f>'4'!N63</f>
        <v>0</v>
      </c>
      <c r="O183" s="98">
        <f>'4'!O63</f>
        <v>0</v>
      </c>
      <c r="P183" s="98">
        <f>'4'!P63</f>
        <v>0</v>
      </c>
      <c r="Q183" s="98">
        <f>'4'!Q63</f>
        <v>0</v>
      </c>
      <c r="R183" s="98">
        <f>'4'!R63</f>
        <v>0</v>
      </c>
      <c r="S183" s="98">
        <f>'4'!S63</f>
        <v>0</v>
      </c>
      <c r="T183" s="98">
        <f>'4'!T63</f>
        <v>0</v>
      </c>
    </row>
    <row r="184" spans="3:21" ht="13.5">
      <c r="C184" s="34" t="s">
        <v>341</v>
      </c>
      <c r="E184" s="18" t="s">
        <v>649</v>
      </c>
      <c r="H184" s="98">
        <f>'4'!H69</f>
        <v>0</v>
      </c>
      <c r="I184" s="98">
        <f>'4'!I69</f>
        <v>0</v>
      </c>
      <c r="J184" s="98">
        <f>'4'!J69</f>
        <v>0</v>
      </c>
      <c r="K184" s="98">
        <f>'4'!K69</f>
        <v>0</v>
      </c>
      <c r="L184" s="98">
        <f>'4'!L69</f>
        <v>0</v>
      </c>
      <c r="M184" s="98">
        <f>'4'!M69</f>
        <v>0</v>
      </c>
      <c r="N184" s="98">
        <f>'4'!N69</f>
        <v>0</v>
      </c>
      <c r="O184" s="98">
        <f>'4'!O69</f>
        <v>0</v>
      </c>
      <c r="P184" s="98">
        <f>'4'!P69</f>
        <v>0</v>
      </c>
      <c r="Q184" s="98">
        <f>'4'!Q69</f>
        <v>0</v>
      </c>
      <c r="R184" s="98">
        <f>'4'!R69</f>
        <v>0</v>
      </c>
      <c r="S184" s="98">
        <f>'4'!S69</f>
        <v>0</v>
      </c>
      <c r="T184" s="98">
        <f>'4'!T69</f>
        <v>0</v>
      </c>
    </row>
    <row r="185" spans="3:21" ht="13.5">
      <c r="C185" s="16" t="s">
        <v>244</v>
      </c>
      <c r="E185" s="18" t="s">
        <v>649</v>
      </c>
      <c r="H185" s="98">
        <f>'4'!H70</f>
        <v>0</v>
      </c>
      <c r="I185" s="98">
        <f>'4'!I70</f>
        <v>0</v>
      </c>
      <c r="J185" s="98">
        <f>'4'!J70</f>
        <v>0</v>
      </c>
      <c r="K185" s="98">
        <f>'4'!K70</f>
        <v>0</v>
      </c>
      <c r="L185" s="98">
        <f>'4'!L70</f>
        <v>0</v>
      </c>
      <c r="M185" s="98">
        <f>'4'!M70</f>
        <v>0</v>
      </c>
      <c r="N185" s="98">
        <f>'4'!N70</f>
        <v>0</v>
      </c>
      <c r="O185" s="98">
        <f>'4'!O70</f>
        <v>0</v>
      </c>
      <c r="P185" s="98">
        <f>'4'!P70</f>
        <v>0</v>
      </c>
      <c r="Q185" s="98">
        <f>'4'!Q70</f>
        <v>0</v>
      </c>
      <c r="R185" s="98">
        <f>'4'!R70</f>
        <v>0</v>
      </c>
      <c r="S185" s="98">
        <f>'4'!S70</f>
        <v>0</v>
      </c>
      <c r="T185" s="98">
        <f>'4'!T70</f>
        <v>0</v>
      </c>
    </row>
    <row r="186" spans="3:21" ht="13.5">
      <c r="C186" s="17"/>
      <c r="D186" s="17"/>
      <c r="E186" s="17"/>
      <c r="F186" s="17"/>
      <c r="G186" s="17"/>
      <c r="H186" s="116"/>
      <c r="I186" s="116"/>
      <c r="J186" s="116"/>
      <c r="K186" s="116"/>
      <c r="L186" s="116"/>
      <c r="M186" s="116"/>
      <c r="N186" s="116"/>
      <c r="O186" s="116"/>
      <c r="P186" s="116"/>
      <c r="Q186" s="116"/>
      <c r="R186" s="116"/>
      <c r="S186" s="116"/>
      <c r="T186" s="116"/>
      <c r="U186" s="122"/>
    </row>
    <row r="187" spans="3:21" ht="13.5">
      <c r="C187" s="123" t="s">
        <v>374</v>
      </c>
      <c r="D187" s="18"/>
      <c r="E187" s="18" t="s">
        <v>649</v>
      </c>
      <c r="H187" s="98">
        <f>SUM(H188,H192)</f>
        <v>0</v>
      </c>
      <c r="I187" s="98">
        <f t="shared" ref="I187:T187" si="112">SUM(I188,I192)</f>
        <v>0</v>
      </c>
      <c r="J187" s="98">
        <f t="shared" si="112"/>
        <v>0</v>
      </c>
      <c r="K187" s="98">
        <f t="shared" si="112"/>
        <v>0</v>
      </c>
      <c r="L187" s="98">
        <f t="shared" si="112"/>
        <v>0</v>
      </c>
      <c r="M187" s="98">
        <f t="shared" si="112"/>
        <v>0</v>
      </c>
      <c r="N187" s="98">
        <f t="shared" si="112"/>
        <v>0</v>
      </c>
      <c r="O187" s="98">
        <f t="shared" si="112"/>
        <v>0</v>
      </c>
      <c r="P187" s="98">
        <f t="shared" si="112"/>
        <v>0</v>
      </c>
      <c r="Q187" s="98">
        <f t="shared" si="112"/>
        <v>0</v>
      </c>
      <c r="R187" s="98">
        <f t="shared" si="112"/>
        <v>0</v>
      </c>
      <c r="S187" s="98">
        <f t="shared" si="112"/>
        <v>0</v>
      </c>
      <c r="T187" s="98">
        <f t="shared" si="112"/>
        <v>0</v>
      </c>
      <c r="U187" s="122"/>
    </row>
    <row r="188" spans="3:21" ht="13.5">
      <c r="C188" s="16" t="s">
        <v>376</v>
      </c>
      <c r="E188" s="18" t="s">
        <v>649</v>
      </c>
      <c r="H188" s="98">
        <f>SUM(H189,H190,H191)</f>
        <v>0</v>
      </c>
      <c r="I188" s="98">
        <f t="shared" ref="I188:S188" si="113">SUM(I189,I190,I191)</f>
        <v>0</v>
      </c>
      <c r="J188" s="98">
        <f t="shared" si="113"/>
        <v>0</v>
      </c>
      <c r="K188" s="98">
        <f t="shared" si="113"/>
        <v>0</v>
      </c>
      <c r="L188" s="98">
        <f t="shared" si="113"/>
        <v>0</v>
      </c>
      <c r="M188" s="98">
        <f t="shared" si="113"/>
        <v>0</v>
      </c>
      <c r="N188" s="98">
        <f t="shared" si="113"/>
        <v>0</v>
      </c>
      <c r="O188" s="98">
        <f t="shared" si="113"/>
        <v>0</v>
      </c>
      <c r="P188" s="98">
        <f t="shared" si="113"/>
        <v>0</v>
      </c>
      <c r="Q188" s="98">
        <f t="shared" si="113"/>
        <v>0</v>
      </c>
      <c r="R188" s="98">
        <f t="shared" si="113"/>
        <v>0</v>
      </c>
      <c r="S188" s="98">
        <f t="shared" si="113"/>
        <v>0</v>
      </c>
      <c r="T188" s="98">
        <f>SUM(T189,T190,T191)</f>
        <v>0</v>
      </c>
    </row>
    <row r="189" spans="3:21" ht="13.5">
      <c r="C189" s="134" t="s">
        <v>330</v>
      </c>
      <c r="E189" s="18" t="s">
        <v>649</v>
      </c>
      <c r="H189" s="98">
        <f>'4'!H74</f>
        <v>0</v>
      </c>
      <c r="I189" s="98">
        <f>'4'!I74</f>
        <v>0</v>
      </c>
      <c r="J189" s="98">
        <f>'4'!J74</f>
        <v>0</v>
      </c>
      <c r="K189" s="98">
        <f>'4'!K74</f>
        <v>0</v>
      </c>
      <c r="L189" s="98">
        <f>'4'!L74</f>
        <v>0</v>
      </c>
      <c r="M189" s="98">
        <f>'4'!M74</f>
        <v>0</v>
      </c>
      <c r="N189" s="98">
        <f>'4'!N74</f>
        <v>0</v>
      </c>
      <c r="O189" s="98">
        <f>'4'!O74</f>
        <v>0</v>
      </c>
      <c r="P189" s="98">
        <f>'4'!P74</f>
        <v>0</v>
      </c>
      <c r="Q189" s="98">
        <f>'4'!Q74</f>
        <v>0</v>
      </c>
      <c r="R189" s="98">
        <f>'4'!R74</f>
        <v>0</v>
      </c>
      <c r="S189" s="98">
        <f>'4'!S74</f>
        <v>0</v>
      </c>
      <c r="T189" s="98">
        <f>'4'!T74</f>
        <v>0</v>
      </c>
    </row>
    <row r="190" spans="3:21" ht="13.5">
      <c r="C190" s="34" t="s">
        <v>337</v>
      </c>
      <c r="E190" s="18" t="s">
        <v>649</v>
      </c>
      <c r="H190" s="98">
        <f>'4'!H81</f>
        <v>0</v>
      </c>
      <c r="I190" s="98">
        <f>'4'!I81</f>
        <v>0</v>
      </c>
      <c r="J190" s="98">
        <f>'4'!J81</f>
        <v>0</v>
      </c>
      <c r="K190" s="98">
        <f>'4'!K81</f>
        <v>0</v>
      </c>
      <c r="L190" s="98">
        <f>'4'!L81</f>
        <v>0</v>
      </c>
      <c r="M190" s="98">
        <f>'4'!M81</f>
        <v>0</v>
      </c>
      <c r="N190" s="98">
        <f>'4'!N81</f>
        <v>0</v>
      </c>
      <c r="O190" s="98">
        <f>'4'!O81</f>
        <v>0</v>
      </c>
      <c r="P190" s="98">
        <f>'4'!P81</f>
        <v>0</v>
      </c>
      <c r="Q190" s="98">
        <f>'4'!Q81</f>
        <v>0</v>
      </c>
      <c r="R190" s="98">
        <f>'4'!R81</f>
        <v>0</v>
      </c>
      <c r="S190" s="98">
        <f>'4'!S81</f>
        <v>0</v>
      </c>
      <c r="T190" s="98">
        <f>'4'!T81</f>
        <v>0</v>
      </c>
    </row>
    <row r="191" spans="3:21" ht="13.5">
      <c r="C191" s="34" t="s">
        <v>341</v>
      </c>
      <c r="E191" s="18" t="s">
        <v>649</v>
      </c>
      <c r="H191" s="98">
        <f>'4'!H87</f>
        <v>0</v>
      </c>
      <c r="I191" s="98">
        <f>'4'!I87</f>
        <v>0</v>
      </c>
      <c r="J191" s="98">
        <f>'4'!J87</f>
        <v>0</v>
      </c>
      <c r="K191" s="98">
        <f>'4'!K87</f>
        <v>0</v>
      </c>
      <c r="L191" s="98">
        <f>'4'!L87</f>
        <v>0</v>
      </c>
      <c r="M191" s="98">
        <f>'4'!M87</f>
        <v>0</v>
      </c>
      <c r="N191" s="98">
        <f>'4'!N87</f>
        <v>0</v>
      </c>
      <c r="O191" s="98">
        <f>'4'!O87</f>
        <v>0</v>
      </c>
      <c r="P191" s="98">
        <f>'4'!P87</f>
        <v>0</v>
      </c>
      <c r="Q191" s="98">
        <f>'4'!Q87</f>
        <v>0</v>
      </c>
      <c r="R191" s="98">
        <f>'4'!R87</f>
        <v>0</v>
      </c>
      <c r="S191" s="98">
        <f>'4'!S87</f>
        <v>0</v>
      </c>
      <c r="T191" s="98">
        <f>'4'!T87</f>
        <v>0</v>
      </c>
    </row>
    <row r="192" spans="3:21" ht="13.5">
      <c r="C192" s="16" t="s">
        <v>244</v>
      </c>
      <c r="E192" s="18" t="s">
        <v>649</v>
      </c>
      <c r="H192" s="98">
        <f>'4'!H88</f>
        <v>0</v>
      </c>
      <c r="I192" s="98">
        <f>'4'!I88</f>
        <v>0</v>
      </c>
      <c r="J192" s="98">
        <f>'4'!J88</f>
        <v>0</v>
      </c>
      <c r="K192" s="98">
        <f>'4'!K88</f>
        <v>0</v>
      </c>
      <c r="L192" s="98">
        <f>'4'!L88</f>
        <v>0</v>
      </c>
      <c r="M192" s="98">
        <f>'4'!M88</f>
        <v>0</v>
      </c>
      <c r="N192" s="98">
        <f>'4'!N88</f>
        <v>0</v>
      </c>
      <c r="O192" s="98">
        <f>'4'!O88</f>
        <v>0</v>
      </c>
      <c r="P192" s="98">
        <f>'4'!P88</f>
        <v>0</v>
      </c>
      <c r="Q192" s="98">
        <f>'4'!Q88</f>
        <v>0</v>
      </c>
      <c r="R192" s="98">
        <f>'4'!R88</f>
        <v>0</v>
      </c>
      <c r="S192" s="98">
        <f>'4'!S88</f>
        <v>0</v>
      </c>
      <c r="T192" s="98">
        <f>'4'!T88</f>
        <v>0</v>
      </c>
    </row>
    <row r="193" spans="3:21" ht="13.5">
      <c r="C193" s="17"/>
      <c r="D193" s="17"/>
      <c r="E193" s="17"/>
      <c r="F193" s="17"/>
      <c r="G193" s="17"/>
      <c r="H193" s="116"/>
      <c r="I193" s="116"/>
      <c r="J193" s="116"/>
      <c r="K193" s="116"/>
      <c r="L193" s="116"/>
      <c r="M193" s="116"/>
      <c r="N193" s="116"/>
      <c r="O193" s="116"/>
      <c r="P193" s="116"/>
      <c r="Q193" s="116"/>
      <c r="R193" s="116"/>
      <c r="S193" s="116"/>
      <c r="T193" s="116"/>
      <c r="U193" s="122"/>
    </row>
    <row r="194" spans="3:21" ht="13.5">
      <c r="C194" s="16" t="s">
        <v>619</v>
      </c>
      <c r="D194" s="18"/>
      <c r="E194" s="18" t="s">
        <v>649</v>
      </c>
      <c r="H194" s="98">
        <f>SUM(H195,H199)</f>
        <v>0</v>
      </c>
      <c r="I194" s="98">
        <f t="shared" ref="I194:T194" si="114">SUM(I195,I199)</f>
        <v>0</v>
      </c>
      <c r="J194" s="98">
        <f t="shared" si="114"/>
        <v>0</v>
      </c>
      <c r="K194" s="98">
        <f t="shared" si="114"/>
        <v>0</v>
      </c>
      <c r="L194" s="98">
        <f t="shared" si="114"/>
        <v>0</v>
      </c>
      <c r="M194" s="98">
        <f t="shared" si="114"/>
        <v>0</v>
      </c>
      <c r="N194" s="98">
        <f t="shared" si="114"/>
        <v>0</v>
      </c>
      <c r="O194" s="98">
        <f t="shared" si="114"/>
        <v>0</v>
      </c>
      <c r="P194" s="98">
        <f t="shared" si="114"/>
        <v>0</v>
      </c>
      <c r="Q194" s="98">
        <f t="shared" si="114"/>
        <v>0</v>
      </c>
      <c r="R194" s="98">
        <f t="shared" si="114"/>
        <v>0</v>
      </c>
      <c r="S194" s="98">
        <f t="shared" si="114"/>
        <v>0</v>
      </c>
      <c r="T194" s="98">
        <f t="shared" si="114"/>
        <v>0</v>
      </c>
      <c r="U194" s="122"/>
    </row>
    <row r="195" spans="3:21" ht="13.5">
      <c r="C195" s="16" t="s">
        <v>376</v>
      </c>
      <c r="E195" s="18" t="s">
        <v>649</v>
      </c>
      <c r="H195" s="98">
        <f>SUM(H196,H197,H198)</f>
        <v>0</v>
      </c>
      <c r="I195" s="98">
        <f t="shared" ref="I195:S195" si="115">SUM(I196,I197,I198)</f>
        <v>0</v>
      </c>
      <c r="J195" s="98">
        <f t="shared" si="115"/>
        <v>0</v>
      </c>
      <c r="K195" s="98">
        <f t="shared" si="115"/>
        <v>0</v>
      </c>
      <c r="L195" s="98">
        <f t="shared" si="115"/>
        <v>0</v>
      </c>
      <c r="M195" s="98">
        <f t="shared" si="115"/>
        <v>0</v>
      </c>
      <c r="N195" s="98">
        <f t="shared" si="115"/>
        <v>0</v>
      </c>
      <c r="O195" s="98">
        <f t="shared" si="115"/>
        <v>0</v>
      </c>
      <c r="P195" s="98">
        <f t="shared" si="115"/>
        <v>0</v>
      </c>
      <c r="Q195" s="98">
        <f t="shared" si="115"/>
        <v>0</v>
      </c>
      <c r="R195" s="98">
        <f t="shared" si="115"/>
        <v>0</v>
      </c>
      <c r="S195" s="98">
        <f t="shared" si="115"/>
        <v>0</v>
      </c>
      <c r="T195" s="98">
        <f>SUM(T196,T197,T198)</f>
        <v>0</v>
      </c>
    </row>
    <row r="196" spans="3:21" ht="13.5">
      <c r="C196" s="134" t="s">
        <v>330</v>
      </c>
      <c r="E196" s="18" t="s">
        <v>649</v>
      </c>
      <c r="H196" s="98">
        <f>'4'!H92</f>
        <v>0</v>
      </c>
      <c r="I196" s="98">
        <f>'4'!I92</f>
        <v>0</v>
      </c>
      <c r="J196" s="98">
        <f>'4'!J92</f>
        <v>0</v>
      </c>
      <c r="K196" s="98">
        <f>'4'!K92</f>
        <v>0</v>
      </c>
      <c r="L196" s="98">
        <f>'4'!L92</f>
        <v>0</v>
      </c>
      <c r="M196" s="98">
        <f>'4'!M92</f>
        <v>0</v>
      </c>
      <c r="N196" s="98">
        <f>'4'!N92</f>
        <v>0</v>
      </c>
      <c r="O196" s="98">
        <f>'4'!O92</f>
        <v>0</v>
      </c>
      <c r="P196" s="98">
        <f>'4'!P92</f>
        <v>0</v>
      </c>
      <c r="Q196" s="98">
        <f>'4'!Q92</f>
        <v>0</v>
      </c>
      <c r="R196" s="98">
        <f>'4'!R92</f>
        <v>0</v>
      </c>
      <c r="S196" s="98">
        <f>'4'!S92</f>
        <v>0</v>
      </c>
      <c r="T196" s="98">
        <f>'4'!T92</f>
        <v>0</v>
      </c>
    </row>
    <row r="197" spans="3:21" ht="13.5">
      <c r="C197" s="34" t="s">
        <v>337</v>
      </c>
      <c r="E197" s="18" t="s">
        <v>649</v>
      </c>
      <c r="H197" s="98">
        <f>'4'!H98</f>
        <v>0</v>
      </c>
      <c r="I197" s="98">
        <f>'4'!I98</f>
        <v>0</v>
      </c>
      <c r="J197" s="98">
        <f>'4'!J98</f>
        <v>0</v>
      </c>
      <c r="K197" s="98">
        <f>'4'!K98</f>
        <v>0</v>
      </c>
      <c r="L197" s="98">
        <f>'4'!L98</f>
        <v>0</v>
      </c>
      <c r="M197" s="98">
        <f>'4'!M98</f>
        <v>0</v>
      </c>
      <c r="N197" s="98">
        <f>'4'!N98</f>
        <v>0</v>
      </c>
      <c r="O197" s="98">
        <f>'4'!O98</f>
        <v>0</v>
      </c>
      <c r="P197" s="98">
        <f>'4'!P98</f>
        <v>0</v>
      </c>
      <c r="Q197" s="98">
        <f>'4'!Q98</f>
        <v>0</v>
      </c>
      <c r="R197" s="98">
        <f>'4'!R98</f>
        <v>0</v>
      </c>
      <c r="S197" s="98">
        <f>'4'!S98</f>
        <v>0</v>
      </c>
      <c r="T197" s="98">
        <f>'4'!T98</f>
        <v>0</v>
      </c>
    </row>
    <row r="198" spans="3:21" ht="13.5">
      <c r="C198" s="34" t="s">
        <v>341</v>
      </c>
      <c r="E198" s="18" t="s">
        <v>649</v>
      </c>
      <c r="H198" s="98">
        <f>'4'!H102</f>
        <v>0</v>
      </c>
      <c r="I198" s="98">
        <f>'4'!I102</f>
        <v>0</v>
      </c>
      <c r="J198" s="98">
        <f>'4'!J102</f>
        <v>0</v>
      </c>
      <c r="K198" s="98">
        <f>'4'!K102</f>
        <v>0</v>
      </c>
      <c r="L198" s="98">
        <f>'4'!L102</f>
        <v>0</v>
      </c>
      <c r="M198" s="98">
        <f>'4'!M102</f>
        <v>0</v>
      </c>
      <c r="N198" s="98">
        <f>'4'!N102</f>
        <v>0</v>
      </c>
      <c r="O198" s="98">
        <f>'4'!O102</f>
        <v>0</v>
      </c>
      <c r="P198" s="98">
        <f>'4'!P102</f>
        <v>0</v>
      </c>
      <c r="Q198" s="98">
        <f>'4'!Q102</f>
        <v>0</v>
      </c>
      <c r="R198" s="98">
        <f>'4'!R102</f>
        <v>0</v>
      </c>
      <c r="S198" s="98">
        <f>'4'!S102</f>
        <v>0</v>
      </c>
      <c r="T198" s="98">
        <f>'4'!T102</f>
        <v>0</v>
      </c>
    </row>
    <row r="199" spans="3:21" ht="13.5">
      <c r="C199" s="16" t="s">
        <v>244</v>
      </c>
      <c r="E199" s="18" t="s">
        <v>649</v>
      </c>
      <c r="H199" s="98">
        <f>'4'!H103</f>
        <v>0</v>
      </c>
      <c r="I199" s="98">
        <f>'4'!I103</f>
        <v>0</v>
      </c>
      <c r="J199" s="98">
        <f>'4'!J103</f>
        <v>0</v>
      </c>
      <c r="K199" s="98">
        <f>'4'!K103</f>
        <v>0</v>
      </c>
      <c r="L199" s="98">
        <f>'4'!L103</f>
        <v>0</v>
      </c>
      <c r="M199" s="98">
        <f>'4'!M103</f>
        <v>0</v>
      </c>
      <c r="N199" s="98">
        <f>'4'!N103</f>
        <v>0</v>
      </c>
      <c r="O199" s="98">
        <f>'4'!O103</f>
        <v>0</v>
      </c>
      <c r="P199" s="98">
        <f>'4'!P103</f>
        <v>0</v>
      </c>
      <c r="Q199" s="98">
        <f>'4'!Q103</f>
        <v>0</v>
      </c>
      <c r="R199" s="98">
        <f>'4'!R103</f>
        <v>0</v>
      </c>
      <c r="S199" s="98">
        <f>'4'!S103</f>
        <v>0</v>
      </c>
      <c r="T199" s="98">
        <f>'4'!T103</f>
        <v>0</v>
      </c>
    </row>
    <row r="200" spans="3:21" ht="13.5">
      <c r="C200" s="17"/>
      <c r="D200" s="17"/>
      <c r="E200" s="17"/>
      <c r="F200" s="17"/>
      <c r="G200" s="17"/>
      <c r="H200" s="116"/>
      <c r="I200" s="116"/>
      <c r="J200" s="116"/>
      <c r="K200" s="116"/>
      <c r="L200" s="116"/>
      <c r="M200" s="116"/>
      <c r="N200" s="116"/>
      <c r="O200" s="116"/>
      <c r="P200" s="116"/>
      <c r="Q200" s="116"/>
      <c r="R200" s="116"/>
      <c r="S200" s="116"/>
      <c r="T200" s="116"/>
      <c r="U200" s="122"/>
    </row>
    <row r="201" spans="3:21" ht="13.5">
      <c r="C201" s="16" t="s">
        <v>620</v>
      </c>
      <c r="D201" s="18"/>
      <c r="E201" s="18" t="s">
        <v>649</v>
      </c>
      <c r="H201" s="98">
        <f>SUM(H202,H206)</f>
        <v>0</v>
      </c>
      <c r="I201" s="98">
        <f t="shared" ref="I201:T201" si="116">SUM(I202,I206)</f>
        <v>0</v>
      </c>
      <c r="J201" s="98">
        <f t="shared" si="116"/>
        <v>0</v>
      </c>
      <c r="K201" s="98">
        <f t="shared" si="116"/>
        <v>0</v>
      </c>
      <c r="L201" s="98">
        <f t="shared" si="116"/>
        <v>0</v>
      </c>
      <c r="M201" s="98">
        <f t="shared" si="116"/>
        <v>0</v>
      </c>
      <c r="N201" s="98">
        <f t="shared" si="116"/>
        <v>0</v>
      </c>
      <c r="O201" s="98">
        <f t="shared" si="116"/>
        <v>0</v>
      </c>
      <c r="P201" s="98">
        <f t="shared" si="116"/>
        <v>0</v>
      </c>
      <c r="Q201" s="98">
        <f t="shared" si="116"/>
        <v>0</v>
      </c>
      <c r="R201" s="98">
        <f t="shared" si="116"/>
        <v>0</v>
      </c>
      <c r="S201" s="98">
        <f t="shared" si="116"/>
        <v>0</v>
      </c>
      <c r="T201" s="98">
        <f t="shared" si="116"/>
        <v>0</v>
      </c>
      <c r="U201" s="122"/>
    </row>
    <row r="202" spans="3:21" ht="13.5">
      <c r="C202" s="16" t="s">
        <v>376</v>
      </c>
      <c r="E202" s="18" t="s">
        <v>649</v>
      </c>
      <c r="H202" s="98">
        <f>SUM(H203,H204,H205)</f>
        <v>0</v>
      </c>
      <c r="I202" s="98">
        <f t="shared" ref="I202:T202" si="117">SUM(I203,I204,I205)</f>
        <v>0</v>
      </c>
      <c r="J202" s="98">
        <f t="shared" si="117"/>
        <v>0</v>
      </c>
      <c r="K202" s="98">
        <f t="shared" si="117"/>
        <v>0</v>
      </c>
      <c r="L202" s="98">
        <f t="shared" si="117"/>
        <v>0</v>
      </c>
      <c r="M202" s="98">
        <f t="shared" si="117"/>
        <v>0</v>
      </c>
      <c r="N202" s="98">
        <f t="shared" si="117"/>
        <v>0</v>
      </c>
      <c r="O202" s="98">
        <f t="shared" si="117"/>
        <v>0</v>
      </c>
      <c r="P202" s="98">
        <f t="shared" si="117"/>
        <v>0</v>
      </c>
      <c r="Q202" s="98">
        <f t="shared" si="117"/>
        <v>0</v>
      </c>
      <c r="R202" s="98">
        <f t="shared" si="117"/>
        <v>0</v>
      </c>
      <c r="S202" s="98">
        <f t="shared" si="117"/>
        <v>0</v>
      </c>
      <c r="T202" s="98">
        <f t="shared" si="117"/>
        <v>0</v>
      </c>
    </row>
    <row r="203" spans="3:21" ht="13.5">
      <c r="C203" s="134" t="s">
        <v>330</v>
      </c>
      <c r="E203" s="18" t="s">
        <v>649</v>
      </c>
      <c r="H203" s="98">
        <f>'4'!H107</f>
        <v>0</v>
      </c>
      <c r="I203" s="98">
        <f>'4'!I107</f>
        <v>0</v>
      </c>
      <c r="J203" s="98">
        <f>'4'!J107</f>
        <v>0</v>
      </c>
      <c r="K203" s="98">
        <f>'4'!K107</f>
        <v>0</v>
      </c>
      <c r="L203" s="98">
        <f>'4'!L107</f>
        <v>0</v>
      </c>
      <c r="M203" s="98">
        <f>'4'!M107</f>
        <v>0</v>
      </c>
      <c r="N203" s="98">
        <f>'4'!N107</f>
        <v>0</v>
      </c>
      <c r="O203" s="98">
        <f>'4'!O107</f>
        <v>0</v>
      </c>
      <c r="P203" s="98">
        <f>'4'!P107</f>
        <v>0</v>
      </c>
      <c r="Q203" s="98">
        <f>'4'!Q107</f>
        <v>0</v>
      </c>
      <c r="R203" s="98">
        <f>'4'!R107</f>
        <v>0</v>
      </c>
      <c r="S203" s="98">
        <f>'4'!S107</f>
        <v>0</v>
      </c>
      <c r="T203" s="98">
        <f>'4'!T107</f>
        <v>0</v>
      </c>
    </row>
    <row r="204" spans="3:21" ht="13.5">
      <c r="C204" s="34" t="s">
        <v>337</v>
      </c>
      <c r="E204" s="18" t="s">
        <v>649</v>
      </c>
      <c r="H204" s="98">
        <f>'4'!H113</f>
        <v>0</v>
      </c>
      <c r="I204" s="98">
        <f>'4'!I113</f>
        <v>0</v>
      </c>
      <c r="J204" s="98">
        <f>'4'!J113</f>
        <v>0</v>
      </c>
      <c r="K204" s="98">
        <f>'4'!K113</f>
        <v>0</v>
      </c>
      <c r="L204" s="98">
        <f>'4'!L113</f>
        <v>0</v>
      </c>
      <c r="M204" s="98">
        <f>'4'!M113</f>
        <v>0</v>
      </c>
      <c r="N204" s="98">
        <f>'4'!N113</f>
        <v>0</v>
      </c>
      <c r="O204" s="98">
        <f>'4'!O113</f>
        <v>0</v>
      </c>
      <c r="P204" s="98">
        <f>'4'!P113</f>
        <v>0</v>
      </c>
      <c r="Q204" s="98">
        <f>'4'!Q113</f>
        <v>0</v>
      </c>
      <c r="R204" s="98">
        <f>'4'!R113</f>
        <v>0</v>
      </c>
      <c r="S204" s="98">
        <f>'4'!S113</f>
        <v>0</v>
      </c>
      <c r="T204" s="98">
        <f>'4'!T113</f>
        <v>0</v>
      </c>
    </row>
    <row r="205" spans="3:21" ht="13.5">
      <c r="C205" s="34" t="s">
        <v>341</v>
      </c>
      <c r="E205" s="18" t="s">
        <v>649</v>
      </c>
      <c r="H205" s="98">
        <f>'4'!H117</f>
        <v>0</v>
      </c>
      <c r="I205" s="98">
        <f>'4'!I117</f>
        <v>0</v>
      </c>
      <c r="J205" s="98">
        <f>'4'!J117</f>
        <v>0</v>
      </c>
      <c r="K205" s="98">
        <f>'4'!K117</f>
        <v>0</v>
      </c>
      <c r="L205" s="98">
        <f>'4'!L117</f>
        <v>0</v>
      </c>
      <c r="M205" s="98">
        <f>'4'!M117</f>
        <v>0</v>
      </c>
      <c r="N205" s="98">
        <f>'4'!N117</f>
        <v>0</v>
      </c>
      <c r="O205" s="98">
        <f>'4'!O117</f>
        <v>0</v>
      </c>
      <c r="P205" s="98">
        <f>'4'!P117</f>
        <v>0</v>
      </c>
      <c r="Q205" s="98">
        <f>'4'!Q117</f>
        <v>0</v>
      </c>
      <c r="R205" s="98">
        <f>'4'!R117</f>
        <v>0</v>
      </c>
      <c r="S205" s="98">
        <f>'4'!S117</f>
        <v>0</v>
      </c>
      <c r="T205" s="98">
        <f>'4'!T117</f>
        <v>0</v>
      </c>
    </row>
    <row r="206" spans="3:21" ht="13.5">
      <c r="C206" s="16" t="s">
        <v>244</v>
      </c>
      <c r="E206" s="18" t="s">
        <v>649</v>
      </c>
      <c r="H206" s="98">
        <f>'4'!H118</f>
        <v>0</v>
      </c>
      <c r="I206" s="98">
        <f>'4'!I118</f>
        <v>0</v>
      </c>
      <c r="J206" s="98">
        <f>'4'!J118</f>
        <v>0</v>
      </c>
      <c r="K206" s="98">
        <f>'4'!K118</f>
        <v>0</v>
      </c>
      <c r="L206" s="98">
        <f>'4'!L118</f>
        <v>0</v>
      </c>
      <c r="M206" s="98">
        <f>'4'!M118</f>
        <v>0</v>
      </c>
      <c r="N206" s="98">
        <f>'4'!N118</f>
        <v>0</v>
      </c>
      <c r="O206" s="98">
        <f>'4'!O118</f>
        <v>0</v>
      </c>
      <c r="P206" s="98">
        <f>'4'!P118</f>
        <v>0</v>
      </c>
      <c r="Q206" s="98">
        <f>'4'!Q118</f>
        <v>0</v>
      </c>
      <c r="R206" s="98">
        <f>'4'!R118</f>
        <v>0</v>
      </c>
      <c r="S206" s="98">
        <f>'4'!S118</f>
        <v>0</v>
      </c>
      <c r="T206" s="98">
        <f>'4'!T118</f>
        <v>0</v>
      </c>
    </row>
    <row r="207" spans="3:21" ht="13.5">
      <c r="C207" s="17"/>
      <c r="D207" s="17"/>
      <c r="E207" s="17"/>
      <c r="F207" s="17"/>
      <c r="G207" s="17"/>
      <c r="H207" s="116"/>
      <c r="I207" s="116"/>
      <c r="J207" s="116"/>
      <c r="K207" s="116"/>
      <c r="L207" s="116"/>
      <c r="M207" s="116"/>
      <c r="N207" s="116"/>
      <c r="O207" s="116"/>
      <c r="P207" s="116"/>
      <c r="Q207" s="116"/>
      <c r="R207" s="116"/>
      <c r="S207" s="116"/>
      <c r="T207" s="116"/>
      <c r="U207" s="122"/>
    </row>
    <row r="208" spans="3:21" ht="13.5">
      <c r="C208" s="16" t="s">
        <v>621</v>
      </c>
      <c r="D208" s="18"/>
      <c r="E208" s="18" t="s">
        <v>649</v>
      </c>
      <c r="H208" s="98">
        <f>SUM(H209,H213)</f>
        <v>0</v>
      </c>
      <c r="I208" s="98">
        <f t="shared" ref="I208:T208" si="118">SUM(I209,I213)</f>
        <v>0</v>
      </c>
      <c r="J208" s="98">
        <f t="shared" si="118"/>
        <v>0</v>
      </c>
      <c r="K208" s="98">
        <f t="shared" si="118"/>
        <v>0</v>
      </c>
      <c r="L208" s="98">
        <f t="shared" si="118"/>
        <v>0</v>
      </c>
      <c r="M208" s="98">
        <f t="shared" si="118"/>
        <v>0</v>
      </c>
      <c r="N208" s="98">
        <f t="shared" si="118"/>
        <v>0</v>
      </c>
      <c r="O208" s="98">
        <f t="shared" si="118"/>
        <v>0</v>
      </c>
      <c r="P208" s="98">
        <f t="shared" si="118"/>
        <v>0</v>
      </c>
      <c r="Q208" s="98">
        <f t="shared" si="118"/>
        <v>0</v>
      </c>
      <c r="R208" s="98">
        <f t="shared" si="118"/>
        <v>0</v>
      </c>
      <c r="S208" s="98">
        <f t="shared" si="118"/>
        <v>0</v>
      </c>
      <c r="T208" s="98">
        <f t="shared" si="118"/>
        <v>0</v>
      </c>
      <c r="U208" s="122"/>
    </row>
    <row r="209" spans="3:21" ht="13.5">
      <c r="C209" s="16" t="s">
        <v>376</v>
      </c>
      <c r="E209" s="18" t="s">
        <v>649</v>
      </c>
      <c r="H209" s="98">
        <f>SUM(H210,H211,H212)</f>
        <v>0</v>
      </c>
      <c r="I209" s="98">
        <f t="shared" ref="I209:T209" si="119">SUM(I210,I211,I212)</f>
        <v>0</v>
      </c>
      <c r="J209" s="98">
        <f t="shared" si="119"/>
        <v>0</v>
      </c>
      <c r="K209" s="98">
        <f t="shared" si="119"/>
        <v>0</v>
      </c>
      <c r="L209" s="98">
        <f t="shared" si="119"/>
        <v>0</v>
      </c>
      <c r="M209" s="98">
        <f t="shared" si="119"/>
        <v>0</v>
      </c>
      <c r="N209" s="98">
        <f t="shared" si="119"/>
        <v>0</v>
      </c>
      <c r="O209" s="98">
        <f t="shared" si="119"/>
        <v>0</v>
      </c>
      <c r="P209" s="98">
        <f t="shared" si="119"/>
        <v>0</v>
      </c>
      <c r="Q209" s="98">
        <f t="shared" si="119"/>
        <v>0</v>
      </c>
      <c r="R209" s="98">
        <f t="shared" si="119"/>
        <v>0</v>
      </c>
      <c r="S209" s="98">
        <f t="shared" si="119"/>
        <v>0</v>
      </c>
      <c r="T209" s="98">
        <f t="shared" si="119"/>
        <v>0</v>
      </c>
    </row>
    <row r="210" spans="3:21" ht="13.5">
      <c r="C210" s="134" t="s">
        <v>330</v>
      </c>
      <c r="E210" s="18" t="s">
        <v>649</v>
      </c>
      <c r="H210" s="98">
        <f>'4'!H122</f>
        <v>0</v>
      </c>
      <c r="I210" s="98">
        <f>'4'!I122</f>
        <v>0</v>
      </c>
      <c r="J210" s="98">
        <f>'4'!J122</f>
        <v>0</v>
      </c>
      <c r="K210" s="98">
        <f>'4'!K122</f>
        <v>0</v>
      </c>
      <c r="L210" s="98">
        <f>'4'!L122</f>
        <v>0</v>
      </c>
      <c r="M210" s="98">
        <f>'4'!M122</f>
        <v>0</v>
      </c>
      <c r="N210" s="98">
        <f>'4'!N122</f>
        <v>0</v>
      </c>
      <c r="O210" s="98">
        <f>'4'!O122</f>
        <v>0</v>
      </c>
      <c r="P210" s="98">
        <f>'4'!P122</f>
        <v>0</v>
      </c>
      <c r="Q210" s="98">
        <f>'4'!Q122</f>
        <v>0</v>
      </c>
      <c r="R210" s="98">
        <f>'4'!R122</f>
        <v>0</v>
      </c>
      <c r="S210" s="98">
        <f>'4'!S122</f>
        <v>0</v>
      </c>
      <c r="T210" s="98">
        <f>'4'!T122</f>
        <v>0</v>
      </c>
    </row>
    <row r="211" spans="3:21" ht="13.5">
      <c r="C211" s="34" t="s">
        <v>337</v>
      </c>
      <c r="E211" s="18" t="s">
        <v>649</v>
      </c>
      <c r="H211" s="98">
        <f>'4'!H128</f>
        <v>0</v>
      </c>
      <c r="I211" s="98">
        <f>'4'!I128</f>
        <v>0</v>
      </c>
      <c r="J211" s="98">
        <f>'4'!J128</f>
        <v>0</v>
      </c>
      <c r="K211" s="98">
        <f>'4'!K128</f>
        <v>0</v>
      </c>
      <c r="L211" s="98">
        <f>'4'!L128</f>
        <v>0</v>
      </c>
      <c r="M211" s="98">
        <f>'4'!M128</f>
        <v>0</v>
      </c>
      <c r="N211" s="98">
        <f>'4'!N128</f>
        <v>0</v>
      </c>
      <c r="O211" s="98">
        <f>'4'!O128</f>
        <v>0</v>
      </c>
      <c r="P211" s="98">
        <f>'4'!P128</f>
        <v>0</v>
      </c>
      <c r="Q211" s="98">
        <f>'4'!Q128</f>
        <v>0</v>
      </c>
      <c r="R211" s="98">
        <f>'4'!R128</f>
        <v>0</v>
      </c>
      <c r="S211" s="98">
        <f>'4'!S128</f>
        <v>0</v>
      </c>
      <c r="T211" s="98">
        <f>'4'!T128</f>
        <v>0</v>
      </c>
    </row>
    <row r="212" spans="3:21" ht="13.5">
      <c r="C212" s="34" t="s">
        <v>341</v>
      </c>
      <c r="E212" s="18" t="s">
        <v>649</v>
      </c>
      <c r="H212" s="98">
        <f>'4'!H132</f>
        <v>0</v>
      </c>
      <c r="I212" s="98">
        <f>'4'!I132</f>
        <v>0</v>
      </c>
      <c r="J212" s="98">
        <f>'4'!J132</f>
        <v>0</v>
      </c>
      <c r="K212" s="98">
        <f>'4'!K132</f>
        <v>0</v>
      </c>
      <c r="L212" s="98">
        <f>'4'!L132</f>
        <v>0</v>
      </c>
      <c r="M212" s="98">
        <f>'4'!M132</f>
        <v>0</v>
      </c>
      <c r="N212" s="98">
        <f>'4'!N132</f>
        <v>0</v>
      </c>
      <c r="O212" s="98">
        <f>'4'!O132</f>
        <v>0</v>
      </c>
      <c r="P212" s="98">
        <f>'4'!P132</f>
        <v>0</v>
      </c>
      <c r="Q212" s="98">
        <f>'4'!Q132</f>
        <v>0</v>
      </c>
      <c r="R212" s="98">
        <f>'4'!R132</f>
        <v>0</v>
      </c>
      <c r="S212" s="98">
        <f>'4'!S132</f>
        <v>0</v>
      </c>
      <c r="T212" s="98">
        <f>'4'!T132</f>
        <v>0</v>
      </c>
    </row>
    <row r="213" spans="3:21" ht="13.5">
      <c r="C213" s="16" t="s">
        <v>244</v>
      </c>
      <c r="E213" s="18" t="s">
        <v>649</v>
      </c>
      <c r="H213" s="98">
        <f>'4'!H133</f>
        <v>0</v>
      </c>
      <c r="I213" s="98">
        <f>'4'!I133</f>
        <v>0</v>
      </c>
      <c r="J213" s="98">
        <f>'4'!J133</f>
        <v>0</v>
      </c>
      <c r="K213" s="98">
        <f>'4'!K133</f>
        <v>0</v>
      </c>
      <c r="L213" s="98">
        <f>'4'!L133</f>
        <v>0</v>
      </c>
      <c r="M213" s="98">
        <f>'4'!M133</f>
        <v>0</v>
      </c>
      <c r="N213" s="98">
        <f>'4'!N133</f>
        <v>0</v>
      </c>
      <c r="O213" s="98">
        <f>'4'!O133</f>
        <v>0</v>
      </c>
      <c r="P213" s="98">
        <f>'4'!P133</f>
        <v>0</v>
      </c>
      <c r="Q213" s="98">
        <f>'4'!Q133</f>
        <v>0</v>
      </c>
      <c r="R213" s="98">
        <f>'4'!R133</f>
        <v>0</v>
      </c>
      <c r="S213" s="98">
        <f>'4'!S133</f>
        <v>0</v>
      </c>
      <c r="T213" s="98">
        <f>'4'!T133</f>
        <v>0</v>
      </c>
    </row>
    <row r="214" spans="3:21" ht="13.5">
      <c r="C214" s="17"/>
      <c r="D214" s="17"/>
      <c r="E214" s="17"/>
      <c r="F214" s="17"/>
      <c r="G214" s="17"/>
      <c r="H214" s="116"/>
      <c r="I214" s="116"/>
      <c r="J214" s="116"/>
      <c r="K214" s="116"/>
      <c r="L214" s="116"/>
      <c r="M214" s="116"/>
      <c r="N214" s="116"/>
      <c r="O214" s="116"/>
      <c r="P214" s="116"/>
      <c r="Q214" s="116"/>
      <c r="R214" s="116"/>
      <c r="S214" s="116"/>
      <c r="T214" s="116"/>
      <c r="U214" s="122"/>
    </row>
    <row r="215" spans="3:21" ht="13.5">
      <c r="C215" s="16" t="s">
        <v>622</v>
      </c>
      <c r="D215" s="18"/>
      <c r="E215" s="18" t="s">
        <v>649</v>
      </c>
      <c r="H215" s="98">
        <f>SUM(H216,H220)</f>
        <v>0</v>
      </c>
      <c r="I215" s="98">
        <f t="shared" ref="I215:T215" si="120">SUM(I216,I220)</f>
        <v>0</v>
      </c>
      <c r="J215" s="98">
        <f t="shared" si="120"/>
        <v>0</v>
      </c>
      <c r="K215" s="98">
        <f t="shared" si="120"/>
        <v>0</v>
      </c>
      <c r="L215" s="98">
        <f t="shared" si="120"/>
        <v>0</v>
      </c>
      <c r="M215" s="98">
        <f t="shared" si="120"/>
        <v>0</v>
      </c>
      <c r="N215" s="98">
        <f t="shared" si="120"/>
        <v>0</v>
      </c>
      <c r="O215" s="98">
        <f t="shared" si="120"/>
        <v>0</v>
      </c>
      <c r="P215" s="98">
        <f t="shared" si="120"/>
        <v>0</v>
      </c>
      <c r="Q215" s="98">
        <f t="shared" si="120"/>
        <v>0</v>
      </c>
      <c r="R215" s="98">
        <f t="shared" si="120"/>
        <v>0</v>
      </c>
      <c r="S215" s="98">
        <f t="shared" si="120"/>
        <v>0</v>
      </c>
      <c r="T215" s="98">
        <f t="shared" si="120"/>
        <v>0</v>
      </c>
      <c r="U215" s="122"/>
    </row>
    <row r="216" spans="3:21" ht="13.5">
      <c r="C216" s="16" t="s">
        <v>376</v>
      </c>
      <c r="E216" s="18" t="s">
        <v>649</v>
      </c>
      <c r="H216" s="98">
        <f>SUM(H217,H218,H219)</f>
        <v>0</v>
      </c>
      <c r="I216" s="98">
        <f t="shared" ref="I216:T216" si="121">SUM(I217,I218,I219)</f>
        <v>0</v>
      </c>
      <c r="J216" s="98">
        <f t="shared" si="121"/>
        <v>0</v>
      </c>
      <c r="K216" s="98">
        <f t="shared" si="121"/>
        <v>0</v>
      </c>
      <c r="L216" s="98">
        <f t="shared" si="121"/>
        <v>0</v>
      </c>
      <c r="M216" s="98">
        <f t="shared" si="121"/>
        <v>0</v>
      </c>
      <c r="N216" s="98">
        <f t="shared" si="121"/>
        <v>0</v>
      </c>
      <c r="O216" s="98">
        <f t="shared" si="121"/>
        <v>0</v>
      </c>
      <c r="P216" s="98">
        <f t="shared" si="121"/>
        <v>0</v>
      </c>
      <c r="Q216" s="98">
        <f t="shared" si="121"/>
        <v>0</v>
      </c>
      <c r="R216" s="98">
        <f t="shared" si="121"/>
        <v>0</v>
      </c>
      <c r="S216" s="98">
        <f t="shared" si="121"/>
        <v>0</v>
      </c>
      <c r="T216" s="98">
        <f t="shared" si="121"/>
        <v>0</v>
      </c>
    </row>
    <row r="217" spans="3:21" ht="13.5">
      <c r="C217" s="134" t="s">
        <v>330</v>
      </c>
      <c r="E217" s="18" t="s">
        <v>649</v>
      </c>
      <c r="H217" s="98">
        <f>'4'!H137</f>
        <v>0</v>
      </c>
      <c r="I217" s="98">
        <f>'4'!I137</f>
        <v>0</v>
      </c>
      <c r="J217" s="98">
        <f>'4'!J137</f>
        <v>0</v>
      </c>
      <c r="K217" s="98">
        <f>'4'!K137</f>
        <v>0</v>
      </c>
      <c r="L217" s="98">
        <f>'4'!L137</f>
        <v>0</v>
      </c>
      <c r="M217" s="98">
        <f>'4'!M137</f>
        <v>0</v>
      </c>
      <c r="N217" s="98">
        <f>'4'!N137</f>
        <v>0</v>
      </c>
      <c r="O217" s="98">
        <f>'4'!O137</f>
        <v>0</v>
      </c>
      <c r="P217" s="98">
        <f>'4'!P137</f>
        <v>0</v>
      </c>
      <c r="Q217" s="98">
        <f>'4'!Q137</f>
        <v>0</v>
      </c>
      <c r="R217" s="98">
        <f>'4'!R137</f>
        <v>0</v>
      </c>
      <c r="S217" s="98">
        <f>'4'!S137</f>
        <v>0</v>
      </c>
      <c r="T217" s="98">
        <f>'4'!T137</f>
        <v>0</v>
      </c>
    </row>
    <row r="218" spans="3:21" ht="13.5">
      <c r="C218" s="34" t="s">
        <v>337</v>
      </c>
      <c r="E218" s="18" t="s">
        <v>649</v>
      </c>
      <c r="H218" s="98">
        <f>'4'!H143</f>
        <v>0</v>
      </c>
      <c r="I218" s="98">
        <f>'4'!I143</f>
        <v>0</v>
      </c>
      <c r="J218" s="98">
        <f>'4'!J143</f>
        <v>0</v>
      </c>
      <c r="K218" s="98">
        <f>'4'!K143</f>
        <v>0</v>
      </c>
      <c r="L218" s="98">
        <f>'4'!L143</f>
        <v>0</v>
      </c>
      <c r="M218" s="98">
        <f>'4'!M143</f>
        <v>0</v>
      </c>
      <c r="N218" s="98">
        <f>'4'!N143</f>
        <v>0</v>
      </c>
      <c r="O218" s="98">
        <f>'4'!O143</f>
        <v>0</v>
      </c>
      <c r="P218" s="98">
        <f>'4'!P143</f>
        <v>0</v>
      </c>
      <c r="Q218" s="98">
        <f>'4'!Q143</f>
        <v>0</v>
      </c>
      <c r="R218" s="98">
        <f>'4'!R143</f>
        <v>0</v>
      </c>
      <c r="S218" s="98">
        <f>'4'!S143</f>
        <v>0</v>
      </c>
      <c r="T218" s="98">
        <f>'4'!T143</f>
        <v>0</v>
      </c>
    </row>
    <row r="219" spans="3:21" ht="13.5">
      <c r="C219" s="34" t="s">
        <v>341</v>
      </c>
      <c r="E219" s="18" t="s">
        <v>649</v>
      </c>
      <c r="H219" s="98">
        <f>'4'!H147</f>
        <v>0</v>
      </c>
      <c r="I219" s="98">
        <f>'4'!I147</f>
        <v>0</v>
      </c>
      <c r="J219" s="98">
        <f>'4'!J147</f>
        <v>0</v>
      </c>
      <c r="K219" s="98">
        <f>'4'!K147</f>
        <v>0</v>
      </c>
      <c r="L219" s="98">
        <f>'4'!L147</f>
        <v>0</v>
      </c>
      <c r="M219" s="98">
        <f>'4'!M147</f>
        <v>0</v>
      </c>
      <c r="N219" s="98">
        <f>'4'!N147</f>
        <v>0</v>
      </c>
      <c r="O219" s="98">
        <f>'4'!O147</f>
        <v>0</v>
      </c>
      <c r="P219" s="98">
        <f>'4'!P147</f>
        <v>0</v>
      </c>
      <c r="Q219" s="98">
        <f>'4'!Q147</f>
        <v>0</v>
      </c>
      <c r="R219" s="98">
        <f>'4'!R147</f>
        <v>0</v>
      </c>
      <c r="S219" s="98">
        <f>'4'!S147</f>
        <v>0</v>
      </c>
      <c r="T219" s="98">
        <f>'4'!T147</f>
        <v>0</v>
      </c>
    </row>
    <row r="220" spans="3:21" ht="13.5">
      <c r="C220" s="16" t="s">
        <v>244</v>
      </c>
      <c r="E220" s="18" t="s">
        <v>649</v>
      </c>
      <c r="H220" s="98">
        <f>'4'!H148</f>
        <v>0</v>
      </c>
      <c r="I220" s="98">
        <f>'4'!I148</f>
        <v>0</v>
      </c>
      <c r="J220" s="98">
        <f>'4'!J148</f>
        <v>0</v>
      </c>
      <c r="K220" s="98">
        <f>'4'!K148</f>
        <v>0</v>
      </c>
      <c r="L220" s="98">
        <f>'4'!L148</f>
        <v>0</v>
      </c>
      <c r="M220" s="98">
        <f>'4'!M148</f>
        <v>0</v>
      </c>
      <c r="N220" s="98">
        <f>'4'!N148</f>
        <v>0</v>
      </c>
      <c r="O220" s="98">
        <f>'4'!O148</f>
        <v>0</v>
      </c>
      <c r="P220" s="98">
        <f>'4'!P148</f>
        <v>0</v>
      </c>
      <c r="Q220" s="98">
        <f>'4'!Q148</f>
        <v>0</v>
      </c>
      <c r="R220" s="98">
        <f>'4'!R148</f>
        <v>0</v>
      </c>
      <c r="S220" s="98">
        <f>'4'!S148</f>
        <v>0</v>
      </c>
      <c r="T220" s="98">
        <f>'4'!T148</f>
        <v>0</v>
      </c>
    </row>
    <row r="221" spans="3:21" ht="13.5">
      <c r="C221" s="17"/>
      <c r="D221" s="17"/>
      <c r="E221" s="17"/>
      <c r="F221" s="17"/>
      <c r="G221" s="17"/>
      <c r="H221" s="116"/>
      <c r="I221" s="116"/>
      <c r="J221" s="116"/>
      <c r="K221" s="116"/>
      <c r="L221" s="116"/>
      <c r="M221" s="116"/>
      <c r="N221" s="116"/>
      <c r="O221" s="116"/>
      <c r="P221" s="116"/>
      <c r="Q221" s="116"/>
      <c r="R221" s="116"/>
      <c r="S221" s="116"/>
      <c r="T221" s="116"/>
      <c r="U221" s="122"/>
    </row>
    <row r="222" spans="3:21" ht="13.5">
      <c r="C222" s="16" t="s">
        <v>623</v>
      </c>
      <c r="D222" s="18"/>
      <c r="E222" s="18" t="s">
        <v>649</v>
      </c>
      <c r="H222" s="98">
        <f>SUM(H223,H227)</f>
        <v>0</v>
      </c>
      <c r="I222" s="98">
        <f t="shared" ref="I222:T222" si="122">SUM(I223,I227)</f>
        <v>0</v>
      </c>
      <c r="J222" s="98">
        <f t="shared" si="122"/>
        <v>0</v>
      </c>
      <c r="K222" s="98">
        <f t="shared" si="122"/>
        <v>0</v>
      </c>
      <c r="L222" s="98">
        <f t="shared" si="122"/>
        <v>0</v>
      </c>
      <c r="M222" s="98">
        <f t="shared" si="122"/>
        <v>0</v>
      </c>
      <c r="N222" s="98">
        <f t="shared" si="122"/>
        <v>0</v>
      </c>
      <c r="O222" s="98">
        <f t="shared" si="122"/>
        <v>0</v>
      </c>
      <c r="P222" s="98">
        <f t="shared" si="122"/>
        <v>0</v>
      </c>
      <c r="Q222" s="98">
        <f t="shared" si="122"/>
        <v>0</v>
      </c>
      <c r="R222" s="98">
        <f t="shared" si="122"/>
        <v>0</v>
      </c>
      <c r="S222" s="98">
        <f t="shared" si="122"/>
        <v>0</v>
      </c>
      <c r="T222" s="98">
        <f t="shared" si="122"/>
        <v>0</v>
      </c>
      <c r="U222" s="122"/>
    </row>
    <row r="223" spans="3:21" ht="13.5">
      <c r="C223" s="16" t="s">
        <v>376</v>
      </c>
      <c r="E223" s="18" t="s">
        <v>649</v>
      </c>
      <c r="H223" s="98">
        <f>SUM(H224,H225,H226)</f>
        <v>0</v>
      </c>
      <c r="I223" s="98">
        <f t="shared" ref="I223:T223" si="123">SUM(I224,I225,I226)</f>
        <v>0</v>
      </c>
      <c r="J223" s="98">
        <f t="shared" si="123"/>
        <v>0</v>
      </c>
      <c r="K223" s="98">
        <f t="shared" si="123"/>
        <v>0</v>
      </c>
      <c r="L223" s="98">
        <f t="shared" si="123"/>
        <v>0</v>
      </c>
      <c r="M223" s="98">
        <f t="shared" si="123"/>
        <v>0</v>
      </c>
      <c r="N223" s="98">
        <f t="shared" si="123"/>
        <v>0</v>
      </c>
      <c r="O223" s="98">
        <f t="shared" si="123"/>
        <v>0</v>
      </c>
      <c r="P223" s="98">
        <f t="shared" si="123"/>
        <v>0</v>
      </c>
      <c r="Q223" s="98">
        <f t="shared" si="123"/>
        <v>0</v>
      </c>
      <c r="R223" s="98">
        <f t="shared" si="123"/>
        <v>0</v>
      </c>
      <c r="S223" s="98">
        <f t="shared" si="123"/>
        <v>0</v>
      </c>
      <c r="T223" s="98">
        <f t="shared" si="123"/>
        <v>0</v>
      </c>
    </row>
    <row r="224" spans="3:21" ht="13.5">
      <c r="C224" s="134" t="s">
        <v>330</v>
      </c>
      <c r="E224" s="18" t="s">
        <v>649</v>
      </c>
      <c r="H224" s="98">
        <f>'4'!H152</f>
        <v>0</v>
      </c>
      <c r="I224" s="98">
        <f>'4'!I152</f>
        <v>0</v>
      </c>
      <c r="J224" s="98">
        <f>'4'!J152</f>
        <v>0</v>
      </c>
      <c r="K224" s="98">
        <f>'4'!K152</f>
        <v>0</v>
      </c>
      <c r="L224" s="98">
        <f>'4'!L152</f>
        <v>0</v>
      </c>
      <c r="M224" s="98">
        <f>'4'!M152</f>
        <v>0</v>
      </c>
      <c r="N224" s="98">
        <f>'4'!N152</f>
        <v>0</v>
      </c>
      <c r="O224" s="98">
        <f>'4'!O152</f>
        <v>0</v>
      </c>
      <c r="P224" s="98">
        <f>'4'!P152</f>
        <v>0</v>
      </c>
      <c r="Q224" s="98">
        <f>'4'!Q152</f>
        <v>0</v>
      </c>
      <c r="R224" s="98">
        <f>'4'!R152</f>
        <v>0</v>
      </c>
      <c r="S224" s="98">
        <f>'4'!S152</f>
        <v>0</v>
      </c>
      <c r="T224" s="98">
        <f>'4'!T152</f>
        <v>0</v>
      </c>
    </row>
    <row r="225" spans="3:21" ht="13.5">
      <c r="C225" s="34" t="s">
        <v>337</v>
      </c>
      <c r="E225" s="18" t="s">
        <v>649</v>
      </c>
      <c r="H225" s="98">
        <f>'4'!H158</f>
        <v>0</v>
      </c>
      <c r="I225" s="98">
        <f>'4'!I158</f>
        <v>0</v>
      </c>
      <c r="J225" s="98">
        <f>'4'!J158</f>
        <v>0</v>
      </c>
      <c r="K225" s="98">
        <f>'4'!K158</f>
        <v>0</v>
      </c>
      <c r="L225" s="98">
        <f>'4'!L158</f>
        <v>0</v>
      </c>
      <c r="M225" s="98">
        <f>'4'!M158</f>
        <v>0</v>
      </c>
      <c r="N225" s="98">
        <f>'4'!N158</f>
        <v>0</v>
      </c>
      <c r="O225" s="98">
        <f>'4'!O158</f>
        <v>0</v>
      </c>
      <c r="P225" s="98">
        <f>'4'!P158</f>
        <v>0</v>
      </c>
      <c r="Q225" s="98">
        <f>'4'!Q158</f>
        <v>0</v>
      </c>
      <c r="R225" s="98">
        <f>'4'!R158</f>
        <v>0</v>
      </c>
      <c r="S225" s="98">
        <f>'4'!S158</f>
        <v>0</v>
      </c>
      <c r="T225" s="98">
        <f>'4'!T158</f>
        <v>0</v>
      </c>
    </row>
    <row r="226" spans="3:21" ht="13.5">
      <c r="C226" s="34" t="s">
        <v>341</v>
      </c>
      <c r="E226" s="18" t="s">
        <v>649</v>
      </c>
      <c r="H226" s="98">
        <f>'4'!H162</f>
        <v>0</v>
      </c>
      <c r="I226" s="98">
        <f>'4'!I162</f>
        <v>0</v>
      </c>
      <c r="J226" s="98">
        <f>'4'!J162</f>
        <v>0</v>
      </c>
      <c r="K226" s="98">
        <f>'4'!K162</f>
        <v>0</v>
      </c>
      <c r="L226" s="98">
        <f>'4'!L162</f>
        <v>0</v>
      </c>
      <c r="M226" s="98">
        <f>'4'!M162</f>
        <v>0</v>
      </c>
      <c r="N226" s="98">
        <f>'4'!N162</f>
        <v>0</v>
      </c>
      <c r="O226" s="98">
        <f>'4'!O162</f>
        <v>0</v>
      </c>
      <c r="P226" s="98">
        <f>'4'!P162</f>
        <v>0</v>
      </c>
      <c r="Q226" s="98">
        <f>'4'!Q162</f>
        <v>0</v>
      </c>
      <c r="R226" s="98">
        <f>'4'!R162</f>
        <v>0</v>
      </c>
      <c r="S226" s="98">
        <f>'4'!S162</f>
        <v>0</v>
      </c>
      <c r="T226" s="98">
        <f>'4'!T162</f>
        <v>0</v>
      </c>
    </row>
    <row r="227" spans="3:21" ht="13.5">
      <c r="C227" s="16" t="s">
        <v>244</v>
      </c>
      <c r="E227" s="18" t="s">
        <v>649</v>
      </c>
      <c r="H227" s="98">
        <f>'4'!H163</f>
        <v>0</v>
      </c>
      <c r="I227" s="98">
        <f>'4'!I163</f>
        <v>0</v>
      </c>
      <c r="J227" s="98">
        <f>'4'!J163</f>
        <v>0</v>
      </c>
      <c r="K227" s="98">
        <f>'4'!K163</f>
        <v>0</v>
      </c>
      <c r="L227" s="98">
        <f>'4'!L163</f>
        <v>0</v>
      </c>
      <c r="M227" s="98">
        <f>'4'!M163</f>
        <v>0</v>
      </c>
      <c r="N227" s="98">
        <f>'4'!N163</f>
        <v>0</v>
      </c>
      <c r="O227" s="98">
        <f>'4'!O163</f>
        <v>0</v>
      </c>
      <c r="P227" s="98">
        <f>'4'!P163</f>
        <v>0</v>
      </c>
      <c r="Q227" s="98">
        <f>'4'!Q163</f>
        <v>0</v>
      </c>
      <c r="R227" s="98">
        <f>'4'!R163</f>
        <v>0</v>
      </c>
      <c r="S227" s="98">
        <f>'4'!S163</f>
        <v>0</v>
      </c>
      <c r="T227" s="98">
        <f>'4'!T163</f>
        <v>0</v>
      </c>
    </row>
    <row r="228" spans="3:21" ht="13.5">
      <c r="C228" s="17"/>
      <c r="D228" s="17"/>
      <c r="E228" s="17"/>
      <c r="F228" s="17"/>
      <c r="G228" s="17"/>
      <c r="H228" s="116"/>
      <c r="I228" s="116"/>
      <c r="J228" s="116"/>
      <c r="K228" s="116"/>
      <c r="L228" s="116"/>
      <c r="M228" s="116"/>
      <c r="N228" s="116"/>
      <c r="O228" s="116"/>
      <c r="P228" s="116"/>
      <c r="Q228" s="116"/>
      <c r="R228" s="116"/>
      <c r="S228" s="116"/>
      <c r="T228" s="116"/>
      <c r="U228" s="122"/>
    </row>
    <row r="229" spans="3:21" ht="13.5">
      <c r="C229" s="16" t="s">
        <v>624</v>
      </c>
      <c r="D229" s="18"/>
      <c r="E229" s="18" t="s">
        <v>649</v>
      </c>
      <c r="H229" s="98">
        <f>SUM(H230,H234)</f>
        <v>0</v>
      </c>
      <c r="I229" s="98">
        <f t="shared" ref="I229:T229" si="124">SUM(I230,I234)</f>
        <v>0</v>
      </c>
      <c r="J229" s="98">
        <f t="shared" si="124"/>
        <v>0</v>
      </c>
      <c r="K229" s="98">
        <f t="shared" si="124"/>
        <v>0</v>
      </c>
      <c r="L229" s="98">
        <f t="shared" si="124"/>
        <v>0</v>
      </c>
      <c r="M229" s="98">
        <f t="shared" si="124"/>
        <v>0</v>
      </c>
      <c r="N229" s="98">
        <f t="shared" si="124"/>
        <v>0</v>
      </c>
      <c r="O229" s="98">
        <f t="shared" si="124"/>
        <v>0</v>
      </c>
      <c r="P229" s="98">
        <f t="shared" si="124"/>
        <v>0</v>
      </c>
      <c r="Q229" s="98">
        <f t="shared" si="124"/>
        <v>0</v>
      </c>
      <c r="R229" s="98">
        <f t="shared" si="124"/>
        <v>0</v>
      </c>
      <c r="S229" s="98">
        <f t="shared" si="124"/>
        <v>0</v>
      </c>
      <c r="T229" s="98">
        <f t="shared" si="124"/>
        <v>0</v>
      </c>
      <c r="U229" s="122"/>
    </row>
    <row r="230" spans="3:21" ht="13.5">
      <c r="C230" s="16" t="s">
        <v>376</v>
      </c>
      <c r="E230" s="18" t="s">
        <v>649</v>
      </c>
      <c r="H230" s="98">
        <f>SUM(H231,H232,H233)</f>
        <v>0</v>
      </c>
      <c r="I230" s="98">
        <f t="shared" ref="I230:T230" si="125">SUM(I231,I232,I233)</f>
        <v>0</v>
      </c>
      <c r="J230" s="98">
        <f t="shared" si="125"/>
        <v>0</v>
      </c>
      <c r="K230" s="98">
        <f t="shared" si="125"/>
        <v>0</v>
      </c>
      <c r="L230" s="98">
        <f t="shared" si="125"/>
        <v>0</v>
      </c>
      <c r="M230" s="98">
        <f t="shared" si="125"/>
        <v>0</v>
      </c>
      <c r="N230" s="98">
        <f t="shared" si="125"/>
        <v>0</v>
      </c>
      <c r="O230" s="98">
        <f t="shared" si="125"/>
        <v>0</v>
      </c>
      <c r="P230" s="98">
        <f t="shared" si="125"/>
        <v>0</v>
      </c>
      <c r="Q230" s="98">
        <f t="shared" si="125"/>
        <v>0</v>
      </c>
      <c r="R230" s="98">
        <f t="shared" si="125"/>
        <v>0</v>
      </c>
      <c r="S230" s="98">
        <f t="shared" si="125"/>
        <v>0</v>
      </c>
      <c r="T230" s="98">
        <f t="shared" si="125"/>
        <v>0</v>
      </c>
    </row>
    <row r="231" spans="3:21" ht="13.5">
      <c r="C231" s="134" t="s">
        <v>330</v>
      </c>
      <c r="E231" s="18" t="s">
        <v>649</v>
      </c>
      <c r="H231" s="98">
        <f>'4'!H167</f>
        <v>0</v>
      </c>
      <c r="I231" s="98">
        <f>'4'!I167</f>
        <v>0</v>
      </c>
      <c r="J231" s="98">
        <f>'4'!J167</f>
        <v>0</v>
      </c>
      <c r="K231" s="98">
        <f>'4'!K167</f>
        <v>0</v>
      </c>
      <c r="L231" s="98">
        <f>'4'!L167</f>
        <v>0</v>
      </c>
      <c r="M231" s="98">
        <f>'4'!M167</f>
        <v>0</v>
      </c>
      <c r="N231" s="98">
        <f>'4'!N167</f>
        <v>0</v>
      </c>
      <c r="O231" s="98">
        <f>'4'!O167</f>
        <v>0</v>
      </c>
      <c r="P231" s="98">
        <f>'4'!P167</f>
        <v>0</v>
      </c>
      <c r="Q231" s="98">
        <f>'4'!Q167</f>
        <v>0</v>
      </c>
      <c r="R231" s="98">
        <f>'4'!R167</f>
        <v>0</v>
      </c>
      <c r="S231" s="98">
        <f>'4'!S167</f>
        <v>0</v>
      </c>
      <c r="T231" s="98">
        <f>'4'!T167</f>
        <v>0</v>
      </c>
    </row>
    <row r="232" spans="3:21" ht="13.5">
      <c r="C232" s="34" t="s">
        <v>337</v>
      </c>
      <c r="E232" s="18" t="s">
        <v>649</v>
      </c>
      <c r="H232" s="98">
        <f>'4'!H173</f>
        <v>0</v>
      </c>
      <c r="I232" s="98">
        <f>'4'!I173</f>
        <v>0</v>
      </c>
      <c r="J232" s="98">
        <f>'4'!J173</f>
        <v>0</v>
      </c>
      <c r="K232" s="98">
        <f>'4'!K173</f>
        <v>0</v>
      </c>
      <c r="L232" s="98">
        <f>'4'!L173</f>
        <v>0</v>
      </c>
      <c r="M232" s="98">
        <f>'4'!M173</f>
        <v>0</v>
      </c>
      <c r="N232" s="98">
        <f>'4'!N173</f>
        <v>0</v>
      </c>
      <c r="O232" s="98">
        <f>'4'!O173</f>
        <v>0</v>
      </c>
      <c r="P232" s="98">
        <f>'4'!P173</f>
        <v>0</v>
      </c>
      <c r="Q232" s="98">
        <f>'4'!Q173</f>
        <v>0</v>
      </c>
      <c r="R232" s="98">
        <f>'4'!R173</f>
        <v>0</v>
      </c>
      <c r="S232" s="98">
        <f>'4'!S173</f>
        <v>0</v>
      </c>
      <c r="T232" s="98">
        <f>'4'!T173</f>
        <v>0</v>
      </c>
    </row>
    <row r="233" spans="3:21" ht="13.5">
      <c r="C233" s="34" t="s">
        <v>341</v>
      </c>
      <c r="E233" s="18" t="s">
        <v>649</v>
      </c>
      <c r="H233" s="98">
        <f>'4'!H177</f>
        <v>0</v>
      </c>
      <c r="I233" s="98">
        <f>'4'!I177</f>
        <v>0</v>
      </c>
      <c r="J233" s="98">
        <f>'4'!J177</f>
        <v>0</v>
      </c>
      <c r="K233" s="98">
        <f>'4'!K177</f>
        <v>0</v>
      </c>
      <c r="L233" s="98">
        <f>'4'!L177</f>
        <v>0</v>
      </c>
      <c r="M233" s="98">
        <f>'4'!M177</f>
        <v>0</v>
      </c>
      <c r="N233" s="98">
        <f>'4'!N177</f>
        <v>0</v>
      </c>
      <c r="O233" s="98">
        <f>'4'!O177</f>
        <v>0</v>
      </c>
      <c r="P233" s="98">
        <f>'4'!P177</f>
        <v>0</v>
      </c>
      <c r="Q233" s="98">
        <f>'4'!Q177</f>
        <v>0</v>
      </c>
      <c r="R233" s="98">
        <f>'4'!R177</f>
        <v>0</v>
      </c>
      <c r="S233" s="98">
        <f>'4'!S177</f>
        <v>0</v>
      </c>
      <c r="T233" s="98">
        <f>'4'!T177</f>
        <v>0</v>
      </c>
    </row>
    <row r="234" spans="3:21" ht="13.5">
      <c r="C234" s="16" t="s">
        <v>244</v>
      </c>
      <c r="E234" s="18" t="s">
        <v>649</v>
      </c>
      <c r="H234" s="98">
        <f>'4'!H178</f>
        <v>0</v>
      </c>
      <c r="I234" s="98">
        <f>'4'!I178</f>
        <v>0</v>
      </c>
      <c r="J234" s="98">
        <f>'4'!J178</f>
        <v>0</v>
      </c>
      <c r="K234" s="98">
        <f>'4'!K178</f>
        <v>0</v>
      </c>
      <c r="L234" s="98">
        <f>'4'!L178</f>
        <v>0</v>
      </c>
      <c r="M234" s="98">
        <f>'4'!M178</f>
        <v>0</v>
      </c>
      <c r="N234" s="98">
        <f>'4'!N178</f>
        <v>0</v>
      </c>
      <c r="O234" s="98">
        <f>'4'!O178</f>
        <v>0</v>
      </c>
      <c r="P234" s="98">
        <f>'4'!P178</f>
        <v>0</v>
      </c>
      <c r="Q234" s="98">
        <f>'4'!Q178</f>
        <v>0</v>
      </c>
      <c r="R234" s="98">
        <f>'4'!R178</f>
        <v>0</v>
      </c>
      <c r="S234" s="98">
        <f>'4'!S178</f>
        <v>0</v>
      </c>
      <c r="T234" s="98">
        <f>'4'!T178</f>
        <v>0</v>
      </c>
    </row>
    <row r="235" spans="3:21" ht="13.5">
      <c r="C235" s="17"/>
      <c r="D235" s="17"/>
      <c r="E235" s="17"/>
      <c r="F235" s="17"/>
      <c r="G235" s="17"/>
      <c r="H235" s="116"/>
      <c r="I235" s="116"/>
      <c r="J235" s="116"/>
      <c r="K235" s="116"/>
      <c r="L235" s="116"/>
      <c r="M235" s="116"/>
      <c r="N235" s="116"/>
      <c r="O235" s="116"/>
      <c r="P235" s="116"/>
      <c r="Q235" s="116"/>
      <c r="R235" s="116"/>
      <c r="S235" s="116"/>
      <c r="T235" s="116"/>
      <c r="U235" s="122"/>
    </row>
    <row r="236" spans="3:21" ht="13.5">
      <c r="C236" s="16" t="s">
        <v>625</v>
      </c>
      <c r="D236" s="18"/>
      <c r="E236" s="18" t="s">
        <v>649</v>
      </c>
      <c r="H236" s="98">
        <f>SUM(H237,H241)</f>
        <v>0</v>
      </c>
      <c r="I236" s="98">
        <f t="shared" ref="I236:T236" si="126">SUM(I237,I241)</f>
        <v>0</v>
      </c>
      <c r="J236" s="98">
        <f t="shared" si="126"/>
        <v>0</v>
      </c>
      <c r="K236" s="98">
        <f t="shared" si="126"/>
        <v>0</v>
      </c>
      <c r="L236" s="98">
        <f t="shared" si="126"/>
        <v>0</v>
      </c>
      <c r="M236" s="98">
        <f t="shared" si="126"/>
        <v>0</v>
      </c>
      <c r="N236" s="98">
        <f t="shared" si="126"/>
        <v>0</v>
      </c>
      <c r="O236" s="98">
        <f t="shared" si="126"/>
        <v>0</v>
      </c>
      <c r="P236" s="98">
        <f t="shared" si="126"/>
        <v>0</v>
      </c>
      <c r="Q236" s="98">
        <f t="shared" si="126"/>
        <v>0</v>
      </c>
      <c r="R236" s="98">
        <f t="shared" si="126"/>
        <v>0</v>
      </c>
      <c r="S236" s="98">
        <f t="shared" si="126"/>
        <v>0</v>
      </c>
      <c r="T236" s="98">
        <f t="shared" si="126"/>
        <v>0</v>
      </c>
      <c r="U236" s="122"/>
    </row>
    <row r="237" spans="3:21" ht="13.5">
      <c r="C237" s="16" t="s">
        <v>376</v>
      </c>
      <c r="E237" s="18" t="s">
        <v>649</v>
      </c>
      <c r="H237" s="98">
        <f>SUM(H238,H239,H240)</f>
        <v>0</v>
      </c>
      <c r="I237" s="98">
        <f t="shared" ref="I237:T237" si="127">SUM(I238,I239,I240)</f>
        <v>0</v>
      </c>
      <c r="J237" s="98">
        <f t="shared" si="127"/>
        <v>0</v>
      </c>
      <c r="K237" s="98">
        <f t="shared" si="127"/>
        <v>0</v>
      </c>
      <c r="L237" s="98">
        <f t="shared" si="127"/>
        <v>0</v>
      </c>
      <c r="M237" s="98">
        <f t="shared" si="127"/>
        <v>0</v>
      </c>
      <c r="N237" s="98">
        <f t="shared" si="127"/>
        <v>0</v>
      </c>
      <c r="O237" s="98">
        <f t="shared" si="127"/>
        <v>0</v>
      </c>
      <c r="P237" s="98">
        <f t="shared" si="127"/>
        <v>0</v>
      </c>
      <c r="Q237" s="98">
        <f t="shared" si="127"/>
        <v>0</v>
      </c>
      <c r="R237" s="98">
        <f t="shared" si="127"/>
        <v>0</v>
      </c>
      <c r="S237" s="98">
        <f t="shared" si="127"/>
        <v>0</v>
      </c>
      <c r="T237" s="98">
        <f t="shared" si="127"/>
        <v>0</v>
      </c>
    </row>
    <row r="238" spans="3:21" ht="13.5">
      <c r="C238" s="134" t="s">
        <v>330</v>
      </c>
      <c r="E238" s="18" t="s">
        <v>649</v>
      </c>
      <c r="H238" s="98">
        <f>'4'!H182</f>
        <v>0</v>
      </c>
      <c r="I238" s="98">
        <f>'4'!I182</f>
        <v>0</v>
      </c>
      <c r="J238" s="98">
        <f>'4'!J182</f>
        <v>0</v>
      </c>
      <c r="K238" s="98">
        <f>'4'!K182</f>
        <v>0</v>
      </c>
      <c r="L238" s="98">
        <f>'4'!L182</f>
        <v>0</v>
      </c>
      <c r="M238" s="98">
        <f>'4'!M182</f>
        <v>0</v>
      </c>
      <c r="N238" s="98">
        <f>'4'!N182</f>
        <v>0</v>
      </c>
      <c r="O238" s="98">
        <f>'4'!O182</f>
        <v>0</v>
      </c>
      <c r="P238" s="98">
        <f>'4'!P182</f>
        <v>0</v>
      </c>
      <c r="Q238" s="98">
        <f>'4'!Q182</f>
        <v>0</v>
      </c>
      <c r="R238" s="98">
        <f>'4'!R182</f>
        <v>0</v>
      </c>
      <c r="S238" s="98">
        <f>'4'!S182</f>
        <v>0</v>
      </c>
      <c r="T238" s="98">
        <f>'4'!T182</f>
        <v>0</v>
      </c>
    </row>
    <row r="239" spans="3:21" ht="13.5">
      <c r="C239" s="34" t="s">
        <v>337</v>
      </c>
      <c r="E239" s="18" t="s">
        <v>649</v>
      </c>
      <c r="H239" s="98">
        <f>'4'!H188</f>
        <v>0</v>
      </c>
      <c r="I239" s="98">
        <f>'4'!I188</f>
        <v>0</v>
      </c>
      <c r="J239" s="98">
        <f>'4'!J188</f>
        <v>0</v>
      </c>
      <c r="K239" s="98">
        <f>'4'!K188</f>
        <v>0</v>
      </c>
      <c r="L239" s="98">
        <f>'4'!L188</f>
        <v>0</v>
      </c>
      <c r="M239" s="98">
        <f>'4'!M188</f>
        <v>0</v>
      </c>
      <c r="N239" s="98">
        <f>'4'!N188</f>
        <v>0</v>
      </c>
      <c r="O239" s="98">
        <f>'4'!O188</f>
        <v>0</v>
      </c>
      <c r="P239" s="98">
        <f>'4'!P188</f>
        <v>0</v>
      </c>
      <c r="Q239" s="98">
        <f>'4'!Q188</f>
        <v>0</v>
      </c>
      <c r="R239" s="98">
        <f>'4'!R188</f>
        <v>0</v>
      </c>
      <c r="S239" s="98">
        <f>'4'!S188</f>
        <v>0</v>
      </c>
      <c r="T239" s="98">
        <f>'4'!T188</f>
        <v>0</v>
      </c>
    </row>
    <row r="240" spans="3:21" ht="13.5">
      <c r="C240" s="34" t="s">
        <v>341</v>
      </c>
      <c r="E240" s="18" t="s">
        <v>649</v>
      </c>
      <c r="H240" s="98">
        <f>'4'!H192</f>
        <v>0</v>
      </c>
      <c r="I240" s="98">
        <f>'4'!I192</f>
        <v>0</v>
      </c>
      <c r="J240" s="98">
        <f>'4'!J192</f>
        <v>0</v>
      </c>
      <c r="K240" s="98">
        <f>'4'!K192</f>
        <v>0</v>
      </c>
      <c r="L240" s="98">
        <f>'4'!L192</f>
        <v>0</v>
      </c>
      <c r="M240" s="98">
        <f>'4'!M192</f>
        <v>0</v>
      </c>
      <c r="N240" s="98">
        <f>'4'!N192</f>
        <v>0</v>
      </c>
      <c r="O240" s="98">
        <f>'4'!O192</f>
        <v>0</v>
      </c>
      <c r="P240" s="98">
        <f>'4'!P192</f>
        <v>0</v>
      </c>
      <c r="Q240" s="98">
        <f>'4'!Q192</f>
        <v>0</v>
      </c>
      <c r="R240" s="98">
        <f>'4'!R192</f>
        <v>0</v>
      </c>
      <c r="S240" s="98">
        <f>'4'!S192</f>
        <v>0</v>
      </c>
      <c r="T240" s="98">
        <f>'4'!T192</f>
        <v>0</v>
      </c>
    </row>
    <row r="241" spans="3:21" ht="13.5">
      <c r="C241" s="16" t="s">
        <v>244</v>
      </c>
      <c r="E241" s="18" t="s">
        <v>649</v>
      </c>
      <c r="H241" s="98">
        <f>'4'!H193</f>
        <v>0</v>
      </c>
      <c r="I241" s="98">
        <f>'4'!I193</f>
        <v>0</v>
      </c>
      <c r="J241" s="98">
        <f>'4'!J193</f>
        <v>0</v>
      </c>
      <c r="K241" s="98">
        <f>'4'!K193</f>
        <v>0</v>
      </c>
      <c r="L241" s="98">
        <f>'4'!L193</f>
        <v>0</v>
      </c>
      <c r="M241" s="98">
        <f>'4'!M193</f>
        <v>0</v>
      </c>
      <c r="N241" s="98">
        <f>'4'!N193</f>
        <v>0</v>
      </c>
      <c r="O241" s="98">
        <f>'4'!O193</f>
        <v>0</v>
      </c>
      <c r="P241" s="98">
        <f>'4'!P193</f>
        <v>0</v>
      </c>
      <c r="Q241" s="98">
        <f>'4'!Q193</f>
        <v>0</v>
      </c>
      <c r="R241" s="98">
        <f>'4'!R193</f>
        <v>0</v>
      </c>
      <c r="S241" s="98">
        <f>'4'!S193</f>
        <v>0</v>
      </c>
      <c r="T241" s="98">
        <f>'4'!T193</f>
        <v>0</v>
      </c>
    </row>
    <row r="242" spans="3:21" ht="13.5">
      <c r="C242" s="17"/>
      <c r="D242" s="17"/>
      <c r="E242" s="17"/>
      <c r="F242" s="17"/>
      <c r="G242" s="17"/>
      <c r="H242" s="116"/>
      <c r="I242" s="116"/>
      <c r="J242" s="116"/>
      <c r="K242" s="116"/>
      <c r="L242" s="116"/>
      <c r="M242" s="116"/>
      <c r="N242" s="116"/>
      <c r="O242" s="116"/>
      <c r="P242" s="116"/>
      <c r="Q242" s="116"/>
      <c r="R242" s="116"/>
      <c r="S242" s="116"/>
      <c r="T242" s="116"/>
      <c r="U242" s="122"/>
    </row>
    <row r="243" spans="3:21" ht="13.5">
      <c r="C243" s="16" t="s">
        <v>626</v>
      </c>
      <c r="D243" s="18"/>
      <c r="E243" s="18" t="s">
        <v>649</v>
      </c>
      <c r="H243" s="98">
        <f>SUM(H244,H248)</f>
        <v>0</v>
      </c>
      <c r="I243" s="98">
        <f t="shared" ref="I243:T243" si="128">SUM(I244,I248)</f>
        <v>0</v>
      </c>
      <c r="J243" s="98">
        <f t="shared" si="128"/>
        <v>0</v>
      </c>
      <c r="K243" s="98">
        <f t="shared" si="128"/>
        <v>0</v>
      </c>
      <c r="L243" s="98">
        <f t="shared" si="128"/>
        <v>0</v>
      </c>
      <c r="M243" s="98">
        <f t="shared" si="128"/>
        <v>0</v>
      </c>
      <c r="N243" s="98">
        <f t="shared" si="128"/>
        <v>0</v>
      </c>
      <c r="O243" s="98">
        <f t="shared" si="128"/>
        <v>0</v>
      </c>
      <c r="P243" s="98">
        <f t="shared" si="128"/>
        <v>0</v>
      </c>
      <c r="Q243" s="98">
        <f t="shared" si="128"/>
        <v>0</v>
      </c>
      <c r="R243" s="98">
        <f t="shared" si="128"/>
        <v>0</v>
      </c>
      <c r="S243" s="98">
        <f t="shared" si="128"/>
        <v>0</v>
      </c>
      <c r="T243" s="98">
        <f t="shared" si="128"/>
        <v>0</v>
      </c>
      <c r="U243" s="122"/>
    </row>
    <row r="244" spans="3:21" ht="13.5">
      <c r="C244" s="16" t="s">
        <v>376</v>
      </c>
      <c r="E244" s="18" t="s">
        <v>649</v>
      </c>
      <c r="H244" s="98">
        <f>SUM(H245,H246,H247)</f>
        <v>0</v>
      </c>
      <c r="I244" s="98">
        <f t="shared" ref="I244:T244" si="129">SUM(I245,I246,I247)</f>
        <v>0</v>
      </c>
      <c r="J244" s="98">
        <f t="shared" si="129"/>
        <v>0</v>
      </c>
      <c r="K244" s="98">
        <f t="shared" si="129"/>
        <v>0</v>
      </c>
      <c r="L244" s="98">
        <f t="shared" si="129"/>
        <v>0</v>
      </c>
      <c r="M244" s="98">
        <f t="shared" si="129"/>
        <v>0</v>
      </c>
      <c r="N244" s="98">
        <f t="shared" si="129"/>
        <v>0</v>
      </c>
      <c r="O244" s="98">
        <f t="shared" si="129"/>
        <v>0</v>
      </c>
      <c r="P244" s="98">
        <f t="shared" si="129"/>
        <v>0</v>
      </c>
      <c r="Q244" s="98">
        <f t="shared" si="129"/>
        <v>0</v>
      </c>
      <c r="R244" s="98">
        <f t="shared" si="129"/>
        <v>0</v>
      </c>
      <c r="S244" s="98">
        <f t="shared" si="129"/>
        <v>0</v>
      </c>
      <c r="T244" s="98">
        <f t="shared" si="129"/>
        <v>0</v>
      </c>
    </row>
    <row r="245" spans="3:21" ht="13.5">
      <c r="C245" s="134" t="s">
        <v>330</v>
      </c>
      <c r="E245" s="18" t="s">
        <v>649</v>
      </c>
      <c r="H245" s="98">
        <f>'4'!H197</f>
        <v>0</v>
      </c>
      <c r="I245" s="98">
        <f>'4'!I197</f>
        <v>0</v>
      </c>
      <c r="J245" s="98">
        <f>'4'!J197</f>
        <v>0</v>
      </c>
      <c r="K245" s="98">
        <f>'4'!K197</f>
        <v>0</v>
      </c>
      <c r="L245" s="98">
        <f>'4'!L197</f>
        <v>0</v>
      </c>
      <c r="M245" s="98">
        <f>'4'!M197</f>
        <v>0</v>
      </c>
      <c r="N245" s="98">
        <f>'4'!N197</f>
        <v>0</v>
      </c>
      <c r="O245" s="98">
        <f>'4'!O197</f>
        <v>0</v>
      </c>
      <c r="P245" s="98">
        <f>'4'!P197</f>
        <v>0</v>
      </c>
      <c r="Q245" s="98">
        <f>'4'!Q197</f>
        <v>0</v>
      </c>
      <c r="R245" s="98">
        <f>'4'!R197</f>
        <v>0</v>
      </c>
      <c r="S245" s="98">
        <f>'4'!S197</f>
        <v>0</v>
      </c>
      <c r="T245" s="98">
        <f>'4'!T197</f>
        <v>0</v>
      </c>
    </row>
    <row r="246" spans="3:21" ht="13.5">
      <c r="C246" s="34" t="s">
        <v>337</v>
      </c>
      <c r="E246" s="18" t="s">
        <v>649</v>
      </c>
      <c r="H246" s="98">
        <f>'4'!H203</f>
        <v>0</v>
      </c>
      <c r="I246" s="98">
        <f>'4'!I203</f>
        <v>0</v>
      </c>
      <c r="J246" s="98">
        <f>'4'!J203</f>
        <v>0</v>
      </c>
      <c r="K246" s="98">
        <f>'4'!K203</f>
        <v>0</v>
      </c>
      <c r="L246" s="98">
        <f>'4'!L203</f>
        <v>0</v>
      </c>
      <c r="M246" s="98">
        <f>'4'!M203</f>
        <v>0</v>
      </c>
      <c r="N246" s="98">
        <f>'4'!N203</f>
        <v>0</v>
      </c>
      <c r="O246" s="98">
        <f>'4'!O203</f>
        <v>0</v>
      </c>
      <c r="P246" s="98">
        <f>'4'!P203</f>
        <v>0</v>
      </c>
      <c r="Q246" s="98">
        <f>'4'!Q203</f>
        <v>0</v>
      </c>
      <c r="R246" s="98">
        <f>'4'!R203</f>
        <v>0</v>
      </c>
      <c r="S246" s="98">
        <f>'4'!S203</f>
        <v>0</v>
      </c>
      <c r="T246" s="98">
        <f>'4'!T203</f>
        <v>0</v>
      </c>
    </row>
    <row r="247" spans="3:21" ht="13.5">
      <c r="C247" s="34" t="s">
        <v>341</v>
      </c>
      <c r="E247" s="18" t="s">
        <v>649</v>
      </c>
      <c r="H247" s="98">
        <f>'4'!H207</f>
        <v>0</v>
      </c>
      <c r="I247" s="98">
        <f>'4'!I207</f>
        <v>0</v>
      </c>
      <c r="J247" s="98">
        <f>'4'!J207</f>
        <v>0</v>
      </c>
      <c r="K247" s="98">
        <f>'4'!K207</f>
        <v>0</v>
      </c>
      <c r="L247" s="98">
        <f>'4'!L207</f>
        <v>0</v>
      </c>
      <c r="M247" s="98">
        <f>'4'!M207</f>
        <v>0</v>
      </c>
      <c r="N247" s="98">
        <f>'4'!N207</f>
        <v>0</v>
      </c>
      <c r="O247" s="98">
        <f>'4'!O207</f>
        <v>0</v>
      </c>
      <c r="P247" s="98">
        <f>'4'!P207</f>
        <v>0</v>
      </c>
      <c r="Q247" s="98">
        <f>'4'!Q207</f>
        <v>0</v>
      </c>
      <c r="R247" s="98">
        <f>'4'!R207</f>
        <v>0</v>
      </c>
      <c r="S247" s="98">
        <f>'4'!S207</f>
        <v>0</v>
      </c>
      <c r="T247" s="98">
        <f>'4'!T207</f>
        <v>0</v>
      </c>
    </row>
    <row r="248" spans="3:21" ht="13.5">
      <c r="C248" s="92" t="s">
        <v>244</v>
      </c>
      <c r="E248" s="18" t="s">
        <v>649</v>
      </c>
      <c r="H248" s="98">
        <f>'4'!H208</f>
        <v>0</v>
      </c>
      <c r="I248" s="98">
        <f>'4'!I208</f>
        <v>0</v>
      </c>
      <c r="J248" s="98">
        <f>'4'!J208</f>
        <v>0</v>
      </c>
      <c r="K248" s="98">
        <f>'4'!K208</f>
        <v>0</v>
      </c>
      <c r="L248" s="98">
        <f>'4'!L208</f>
        <v>0</v>
      </c>
      <c r="M248" s="98">
        <f>'4'!M208</f>
        <v>0</v>
      </c>
      <c r="N248" s="98">
        <f>'4'!N208</f>
        <v>0</v>
      </c>
      <c r="O248" s="98">
        <f>'4'!O208</f>
        <v>0</v>
      </c>
      <c r="P248" s="98">
        <f>'4'!P208</f>
        <v>0</v>
      </c>
      <c r="Q248" s="98">
        <f>'4'!Q208</f>
        <v>0</v>
      </c>
      <c r="R248" s="98">
        <f>'4'!R208</f>
        <v>0</v>
      </c>
      <c r="S248" s="98">
        <f>'4'!S208</f>
        <v>0</v>
      </c>
      <c r="T248" s="98">
        <f>'4'!T208</f>
        <v>0</v>
      </c>
    </row>
    <row r="249" spans="3:21" ht="13.5">
      <c r="C249" s="147"/>
      <c r="D249" s="17"/>
      <c r="E249" s="17"/>
      <c r="F249" s="17"/>
      <c r="G249" s="17"/>
      <c r="H249" s="116"/>
      <c r="I249" s="116"/>
      <c r="J249" s="116"/>
      <c r="K249" s="116"/>
      <c r="L249" s="116"/>
      <c r="M249" s="116"/>
      <c r="N249" s="116"/>
      <c r="O249" s="116"/>
      <c r="P249" s="116"/>
      <c r="Q249" s="116"/>
      <c r="R249" s="116"/>
      <c r="S249" s="116"/>
      <c r="T249" s="116"/>
      <c r="U249" s="122"/>
    </row>
    <row r="250" spans="3:21" ht="13.5">
      <c r="C250" s="92" t="s">
        <v>684</v>
      </c>
      <c r="D250" s="282"/>
      <c r="E250" s="282" t="s">
        <v>649</v>
      </c>
      <c r="H250" s="98">
        <f>SUM(H251,H255)</f>
        <v>0</v>
      </c>
      <c r="I250" s="98">
        <f t="shared" ref="I250:T250" si="130">SUM(I251,I255)</f>
        <v>0</v>
      </c>
      <c r="J250" s="98">
        <f t="shared" si="130"/>
        <v>0</v>
      </c>
      <c r="K250" s="98">
        <f t="shared" si="130"/>
        <v>0</v>
      </c>
      <c r="L250" s="98">
        <f t="shared" si="130"/>
        <v>0</v>
      </c>
      <c r="M250" s="98">
        <f t="shared" si="130"/>
        <v>0</v>
      </c>
      <c r="N250" s="98">
        <f t="shared" si="130"/>
        <v>0</v>
      </c>
      <c r="O250" s="98">
        <f t="shared" si="130"/>
        <v>0</v>
      </c>
      <c r="P250" s="98">
        <f t="shared" si="130"/>
        <v>0</v>
      </c>
      <c r="Q250" s="98">
        <f t="shared" si="130"/>
        <v>0</v>
      </c>
      <c r="R250" s="98">
        <f t="shared" si="130"/>
        <v>0</v>
      </c>
      <c r="S250" s="98">
        <f t="shared" si="130"/>
        <v>0</v>
      </c>
      <c r="T250" s="98">
        <f t="shared" si="130"/>
        <v>0</v>
      </c>
      <c r="U250" s="122"/>
    </row>
    <row r="251" spans="3:21" ht="13.5">
      <c r="C251" s="92" t="s">
        <v>376</v>
      </c>
      <c r="E251" s="282" t="s">
        <v>649</v>
      </c>
      <c r="H251" s="98">
        <f>SUM(H252,H253,H254)</f>
        <v>0</v>
      </c>
      <c r="I251" s="98">
        <f t="shared" ref="I251:T251" si="131">SUM(I252,I253,I254)</f>
        <v>0</v>
      </c>
      <c r="J251" s="98">
        <f t="shared" si="131"/>
        <v>0</v>
      </c>
      <c r="K251" s="98">
        <f t="shared" si="131"/>
        <v>0</v>
      </c>
      <c r="L251" s="98">
        <f t="shared" si="131"/>
        <v>0</v>
      </c>
      <c r="M251" s="98">
        <f t="shared" si="131"/>
        <v>0</v>
      </c>
      <c r="N251" s="98">
        <f t="shared" si="131"/>
        <v>0</v>
      </c>
      <c r="O251" s="98">
        <f t="shared" si="131"/>
        <v>0</v>
      </c>
      <c r="P251" s="98">
        <f t="shared" si="131"/>
        <v>0</v>
      </c>
      <c r="Q251" s="98">
        <f t="shared" si="131"/>
        <v>0</v>
      </c>
      <c r="R251" s="98">
        <f t="shared" si="131"/>
        <v>0</v>
      </c>
      <c r="S251" s="98">
        <f t="shared" si="131"/>
        <v>0</v>
      </c>
      <c r="T251" s="98">
        <f t="shared" si="131"/>
        <v>0</v>
      </c>
    </row>
    <row r="252" spans="3:21" ht="13.5">
      <c r="C252" s="286" t="s">
        <v>330</v>
      </c>
      <c r="E252" s="282" t="s">
        <v>649</v>
      </c>
      <c r="H252" s="98">
        <f>'4'!H212</f>
        <v>0</v>
      </c>
      <c r="I252" s="98">
        <f>'4'!I212</f>
        <v>0</v>
      </c>
      <c r="J252" s="98">
        <f>'4'!J212</f>
        <v>0</v>
      </c>
      <c r="K252" s="98">
        <f>'4'!K212</f>
        <v>0</v>
      </c>
      <c r="L252" s="98">
        <f>'4'!L212</f>
        <v>0</v>
      </c>
      <c r="M252" s="98">
        <f>'4'!M212</f>
        <v>0</v>
      </c>
      <c r="N252" s="98">
        <f>'4'!N212</f>
        <v>0</v>
      </c>
      <c r="O252" s="98">
        <f>'4'!O212</f>
        <v>0</v>
      </c>
      <c r="P252" s="98">
        <f>'4'!P212</f>
        <v>0</v>
      </c>
      <c r="Q252" s="98">
        <f>'4'!Q212</f>
        <v>0</v>
      </c>
      <c r="R252" s="98">
        <f>'4'!R212</f>
        <v>0</v>
      </c>
      <c r="S252" s="98">
        <f>'4'!S212</f>
        <v>0</v>
      </c>
      <c r="T252" s="98">
        <f>'4'!T212</f>
        <v>0</v>
      </c>
    </row>
    <row r="253" spans="3:21" ht="13.5">
      <c r="C253" s="286" t="s">
        <v>337</v>
      </c>
      <c r="E253" s="282" t="s">
        <v>649</v>
      </c>
      <c r="H253" s="98">
        <f>'4'!H218</f>
        <v>0</v>
      </c>
      <c r="I253" s="98">
        <f>'4'!I218</f>
        <v>0</v>
      </c>
      <c r="J253" s="98">
        <f>'4'!J218</f>
        <v>0</v>
      </c>
      <c r="K253" s="98">
        <f>'4'!K218</f>
        <v>0</v>
      </c>
      <c r="L253" s="98">
        <f>'4'!L218</f>
        <v>0</v>
      </c>
      <c r="M253" s="98">
        <f>'4'!M218</f>
        <v>0</v>
      </c>
      <c r="N253" s="98">
        <f>'4'!N218</f>
        <v>0</v>
      </c>
      <c r="O253" s="98">
        <f>'4'!O218</f>
        <v>0</v>
      </c>
      <c r="P253" s="98">
        <f>'4'!P218</f>
        <v>0</v>
      </c>
      <c r="Q253" s="98">
        <f>'4'!Q218</f>
        <v>0</v>
      </c>
      <c r="R253" s="98">
        <f>'4'!R218</f>
        <v>0</v>
      </c>
      <c r="S253" s="98">
        <f>'4'!S218</f>
        <v>0</v>
      </c>
      <c r="T253" s="98">
        <f>'4'!T218</f>
        <v>0</v>
      </c>
    </row>
    <row r="254" spans="3:21" ht="13.5">
      <c r="C254" s="286" t="s">
        <v>341</v>
      </c>
      <c r="E254" s="282" t="s">
        <v>649</v>
      </c>
      <c r="H254" s="98">
        <f>'4'!H222</f>
        <v>0</v>
      </c>
      <c r="I254" s="98">
        <f>'4'!I222</f>
        <v>0</v>
      </c>
      <c r="J254" s="98">
        <f>'4'!J222</f>
        <v>0</v>
      </c>
      <c r="K254" s="98">
        <f>'4'!K222</f>
        <v>0</v>
      </c>
      <c r="L254" s="98">
        <f>'4'!L222</f>
        <v>0</v>
      </c>
      <c r="M254" s="98">
        <f>'4'!M222</f>
        <v>0</v>
      </c>
      <c r="N254" s="98">
        <f>'4'!N222</f>
        <v>0</v>
      </c>
      <c r="O254" s="98">
        <f>'4'!O222</f>
        <v>0</v>
      </c>
      <c r="P254" s="98">
        <f>'4'!P222</f>
        <v>0</v>
      </c>
      <c r="Q254" s="98">
        <f>'4'!Q222</f>
        <v>0</v>
      </c>
      <c r="R254" s="98">
        <f>'4'!R222</f>
        <v>0</v>
      </c>
      <c r="S254" s="98">
        <f>'4'!S222</f>
        <v>0</v>
      </c>
      <c r="T254" s="98">
        <f>'4'!T222</f>
        <v>0</v>
      </c>
    </row>
    <row r="255" spans="3:21" ht="13.5">
      <c r="C255" s="92" t="s">
        <v>244</v>
      </c>
      <c r="E255" s="282" t="s">
        <v>649</v>
      </c>
      <c r="H255" s="98">
        <f>'4'!H223</f>
        <v>0</v>
      </c>
      <c r="I255" s="98">
        <f>'4'!I223</f>
        <v>0</v>
      </c>
      <c r="J255" s="98">
        <f>'4'!J223</f>
        <v>0</v>
      </c>
      <c r="K255" s="98">
        <f>'4'!K223</f>
        <v>0</v>
      </c>
      <c r="L255" s="98">
        <f>'4'!L223</f>
        <v>0</v>
      </c>
      <c r="M255" s="98">
        <f>'4'!M223</f>
        <v>0</v>
      </c>
      <c r="N255" s="98">
        <f>'4'!N223</f>
        <v>0</v>
      </c>
      <c r="O255" s="98">
        <f>'4'!O223</f>
        <v>0</v>
      </c>
      <c r="P255" s="98">
        <f>'4'!P223</f>
        <v>0</v>
      </c>
      <c r="Q255" s="98">
        <f>'4'!Q223</f>
        <v>0</v>
      </c>
      <c r="R255" s="98">
        <f>'4'!R223</f>
        <v>0</v>
      </c>
      <c r="S255" s="98">
        <f>'4'!S223</f>
        <v>0</v>
      </c>
      <c r="T255" s="98">
        <f>'4'!T223</f>
        <v>0</v>
      </c>
    </row>
    <row r="256" spans="3:21" ht="13.5">
      <c r="C256" s="92"/>
      <c r="E256" s="282"/>
      <c r="H256" s="116"/>
      <c r="I256" s="116"/>
      <c r="J256" s="116"/>
      <c r="K256" s="116"/>
      <c r="L256" s="116"/>
      <c r="M256" s="116"/>
      <c r="N256" s="116"/>
      <c r="O256" s="116"/>
      <c r="P256" s="116"/>
      <c r="Q256" s="116"/>
      <c r="R256" s="116"/>
      <c r="S256" s="116"/>
      <c r="T256" s="116"/>
    </row>
    <row r="257" spans="3:21" ht="13.5">
      <c r="C257" s="92" t="s">
        <v>685</v>
      </c>
      <c r="D257" s="270"/>
      <c r="E257" s="270" t="s">
        <v>649</v>
      </c>
      <c r="H257" s="98">
        <f>SUM(H258,H262)</f>
        <v>0</v>
      </c>
      <c r="I257" s="98">
        <f t="shared" ref="I257:T257" si="132">SUM(I258,I262)</f>
        <v>0</v>
      </c>
      <c r="J257" s="98">
        <f t="shared" si="132"/>
        <v>0</v>
      </c>
      <c r="K257" s="98">
        <f t="shared" si="132"/>
        <v>0</v>
      </c>
      <c r="L257" s="98">
        <f t="shared" si="132"/>
        <v>0</v>
      </c>
      <c r="M257" s="98">
        <f t="shared" si="132"/>
        <v>0</v>
      </c>
      <c r="N257" s="98">
        <f t="shared" si="132"/>
        <v>0</v>
      </c>
      <c r="O257" s="98">
        <f t="shared" si="132"/>
        <v>0</v>
      </c>
      <c r="P257" s="98">
        <f t="shared" si="132"/>
        <v>0</v>
      </c>
      <c r="Q257" s="98">
        <f t="shared" si="132"/>
        <v>0</v>
      </c>
      <c r="R257" s="98">
        <f t="shared" si="132"/>
        <v>0</v>
      </c>
      <c r="S257" s="98">
        <f t="shared" si="132"/>
        <v>0</v>
      </c>
      <c r="T257" s="98">
        <f t="shared" si="132"/>
        <v>0</v>
      </c>
      <c r="U257" s="122"/>
    </row>
    <row r="258" spans="3:21" ht="13.5">
      <c r="C258" s="92" t="s">
        <v>376</v>
      </c>
      <c r="E258" s="270" t="s">
        <v>649</v>
      </c>
      <c r="H258" s="98">
        <f>SUM(H259,H260,H261)</f>
        <v>0</v>
      </c>
      <c r="I258" s="98">
        <f t="shared" ref="I258:T258" si="133">SUM(I259,I260,I261)</f>
        <v>0</v>
      </c>
      <c r="J258" s="98">
        <f t="shared" si="133"/>
        <v>0</v>
      </c>
      <c r="K258" s="98">
        <f t="shared" si="133"/>
        <v>0</v>
      </c>
      <c r="L258" s="98">
        <f t="shared" si="133"/>
        <v>0</v>
      </c>
      <c r="M258" s="98">
        <f t="shared" si="133"/>
        <v>0</v>
      </c>
      <c r="N258" s="98">
        <f t="shared" si="133"/>
        <v>0</v>
      </c>
      <c r="O258" s="98">
        <f t="shared" si="133"/>
        <v>0</v>
      </c>
      <c r="P258" s="98">
        <f t="shared" si="133"/>
        <v>0</v>
      </c>
      <c r="Q258" s="98">
        <f t="shared" si="133"/>
        <v>0</v>
      </c>
      <c r="R258" s="98">
        <f t="shared" si="133"/>
        <v>0</v>
      </c>
      <c r="S258" s="98">
        <f t="shared" si="133"/>
        <v>0</v>
      </c>
      <c r="T258" s="98">
        <f t="shared" si="133"/>
        <v>0</v>
      </c>
    </row>
    <row r="259" spans="3:21" ht="13.5">
      <c r="C259" s="286" t="s">
        <v>330</v>
      </c>
      <c r="E259" s="270" t="s">
        <v>649</v>
      </c>
      <c r="H259" s="98">
        <f>'4'!H227</f>
        <v>0</v>
      </c>
      <c r="I259" s="98">
        <f>'4'!I227</f>
        <v>0</v>
      </c>
      <c r="J259" s="98">
        <f>'4'!J227</f>
        <v>0</v>
      </c>
      <c r="K259" s="98">
        <f>'4'!K227</f>
        <v>0</v>
      </c>
      <c r="L259" s="98">
        <f>'4'!L227</f>
        <v>0</v>
      </c>
      <c r="M259" s="98">
        <f>'4'!M227</f>
        <v>0</v>
      </c>
      <c r="N259" s="98">
        <f>'4'!N227</f>
        <v>0</v>
      </c>
      <c r="O259" s="98">
        <f>'4'!O227</f>
        <v>0</v>
      </c>
      <c r="P259" s="98">
        <f>'4'!P227</f>
        <v>0</v>
      </c>
      <c r="Q259" s="98">
        <f>'4'!Q227</f>
        <v>0</v>
      </c>
      <c r="R259" s="98">
        <f>'4'!R227</f>
        <v>0</v>
      </c>
      <c r="S259" s="98">
        <f>'4'!S227</f>
        <v>0</v>
      </c>
      <c r="T259" s="98">
        <f>'4'!T227</f>
        <v>0</v>
      </c>
    </row>
    <row r="260" spans="3:21" ht="13.5">
      <c r="C260" s="286" t="s">
        <v>337</v>
      </c>
      <c r="E260" s="270" t="s">
        <v>649</v>
      </c>
      <c r="H260" s="98">
        <f>'4'!H233</f>
        <v>0</v>
      </c>
      <c r="I260" s="98">
        <f>'4'!I233</f>
        <v>0</v>
      </c>
      <c r="J260" s="98">
        <f>'4'!J233</f>
        <v>0</v>
      </c>
      <c r="K260" s="98">
        <f>'4'!K233</f>
        <v>0</v>
      </c>
      <c r="L260" s="98">
        <f>'4'!L233</f>
        <v>0</v>
      </c>
      <c r="M260" s="98">
        <f>'4'!M233</f>
        <v>0</v>
      </c>
      <c r="N260" s="98">
        <f>'4'!N233</f>
        <v>0</v>
      </c>
      <c r="O260" s="98">
        <f>'4'!O233</f>
        <v>0</v>
      </c>
      <c r="P260" s="98">
        <f>'4'!P233</f>
        <v>0</v>
      </c>
      <c r="Q260" s="98">
        <f>'4'!Q233</f>
        <v>0</v>
      </c>
      <c r="R260" s="98">
        <f>'4'!R233</f>
        <v>0</v>
      </c>
      <c r="S260" s="98">
        <f>'4'!S233</f>
        <v>0</v>
      </c>
      <c r="T260" s="98">
        <f>'4'!T233</f>
        <v>0</v>
      </c>
    </row>
    <row r="261" spans="3:21" ht="13.5">
      <c r="C261" s="34" t="s">
        <v>341</v>
      </c>
      <c r="E261" s="270" t="s">
        <v>649</v>
      </c>
      <c r="H261" s="98">
        <f>'4'!H237</f>
        <v>0</v>
      </c>
      <c r="I261" s="98">
        <f>'4'!I237</f>
        <v>0</v>
      </c>
      <c r="J261" s="98">
        <f>'4'!J237</f>
        <v>0</v>
      </c>
      <c r="K261" s="98">
        <f>'4'!K237</f>
        <v>0</v>
      </c>
      <c r="L261" s="98">
        <f>'4'!L237</f>
        <v>0</v>
      </c>
      <c r="M261" s="98">
        <f>'4'!M237</f>
        <v>0</v>
      </c>
      <c r="N261" s="98">
        <f>'4'!N237</f>
        <v>0</v>
      </c>
      <c r="O261" s="98">
        <f>'4'!O237</f>
        <v>0</v>
      </c>
      <c r="P261" s="98">
        <f>'4'!P237</f>
        <v>0</v>
      </c>
      <c r="Q261" s="98">
        <f>'4'!Q237</f>
        <v>0</v>
      </c>
      <c r="R261" s="98">
        <f>'4'!R237</f>
        <v>0</v>
      </c>
      <c r="S261" s="98">
        <f>'4'!S237</f>
        <v>0</v>
      </c>
      <c r="T261" s="98">
        <f>'4'!T237</f>
        <v>0</v>
      </c>
    </row>
    <row r="262" spans="3:21" ht="13.5">
      <c r="C262" s="16" t="s">
        <v>244</v>
      </c>
      <c r="E262" s="270" t="s">
        <v>649</v>
      </c>
      <c r="H262" s="98">
        <f>'4'!H238</f>
        <v>0</v>
      </c>
      <c r="I262" s="98">
        <f>'4'!I238</f>
        <v>0</v>
      </c>
      <c r="J262" s="98">
        <f>'4'!J238</f>
        <v>0</v>
      </c>
      <c r="K262" s="98">
        <f>'4'!K238</f>
        <v>0</v>
      </c>
      <c r="L262" s="98">
        <f>'4'!L238</f>
        <v>0</v>
      </c>
      <c r="M262" s="98">
        <f>'4'!M238</f>
        <v>0</v>
      </c>
      <c r="N262" s="98">
        <f>'4'!N238</f>
        <v>0</v>
      </c>
      <c r="O262" s="98">
        <f>'4'!O238</f>
        <v>0</v>
      </c>
      <c r="P262" s="98">
        <f>'4'!P238</f>
        <v>0</v>
      </c>
      <c r="Q262" s="98">
        <f>'4'!Q238</f>
        <v>0</v>
      </c>
      <c r="R262" s="98">
        <f>'4'!R238</f>
        <v>0</v>
      </c>
      <c r="S262" s="98">
        <f>'4'!S238</f>
        <v>0</v>
      </c>
      <c r="T262" s="98">
        <f>'4'!T238</f>
        <v>0</v>
      </c>
    </row>
    <row r="263" spans="3:21" ht="13.5">
      <c r="C263" s="17"/>
      <c r="D263" s="17"/>
      <c r="E263" s="17"/>
      <c r="F263" s="17"/>
      <c r="G263" s="17"/>
      <c r="H263" s="116"/>
      <c r="I263" s="116"/>
      <c r="J263" s="116"/>
      <c r="K263" s="116"/>
      <c r="L263" s="116"/>
      <c r="M263" s="116"/>
      <c r="N263" s="116"/>
      <c r="O263" s="116"/>
      <c r="P263" s="116"/>
      <c r="Q263" s="116"/>
      <c r="R263" s="116"/>
      <c r="S263" s="116"/>
      <c r="T263" s="116"/>
      <c r="U263" s="122"/>
    </row>
    <row r="264" spans="3:21" ht="13.5">
      <c r="C264" s="16" t="s">
        <v>375</v>
      </c>
      <c r="D264" s="17"/>
      <c r="E264" s="18" t="s">
        <v>649</v>
      </c>
      <c r="F264" s="17"/>
      <c r="G264" s="17"/>
      <c r="H264" s="103">
        <f>SUM(H265:H266)</f>
        <v>0</v>
      </c>
      <c r="I264" s="103">
        <f t="shared" ref="I264:T264" si="134">SUM(I265:I266)</f>
        <v>0</v>
      </c>
      <c r="J264" s="103">
        <f t="shared" si="134"/>
        <v>0</v>
      </c>
      <c r="K264" s="103">
        <f t="shared" si="134"/>
        <v>0</v>
      </c>
      <c r="L264" s="103">
        <f t="shared" si="134"/>
        <v>0</v>
      </c>
      <c r="M264" s="103">
        <f t="shared" si="134"/>
        <v>0</v>
      </c>
      <c r="N264" s="103">
        <f t="shared" si="134"/>
        <v>0</v>
      </c>
      <c r="O264" s="103">
        <f t="shared" si="134"/>
        <v>0</v>
      </c>
      <c r="P264" s="103">
        <f t="shared" si="134"/>
        <v>0</v>
      </c>
      <c r="Q264" s="103">
        <f t="shared" si="134"/>
        <v>0</v>
      </c>
      <c r="R264" s="103">
        <f t="shared" si="134"/>
        <v>0</v>
      </c>
      <c r="S264" s="103">
        <f t="shared" si="134"/>
        <v>0</v>
      </c>
      <c r="T264" s="103">
        <f t="shared" si="134"/>
        <v>0</v>
      </c>
      <c r="U264" s="122"/>
    </row>
    <row r="265" spans="3:21" ht="13.5">
      <c r="C265" s="17" t="s">
        <v>376</v>
      </c>
      <c r="D265" s="17"/>
      <c r="E265" s="18" t="s">
        <v>649</v>
      </c>
      <c r="F265" s="17"/>
      <c r="G265" s="17"/>
      <c r="H265" s="98">
        <f>'4'!H241</f>
        <v>0</v>
      </c>
      <c r="I265" s="98">
        <f>'4'!I241</f>
        <v>0</v>
      </c>
      <c r="J265" s="98">
        <f>'4'!J241</f>
        <v>0</v>
      </c>
      <c r="K265" s="98">
        <f>'4'!K241</f>
        <v>0</v>
      </c>
      <c r="L265" s="98">
        <f>'4'!L241</f>
        <v>0</v>
      </c>
      <c r="M265" s="98">
        <f>'4'!M241</f>
        <v>0</v>
      </c>
      <c r="N265" s="98">
        <f>'4'!N241</f>
        <v>0</v>
      </c>
      <c r="O265" s="98">
        <f>'4'!O241</f>
        <v>0</v>
      </c>
      <c r="P265" s="98">
        <f>'4'!P241</f>
        <v>0</v>
      </c>
      <c r="Q265" s="98">
        <f>'4'!Q241</f>
        <v>0</v>
      </c>
      <c r="R265" s="98">
        <f>'4'!R241</f>
        <v>0</v>
      </c>
      <c r="S265" s="98">
        <f>'4'!S241</f>
        <v>0</v>
      </c>
      <c r="T265" s="98">
        <f>'4'!T241</f>
        <v>0</v>
      </c>
      <c r="U265" s="122"/>
    </row>
    <row r="266" spans="3:21" ht="13.5">
      <c r="C266" s="17" t="s">
        <v>96</v>
      </c>
      <c r="D266" s="17"/>
      <c r="E266" s="18" t="s">
        <v>649</v>
      </c>
      <c r="F266" s="17"/>
      <c r="G266" s="17"/>
      <c r="H266" s="98">
        <f>'4'!H242</f>
        <v>0</v>
      </c>
      <c r="I266" s="98">
        <f>'4'!I242</f>
        <v>0</v>
      </c>
      <c r="J266" s="98">
        <f>'4'!J242</f>
        <v>0</v>
      </c>
      <c r="K266" s="98">
        <f>'4'!K242</f>
        <v>0</v>
      </c>
      <c r="L266" s="98">
        <f>'4'!L242</f>
        <v>0</v>
      </c>
      <c r="M266" s="98">
        <f>'4'!M242</f>
        <v>0</v>
      </c>
      <c r="N266" s="98">
        <f>'4'!N242</f>
        <v>0</v>
      </c>
      <c r="O266" s="98">
        <f>'4'!O242</f>
        <v>0</v>
      </c>
      <c r="P266" s="98">
        <f>'4'!P242</f>
        <v>0</v>
      </c>
      <c r="Q266" s="98">
        <f>'4'!Q242</f>
        <v>0</v>
      </c>
      <c r="R266" s="98">
        <f>'4'!R242</f>
        <v>0</v>
      </c>
      <c r="S266" s="98">
        <f>'4'!S242</f>
        <v>0</v>
      </c>
      <c r="T266" s="98">
        <f>'4'!T242</f>
        <v>0</v>
      </c>
      <c r="U266" s="122"/>
    </row>
    <row r="267" spans="3:21" ht="13.5">
      <c r="C267" s="17"/>
      <c r="D267" s="17"/>
      <c r="E267" s="17"/>
      <c r="F267" s="17"/>
      <c r="G267" s="17"/>
      <c r="H267" s="116"/>
      <c r="I267" s="116"/>
      <c r="J267" s="116"/>
      <c r="K267" s="116"/>
      <c r="L267" s="116"/>
      <c r="M267" s="116"/>
      <c r="N267" s="116"/>
      <c r="O267" s="116"/>
      <c r="P267" s="116"/>
      <c r="Q267" s="116"/>
      <c r="R267" s="116"/>
      <c r="S267" s="116"/>
      <c r="T267" s="116"/>
      <c r="U267" s="122"/>
    </row>
    <row r="268" spans="3:21" ht="13.5">
      <c r="C268" s="16" t="s">
        <v>489</v>
      </c>
      <c r="D268" s="18"/>
      <c r="E268" s="18" t="s">
        <v>649</v>
      </c>
      <c r="H268" s="138">
        <f>SUM(H270,H280)</f>
        <v>0</v>
      </c>
      <c r="I268" s="138">
        <f>SUM(I270,I280)</f>
        <v>0</v>
      </c>
      <c r="J268" s="138">
        <f t="shared" ref="J268:T268" si="135">SUM(J270,J280)</f>
        <v>0</v>
      </c>
      <c r="K268" s="138">
        <f t="shared" si="135"/>
        <v>0</v>
      </c>
      <c r="L268" s="138">
        <f t="shared" si="135"/>
        <v>0</v>
      </c>
      <c r="M268" s="138">
        <f t="shared" si="135"/>
        <v>0</v>
      </c>
      <c r="N268" s="138">
        <f t="shared" si="135"/>
        <v>0</v>
      </c>
      <c r="O268" s="138">
        <f t="shared" si="135"/>
        <v>0</v>
      </c>
      <c r="P268" s="138">
        <f t="shared" si="135"/>
        <v>0</v>
      </c>
      <c r="Q268" s="138">
        <f t="shared" si="135"/>
        <v>0</v>
      </c>
      <c r="R268" s="138">
        <f t="shared" si="135"/>
        <v>0</v>
      </c>
      <c r="S268" s="138">
        <f t="shared" si="135"/>
        <v>0</v>
      </c>
      <c r="T268" s="138">
        <f t="shared" si="135"/>
        <v>0</v>
      </c>
      <c r="U268" s="122"/>
    </row>
    <row r="269" spans="3:21" ht="13.5">
      <c r="H269" s="97"/>
      <c r="I269" s="97"/>
      <c r="J269" s="97"/>
      <c r="K269" s="97"/>
      <c r="L269" s="97"/>
      <c r="M269" s="97"/>
      <c r="N269" s="97"/>
      <c r="O269" s="97"/>
      <c r="P269" s="97"/>
      <c r="Q269" s="97"/>
      <c r="R269" s="97"/>
      <c r="S269" s="97"/>
      <c r="T269" s="97"/>
      <c r="U269" s="122"/>
    </row>
    <row r="270" spans="3:21" ht="13.5">
      <c r="C270" s="16" t="s">
        <v>376</v>
      </c>
      <c r="D270" s="18"/>
      <c r="E270" s="18" t="s">
        <v>649</v>
      </c>
      <c r="F270" s="18"/>
      <c r="G270" s="18"/>
      <c r="H270" s="139">
        <f>SUM(H271:H279)</f>
        <v>0</v>
      </c>
      <c r="I270" s="139">
        <f t="shared" ref="I270:T270" si="136">SUM(I271:I279)</f>
        <v>0</v>
      </c>
      <c r="J270" s="139">
        <f t="shared" si="136"/>
        <v>0</v>
      </c>
      <c r="K270" s="139">
        <f t="shared" si="136"/>
        <v>0</v>
      </c>
      <c r="L270" s="139">
        <f t="shared" si="136"/>
        <v>0</v>
      </c>
      <c r="M270" s="139">
        <f t="shared" si="136"/>
        <v>0</v>
      </c>
      <c r="N270" s="139">
        <f t="shared" si="136"/>
        <v>0</v>
      </c>
      <c r="O270" s="139">
        <f t="shared" si="136"/>
        <v>0</v>
      </c>
      <c r="P270" s="139">
        <f t="shared" si="136"/>
        <v>0</v>
      </c>
      <c r="Q270" s="139">
        <f t="shared" si="136"/>
        <v>0</v>
      </c>
      <c r="R270" s="139">
        <f t="shared" si="136"/>
        <v>0</v>
      </c>
      <c r="S270" s="139">
        <f t="shared" si="136"/>
        <v>0</v>
      </c>
      <c r="T270" s="139">
        <f t="shared" si="136"/>
        <v>0</v>
      </c>
      <c r="U270" s="122"/>
    </row>
    <row r="271" spans="3:21" ht="13.5">
      <c r="C271" s="24" t="s">
        <v>88</v>
      </c>
      <c r="D271" s="18"/>
      <c r="E271" s="18" t="s">
        <v>649</v>
      </c>
      <c r="H271" s="103">
        <f>INDEX('5'!H$28:H$144, MATCH($C271, '5'!$C$28:$C$144, 0))</f>
        <v>0</v>
      </c>
      <c r="I271" s="103">
        <f>INDEX('5'!I$28:I$144, MATCH($C271, '5'!$C$28:$C$144, 0))</f>
        <v>0</v>
      </c>
      <c r="J271" s="103">
        <f>INDEX('5'!J$28:J$144, MATCH($C271, '5'!$C$28:$C$144, 0))</f>
        <v>0</v>
      </c>
      <c r="K271" s="103">
        <f>INDEX('5'!K$28:K$144, MATCH($C271, '5'!$C$28:$C$144, 0))</f>
        <v>0</v>
      </c>
      <c r="L271" s="103">
        <f>INDEX('5'!L$28:L$144, MATCH($C271, '5'!$C$28:$C$144, 0))</f>
        <v>0</v>
      </c>
      <c r="M271" s="103">
        <f>INDEX('5'!M$28:M$144, MATCH($C271, '5'!$C$28:$C$144, 0))</f>
        <v>0</v>
      </c>
      <c r="N271" s="103">
        <f>INDEX('5'!N$28:N$144, MATCH($C271, '5'!$C$28:$C$144, 0))</f>
        <v>0</v>
      </c>
      <c r="O271" s="103">
        <f>INDEX('5'!O$28:O$144, MATCH($C271, '5'!$C$28:$C$144, 0))</f>
        <v>0</v>
      </c>
      <c r="P271" s="103">
        <f>INDEX('5'!P$28:P$144, MATCH($C271, '5'!$C$28:$C$144, 0))</f>
        <v>0</v>
      </c>
      <c r="Q271" s="103">
        <f>INDEX('5'!Q$28:Q$144, MATCH($C271, '5'!$C$28:$C$144, 0))</f>
        <v>0</v>
      </c>
      <c r="R271" s="103">
        <f>INDEX('5'!R$28:R$144, MATCH($C271, '5'!$C$28:$C$144, 0))</f>
        <v>0</v>
      </c>
      <c r="S271" s="103">
        <f>INDEX('5'!S$28:S$144, MATCH($C271, '5'!$C$28:$C$144, 0))</f>
        <v>0</v>
      </c>
      <c r="T271" s="103">
        <f>INDEX('5'!T$28:T$144, MATCH($C271, '5'!$C$28:$C$144, 0))</f>
        <v>0</v>
      </c>
      <c r="U271" s="122"/>
    </row>
    <row r="272" spans="3:21" ht="13.5">
      <c r="C272" s="24" t="s">
        <v>89</v>
      </c>
      <c r="D272" s="18"/>
      <c r="E272" s="18" t="s">
        <v>649</v>
      </c>
      <c r="H272" s="103">
        <f>INDEX('5'!H$28:H$144, MATCH($C272, '5'!$C$28:$C$144, 0))</f>
        <v>0</v>
      </c>
      <c r="I272" s="103">
        <f>INDEX('5'!I$28:I$144, MATCH($C272, '5'!$C$28:$C$144, 0))</f>
        <v>0</v>
      </c>
      <c r="J272" s="103">
        <f>INDEX('5'!J$28:J$144, MATCH($C272, '5'!$C$28:$C$144, 0))</f>
        <v>0</v>
      </c>
      <c r="K272" s="103">
        <f>INDEX('5'!K$28:K$144, MATCH($C272, '5'!$C$28:$C$144, 0))</f>
        <v>0</v>
      </c>
      <c r="L272" s="103">
        <f>INDEX('5'!L$28:L$144, MATCH($C272, '5'!$C$28:$C$144, 0))</f>
        <v>0</v>
      </c>
      <c r="M272" s="103">
        <f>INDEX('5'!M$28:M$144, MATCH($C272, '5'!$C$28:$C$144, 0))</f>
        <v>0</v>
      </c>
      <c r="N272" s="103">
        <f>INDEX('5'!N$28:N$144, MATCH($C272, '5'!$C$28:$C$144, 0))</f>
        <v>0</v>
      </c>
      <c r="O272" s="103">
        <f>INDEX('5'!O$28:O$144, MATCH($C272, '5'!$C$28:$C$144, 0))</f>
        <v>0</v>
      </c>
      <c r="P272" s="103">
        <f>INDEX('5'!P$28:P$144, MATCH($C272, '5'!$C$28:$C$144, 0))</f>
        <v>0</v>
      </c>
      <c r="Q272" s="103">
        <f>INDEX('5'!Q$28:Q$144, MATCH($C272, '5'!$C$28:$C$144, 0))</f>
        <v>0</v>
      </c>
      <c r="R272" s="103">
        <f>INDEX('5'!R$28:R$144, MATCH($C272, '5'!$C$28:$C$144, 0))</f>
        <v>0</v>
      </c>
      <c r="S272" s="103">
        <f>INDEX('5'!S$28:S$144, MATCH($C272, '5'!$C$28:$C$144, 0))</f>
        <v>0</v>
      </c>
      <c r="T272" s="103">
        <f>INDEX('5'!T$28:T$144, MATCH($C272, '5'!$C$28:$C$144, 0))</f>
        <v>0</v>
      </c>
      <c r="U272" s="122"/>
    </row>
    <row r="273" spans="1:22" ht="13.5">
      <c r="C273" s="24" t="s">
        <v>90</v>
      </c>
      <c r="D273" s="18"/>
      <c r="E273" s="18" t="s">
        <v>649</v>
      </c>
      <c r="H273" s="103">
        <f>INDEX('5'!H$28:H$144, MATCH($C273, '5'!$C$28:$C$144, 0))</f>
        <v>0</v>
      </c>
      <c r="I273" s="103">
        <f>INDEX('5'!I$28:I$144, MATCH($C273, '5'!$C$28:$C$144, 0))</f>
        <v>0</v>
      </c>
      <c r="J273" s="103">
        <f>INDEX('5'!J$28:J$144, MATCH($C273, '5'!$C$28:$C$144, 0))</f>
        <v>0</v>
      </c>
      <c r="K273" s="103">
        <f>INDEX('5'!K$28:K$144, MATCH($C273, '5'!$C$28:$C$144, 0))</f>
        <v>0</v>
      </c>
      <c r="L273" s="103">
        <f>INDEX('5'!L$28:L$144, MATCH($C273, '5'!$C$28:$C$144, 0))</f>
        <v>0</v>
      </c>
      <c r="M273" s="103">
        <f>INDEX('5'!M$28:M$144, MATCH($C273, '5'!$C$28:$C$144, 0))</f>
        <v>0</v>
      </c>
      <c r="N273" s="103">
        <f>INDEX('5'!N$28:N$144, MATCH($C273, '5'!$C$28:$C$144, 0))</f>
        <v>0</v>
      </c>
      <c r="O273" s="103">
        <f>INDEX('5'!O$28:O$144, MATCH($C273, '5'!$C$28:$C$144, 0))</f>
        <v>0</v>
      </c>
      <c r="P273" s="103">
        <f>INDEX('5'!P$28:P$144, MATCH($C273, '5'!$C$28:$C$144, 0))</f>
        <v>0</v>
      </c>
      <c r="Q273" s="103">
        <f>INDEX('5'!Q$28:Q$144, MATCH($C273, '5'!$C$28:$C$144, 0))</f>
        <v>0</v>
      </c>
      <c r="R273" s="103">
        <f>INDEX('5'!R$28:R$144, MATCH($C273, '5'!$C$28:$C$144, 0))</f>
        <v>0</v>
      </c>
      <c r="S273" s="103">
        <f>INDEX('5'!S$28:S$144, MATCH($C273, '5'!$C$28:$C$144, 0))</f>
        <v>0</v>
      </c>
      <c r="T273" s="103">
        <f>INDEX('5'!T$28:T$144, MATCH($C273, '5'!$C$28:$C$144, 0))</f>
        <v>0</v>
      </c>
      <c r="U273" s="122"/>
    </row>
    <row r="274" spans="1:22" ht="13.5">
      <c r="C274" s="24" t="s">
        <v>91</v>
      </c>
      <c r="D274" s="18"/>
      <c r="E274" s="18" t="s">
        <v>649</v>
      </c>
      <c r="H274" s="103">
        <f>INDEX('5'!H$28:H$144, MATCH($C274, '5'!$C$28:$C$144, 0))</f>
        <v>0</v>
      </c>
      <c r="I274" s="103">
        <f>INDEX('5'!I$28:I$144, MATCH($C274, '5'!$C$28:$C$144, 0))</f>
        <v>0</v>
      </c>
      <c r="J274" s="103">
        <f>INDEX('5'!J$28:J$144, MATCH($C274, '5'!$C$28:$C$144, 0))</f>
        <v>0</v>
      </c>
      <c r="K274" s="103">
        <f>INDEX('5'!K$28:K$144, MATCH($C274, '5'!$C$28:$C$144, 0))</f>
        <v>0</v>
      </c>
      <c r="L274" s="103">
        <f>INDEX('5'!L$28:L$144, MATCH($C274, '5'!$C$28:$C$144, 0))</f>
        <v>0</v>
      </c>
      <c r="M274" s="103">
        <f>INDEX('5'!M$28:M$144, MATCH($C274, '5'!$C$28:$C$144, 0))</f>
        <v>0</v>
      </c>
      <c r="N274" s="103">
        <f>INDEX('5'!N$28:N$144, MATCH($C274, '5'!$C$28:$C$144, 0))</f>
        <v>0</v>
      </c>
      <c r="O274" s="103">
        <f>INDEX('5'!O$28:O$144, MATCH($C274, '5'!$C$28:$C$144, 0))</f>
        <v>0</v>
      </c>
      <c r="P274" s="103">
        <f>INDEX('5'!P$28:P$144, MATCH($C274, '5'!$C$28:$C$144, 0))</f>
        <v>0</v>
      </c>
      <c r="Q274" s="103">
        <f>INDEX('5'!Q$28:Q$144, MATCH($C274, '5'!$C$28:$C$144, 0))</f>
        <v>0</v>
      </c>
      <c r="R274" s="103">
        <f>INDEX('5'!R$28:R$144, MATCH($C274, '5'!$C$28:$C$144, 0))</f>
        <v>0</v>
      </c>
      <c r="S274" s="103">
        <f>INDEX('5'!S$28:S$144, MATCH($C274, '5'!$C$28:$C$144, 0))</f>
        <v>0</v>
      </c>
      <c r="T274" s="103">
        <f>INDEX('5'!T$28:T$144, MATCH($C274, '5'!$C$28:$C$144, 0))</f>
        <v>0</v>
      </c>
      <c r="U274" s="122"/>
    </row>
    <row r="275" spans="1:22" ht="13.5">
      <c r="C275" s="24" t="s">
        <v>92</v>
      </c>
      <c r="D275" s="18"/>
      <c r="E275" s="18" t="s">
        <v>649</v>
      </c>
      <c r="H275" s="103">
        <f>INDEX('5'!H$28:H$144, MATCH($C275, '5'!$C$28:$C$144, 0))</f>
        <v>0</v>
      </c>
      <c r="I275" s="103">
        <f>INDEX('5'!I$28:I$144, MATCH($C275, '5'!$C$28:$C$144, 0))</f>
        <v>0</v>
      </c>
      <c r="J275" s="103">
        <f>INDEX('5'!J$28:J$144, MATCH($C275, '5'!$C$28:$C$144, 0))</f>
        <v>0</v>
      </c>
      <c r="K275" s="103">
        <f>INDEX('5'!K$28:K$144, MATCH($C275, '5'!$C$28:$C$144, 0))</f>
        <v>0</v>
      </c>
      <c r="L275" s="103">
        <f>INDEX('5'!L$28:L$144, MATCH($C275, '5'!$C$28:$C$144, 0))</f>
        <v>0</v>
      </c>
      <c r="M275" s="103">
        <f>INDEX('5'!M$28:M$144, MATCH($C275, '5'!$C$28:$C$144, 0))</f>
        <v>0</v>
      </c>
      <c r="N275" s="103">
        <f>INDEX('5'!N$28:N$144, MATCH($C275, '5'!$C$28:$C$144, 0))</f>
        <v>0</v>
      </c>
      <c r="O275" s="103">
        <f>INDEX('5'!O$28:O$144, MATCH($C275, '5'!$C$28:$C$144, 0))</f>
        <v>0</v>
      </c>
      <c r="P275" s="103">
        <f>INDEX('5'!P$28:P$144, MATCH($C275, '5'!$C$28:$C$144, 0))</f>
        <v>0</v>
      </c>
      <c r="Q275" s="103">
        <f>INDEX('5'!Q$28:Q$144, MATCH($C275, '5'!$C$28:$C$144, 0))</f>
        <v>0</v>
      </c>
      <c r="R275" s="103">
        <f>INDEX('5'!R$28:R$144, MATCH($C275, '5'!$C$28:$C$144, 0))</f>
        <v>0</v>
      </c>
      <c r="S275" s="103">
        <f>INDEX('5'!S$28:S$144, MATCH($C275, '5'!$C$28:$C$144, 0))</f>
        <v>0</v>
      </c>
      <c r="T275" s="103">
        <f>INDEX('5'!T$28:T$144, MATCH($C275, '5'!$C$28:$C$144, 0))</f>
        <v>0</v>
      </c>
      <c r="U275" s="122"/>
    </row>
    <row r="276" spans="1:22" ht="13.5">
      <c r="C276" s="24" t="s">
        <v>93</v>
      </c>
      <c r="D276" s="18"/>
      <c r="E276" s="18" t="s">
        <v>649</v>
      </c>
      <c r="H276" s="103">
        <f>INDEX('5'!H$28:H$144, MATCH($C276, '5'!$C$28:$C$144, 0))</f>
        <v>0</v>
      </c>
      <c r="I276" s="103">
        <f>INDEX('5'!I$28:I$144, MATCH($C276, '5'!$C$28:$C$144, 0))</f>
        <v>0</v>
      </c>
      <c r="J276" s="103">
        <f>INDEX('5'!J$28:J$144, MATCH($C276, '5'!$C$28:$C$144, 0))</f>
        <v>0</v>
      </c>
      <c r="K276" s="103">
        <f>INDEX('5'!K$28:K$144, MATCH($C276, '5'!$C$28:$C$144, 0))</f>
        <v>0</v>
      </c>
      <c r="L276" s="103">
        <f>INDEX('5'!L$28:L$144, MATCH($C276, '5'!$C$28:$C$144, 0))</f>
        <v>0</v>
      </c>
      <c r="M276" s="103">
        <f>INDEX('5'!M$28:M$144, MATCH($C276, '5'!$C$28:$C$144, 0))</f>
        <v>0</v>
      </c>
      <c r="N276" s="103">
        <f>INDEX('5'!N$28:N$144, MATCH($C276, '5'!$C$28:$C$144, 0))</f>
        <v>0</v>
      </c>
      <c r="O276" s="103">
        <f>INDEX('5'!O$28:O$144, MATCH($C276, '5'!$C$28:$C$144, 0))</f>
        <v>0</v>
      </c>
      <c r="P276" s="103">
        <f>INDEX('5'!P$28:P$144, MATCH($C276, '5'!$C$28:$C$144, 0))</f>
        <v>0</v>
      </c>
      <c r="Q276" s="103">
        <f>INDEX('5'!Q$28:Q$144, MATCH($C276, '5'!$C$28:$C$144, 0))</f>
        <v>0</v>
      </c>
      <c r="R276" s="103">
        <f>INDEX('5'!R$28:R$144, MATCH($C276, '5'!$C$28:$C$144, 0))</f>
        <v>0</v>
      </c>
      <c r="S276" s="103">
        <f>INDEX('5'!S$28:S$144, MATCH($C276, '5'!$C$28:$C$144, 0))</f>
        <v>0</v>
      </c>
      <c r="T276" s="103">
        <f>INDEX('5'!T$28:T$144, MATCH($C276, '5'!$C$28:$C$144, 0))</f>
        <v>0</v>
      </c>
      <c r="U276" s="122"/>
    </row>
    <row r="277" spans="1:22" ht="13.5">
      <c r="C277" s="24" t="s">
        <v>94</v>
      </c>
      <c r="D277" s="18"/>
      <c r="E277" s="18" t="s">
        <v>649</v>
      </c>
      <c r="H277" s="103">
        <f>INDEX('5'!H$28:H$144, MATCH($C277, '5'!$C$28:$C$144, 0))</f>
        <v>0</v>
      </c>
      <c r="I277" s="103">
        <f>INDEX('5'!I$28:I$144, MATCH($C277, '5'!$C$28:$C$144, 0))</f>
        <v>0</v>
      </c>
      <c r="J277" s="103">
        <f>INDEX('5'!J$28:J$144, MATCH($C277, '5'!$C$28:$C$144, 0))</f>
        <v>0</v>
      </c>
      <c r="K277" s="103">
        <f>INDEX('5'!K$28:K$144, MATCH($C277, '5'!$C$28:$C$144, 0))</f>
        <v>0</v>
      </c>
      <c r="L277" s="103">
        <f>INDEX('5'!L$28:L$144, MATCH($C277, '5'!$C$28:$C$144, 0))</f>
        <v>0</v>
      </c>
      <c r="M277" s="103">
        <f>INDEX('5'!M$28:M$144, MATCH($C277, '5'!$C$28:$C$144, 0))</f>
        <v>0</v>
      </c>
      <c r="N277" s="103">
        <f>INDEX('5'!N$28:N$144, MATCH($C277, '5'!$C$28:$C$144, 0))</f>
        <v>0</v>
      </c>
      <c r="O277" s="103">
        <f>INDEX('5'!O$28:O$144, MATCH($C277, '5'!$C$28:$C$144, 0))</f>
        <v>0</v>
      </c>
      <c r="P277" s="103">
        <f>INDEX('5'!P$28:P$144, MATCH($C277, '5'!$C$28:$C$144, 0))</f>
        <v>0</v>
      </c>
      <c r="Q277" s="103">
        <f>INDEX('5'!Q$28:Q$144, MATCH($C277, '5'!$C$28:$C$144, 0))</f>
        <v>0</v>
      </c>
      <c r="R277" s="103">
        <f>INDEX('5'!R$28:R$144, MATCH($C277, '5'!$C$28:$C$144, 0))</f>
        <v>0</v>
      </c>
      <c r="S277" s="103">
        <f>INDEX('5'!S$28:S$144, MATCH($C277, '5'!$C$28:$C$144, 0))</f>
        <v>0</v>
      </c>
      <c r="T277" s="103">
        <f>INDEX('5'!T$28:T$144, MATCH($C277, '5'!$C$28:$C$144, 0))</f>
        <v>0</v>
      </c>
      <c r="U277" s="122"/>
    </row>
    <row r="278" spans="1:22" ht="13.5">
      <c r="C278" s="24" t="s">
        <v>95</v>
      </c>
      <c r="D278" s="18"/>
      <c r="E278" s="18" t="s">
        <v>649</v>
      </c>
      <c r="H278" s="103">
        <f>INDEX('5'!H$28:H$144, MATCH($C278, '5'!$C$28:$C$144, 0))</f>
        <v>0</v>
      </c>
      <c r="I278" s="103">
        <f>INDEX('5'!I$28:I$144, MATCH($C278, '5'!$C$28:$C$144, 0))</f>
        <v>0</v>
      </c>
      <c r="J278" s="103">
        <f>INDEX('5'!J$28:J$144, MATCH($C278, '5'!$C$28:$C$144, 0))</f>
        <v>0</v>
      </c>
      <c r="K278" s="103">
        <f>INDEX('5'!K$28:K$144, MATCH($C278, '5'!$C$28:$C$144, 0))</f>
        <v>0</v>
      </c>
      <c r="L278" s="103">
        <f>INDEX('5'!L$28:L$144, MATCH($C278, '5'!$C$28:$C$144, 0))</f>
        <v>0</v>
      </c>
      <c r="M278" s="103">
        <f>INDEX('5'!M$28:M$144, MATCH($C278, '5'!$C$28:$C$144, 0))</f>
        <v>0</v>
      </c>
      <c r="N278" s="103">
        <f>INDEX('5'!N$28:N$144, MATCH($C278, '5'!$C$28:$C$144, 0))</f>
        <v>0</v>
      </c>
      <c r="O278" s="103">
        <f>INDEX('5'!O$28:O$144, MATCH($C278, '5'!$C$28:$C$144, 0))</f>
        <v>0</v>
      </c>
      <c r="P278" s="103">
        <f>INDEX('5'!P$28:P$144, MATCH($C278, '5'!$C$28:$C$144, 0))</f>
        <v>0</v>
      </c>
      <c r="Q278" s="103">
        <f>INDEX('5'!Q$28:Q$144, MATCH($C278, '5'!$C$28:$C$144, 0))</f>
        <v>0</v>
      </c>
      <c r="R278" s="103">
        <f>INDEX('5'!R$28:R$144, MATCH($C278, '5'!$C$28:$C$144, 0))</f>
        <v>0</v>
      </c>
      <c r="S278" s="103">
        <f>INDEX('5'!S$28:S$144, MATCH($C278, '5'!$C$28:$C$144, 0))</f>
        <v>0</v>
      </c>
      <c r="T278" s="103">
        <f>INDEX('5'!T$28:T$144, MATCH($C278, '5'!$C$28:$C$144, 0))</f>
        <v>0</v>
      </c>
      <c r="U278" s="122"/>
    </row>
    <row r="279" spans="1:22" ht="13.5">
      <c r="C279" s="24" t="s">
        <v>664</v>
      </c>
      <c r="D279" s="18"/>
      <c r="E279" s="18" t="s">
        <v>649</v>
      </c>
      <c r="H279" s="103">
        <f>INDEX('5'!H$28:H$144, MATCH($C279, '5'!$C$28:$C$144, 0))</f>
        <v>0</v>
      </c>
      <c r="I279" s="103">
        <f>INDEX('5'!I$28:I$144, MATCH($C279, '5'!$C$28:$C$144, 0))</f>
        <v>0</v>
      </c>
      <c r="J279" s="103">
        <f>INDEX('5'!J$28:J$144, MATCH($C279, '5'!$C$28:$C$144, 0))</f>
        <v>0</v>
      </c>
      <c r="K279" s="103">
        <f>INDEX('5'!K$28:K$144, MATCH($C279, '5'!$C$28:$C$144, 0))</f>
        <v>0</v>
      </c>
      <c r="L279" s="103">
        <f>INDEX('5'!L$28:L$144, MATCH($C279, '5'!$C$28:$C$144, 0))</f>
        <v>0</v>
      </c>
      <c r="M279" s="103">
        <f>INDEX('5'!M$28:M$144, MATCH($C279, '5'!$C$28:$C$144, 0))</f>
        <v>0</v>
      </c>
      <c r="N279" s="103">
        <f>INDEX('5'!N$28:N$144, MATCH($C279, '5'!$C$28:$C$144, 0))</f>
        <v>0</v>
      </c>
      <c r="O279" s="103">
        <f>INDEX('5'!O$28:O$144, MATCH($C279, '5'!$C$28:$C$144, 0))</f>
        <v>0</v>
      </c>
      <c r="P279" s="103">
        <f>INDEX('5'!P$28:P$144, MATCH($C279, '5'!$C$28:$C$144, 0))</f>
        <v>0</v>
      </c>
      <c r="Q279" s="103">
        <f>INDEX('5'!Q$28:Q$144, MATCH($C279, '5'!$C$28:$C$144, 0))</f>
        <v>0</v>
      </c>
      <c r="R279" s="103">
        <f>INDEX('5'!R$28:R$144, MATCH($C279, '5'!$C$28:$C$144, 0))</f>
        <v>0</v>
      </c>
      <c r="S279" s="103">
        <f>INDEX('5'!S$28:S$144, MATCH($C279, '5'!$C$28:$C$144, 0))</f>
        <v>0</v>
      </c>
      <c r="T279" s="103">
        <f>INDEX('5'!T$28:T$144, MATCH($C279, '5'!$C$28:$C$144, 0))</f>
        <v>0</v>
      </c>
      <c r="U279" s="122"/>
    </row>
    <row r="280" spans="1:22" ht="13.5">
      <c r="C280" s="16" t="s">
        <v>96</v>
      </c>
      <c r="D280" s="18"/>
      <c r="E280" s="18" t="s">
        <v>649</v>
      </c>
      <c r="F280" s="18"/>
      <c r="G280" s="18"/>
      <c r="H280" s="139">
        <f>'5'!H148</f>
        <v>0</v>
      </c>
      <c r="I280" s="139">
        <f>'5'!I148</f>
        <v>0</v>
      </c>
      <c r="J280" s="139">
        <f>'5'!J148</f>
        <v>0</v>
      </c>
      <c r="K280" s="139">
        <f>'5'!K148</f>
        <v>0</v>
      </c>
      <c r="L280" s="139">
        <f>'5'!L148</f>
        <v>0</v>
      </c>
      <c r="M280" s="139">
        <f>'5'!M148</f>
        <v>0</v>
      </c>
      <c r="N280" s="139">
        <f>'5'!N148</f>
        <v>0</v>
      </c>
      <c r="O280" s="139">
        <f>'5'!O148</f>
        <v>0</v>
      </c>
      <c r="P280" s="139">
        <f>'5'!P148</f>
        <v>0</v>
      </c>
      <c r="Q280" s="139">
        <f>'5'!Q148</f>
        <v>0</v>
      </c>
      <c r="R280" s="139">
        <f>'5'!R148</f>
        <v>0</v>
      </c>
      <c r="S280" s="139">
        <f>'5'!S148</f>
        <v>0</v>
      </c>
      <c r="T280" s="139">
        <f>'5'!T148</f>
        <v>0</v>
      </c>
      <c r="U280" s="122"/>
    </row>
    <row r="281" spans="1:22" ht="13.5">
      <c r="C281" s="24"/>
      <c r="D281" s="18"/>
      <c r="E281" s="18"/>
      <c r="F281" s="18"/>
      <c r="G281" s="18"/>
      <c r="H281" s="117"/>
      <c r="I281" s="117"/>
      <c r="J281" s="117"/>
      <c r="K281" s="117"/>
      <c r="L281" s="117"/>
      <c r="M281" s="117"/>
      <c r="N281" s="117"/>
      <c r="O281" s="117"/>
      <c r="P281" s="117"/>
      <c r="Q281" s="117"/>
      <c r="R281" s="117"/>
      <c r="S281" s="117"/>
      <c r="T281" s="117"/>
      <c r="U281" s="122"/>
    </row>
    <row r="282" spans="1:22" ht="13.5">
      <c r="C282" s="206" t="s">
        <v>667</v>
      </c>
      <c r="D282" s="18"/>
      <c r="E282" s="18" t="s">
        <v>649</v>
      </c>
      <c r="F282" s="18"/>
      <c r="G282" s="18"/>
      <c r="H282" s="103">
        <f>'3'!H25-'10'!H26</f>
        <v>0</v>
      </c>
      <c r="I282" s="103">
        <f>'3'!I25-'10'!I26</f>
        <v>0</v>
      </c>
      <c r="J282" s="103">
        <f>'3'!J25-'10'!J26</f>
        <v>0</v>
      </c>
      <c r="K282" s="103">
        <f>'3'!K25-'10'!K26</f>
        <v>0</v>
      </c>
      <c r="L282" s="103">
        <f>'3'!L25-'10'!L26</f>
        <v>0</v>
      </c>
      <c r="M282" s="103">
        <f>'3'!M25-'10'!M26</f>
        <v>0</v>
      </c>
      <c r="N282" s="103">
        <f>'3'!N25-'10'!N26</f>
        <v>0</v>
      </c>
      <c r="O282" s="103">
        <f>'3'!O25-'10'!O26</f>
        <v>0</v>
      </c>
      <c r="P282" s="103">
        <f>'3'!P25-'10'!P26</f>
        <v>0</v>
      </c>
      <c r="Q282" s="103">
        <f>'3'!Q25-'10'!Q26</f>
        <v>0</v>
      </c>
      <c r="R282" s="103">
        <f>'3'!R25-'10'!R26</f>
        <v>0</v>
      </c>
      <c r="S282" s="103">
        <f>'3'!S25-'10'!S26</f>
        <v>0</v>
      </c>
      <c r="T282" s="103">
        <f>'3'!T25-'10'!T26</f>
        <v>0</v>
      </c>
      <c r="U282" s="122"/>
    </row>
    <row r="283" spans="1:22" ht="13.5">
      <c r="C283" s="206" t="s">
        <v>668</v>
      </c>
      <c r="D283" s="18"/>
      <c r="E283" s="18" t="s">
        <v>649</v>
      </c>
      <c r="F283" s="18"/>
      <c r="G283" s="18"/>
      <c r="H283" s="103">
        <f>'3'!H26-'10'!H26</f>
        <v>0</v>
      </c>
      <c r="I283" s="103">
        <f>'3'!I26-'10'!I26</f>
        <v>0</v>
      </c>
      <c r="J283" s="103">
        <f>'3'!J26-'10'!J26</f>
        <v>0</v>
      </c>
      <c r="K283" s="103">
        <f>'3'!K26-'10'!K26</f>
        <v>0</v>
      </c>
      <c r="L283" s="103">
        <f>'3'!L26-'10'!L26</f>
        <v>0</v>
      </c>
      <c r="M283" s="103">
        <f>'3'!M26-'10'!M26</f>
        <v>0</v>
      </c>
      <c r="N283" s="103">
        <f>'3'!N26-'10'!N26</f>
        <v>0</v>
      </c>
      <c r="O283" s="103">
        <f>'3'!O26-'10'!O26</f>
        <v>0</v>
      </c>
      <c r="P283" s="103">
        <f>'3'!P26-'10'!P26</f>
        <v>0</v>
      </c>
      <c r="Q283" s="103">
        <f>'3'!Q26-'10'!Q26</f>
        <v>0</v>
      </c>
      <c r="R283" s="103">
        <f>'3'!R26-'10'!R26</f>
        <v>0</v>
      </c>
      <c r="S283" s="103">
        <f>'3'!S26-'10'!S26</f>
        <v>0</v>
      </c>
      <c r="T283" s="103">
        <f>'3'!T26-'10'!T26</f>
        <v>0</v>
      </c>
      <c r="U283" s="122"/>
    </row>
    <row r="284" spans="1:22" ht="13.5">
      <c r="C284" s="206"/>
      <c r="D284" s="18"/>
      <c r="E284" s="18"/>
      <c r="F284" s="18"/>
      <c r="G284" s="18"/>
      <c r="H284" s="117"/>
      <c r="I284" s="117"/>
      <c r="J284" s="117"/>
      <c r="K284" s="117"/>
      <c r="L284" s="117"/>
      <c r="M284" s="117"/>
      <c r="N284" s="117"/>
      <c r="O284" s="117"/>
      <c r="P284" s="117"/>
      <c r="Q284" s="117"/>
      <c r="R284" s="117"/>
      <c r="S284" s="117"/>
      <c r="T284" s="117"/>
      <c r="U284" s="122"/>
    </row>
    <row r="285" spans="1:22" ht="13.5">
      <c r="C285" s="151" t="s">
        <v>491</v>
      </c>
      <c r="D285" s="52"/>
      <c r="E285" s="18" t="s">
        <v>649</v>
      </c>
      <c r="H285" s="103">
        <f>'10'!H16</f>
        <v>0</v>
      </c>
      <c r="I285" s="103">
        <f>'10'!I16</f>
        <v>0</v>
      </c>
      <c r="J285" s="103">
        <f>'10'!J16</f>
        <v>0</v>
      </c>
      <c r="K285" s="103">
        <f>'10'!K16</f>
        <v>0</v>
      </c>
      <c r="L285" s="103">
        <f>'10'!L16</f>
        <v>0</v>
      </c>
      <c r="M285" s="103">
        <f>'10'!M16</f>
        <v>0</v>
      </c>
      <c r="N285" s="103">
        <f>'10'!N16</f>
        <v>0</v>
      </c>
      <c r="O285" s="103">
        <f>'10'!O16</f>
        <v>0</v>
      </c>
      <c r="P285" s="103">
        <f>'10'!P16</f>
        <v>0</v>
      </c>
      <c r="Q285" s="103">
        <f>'10'!Q16</f>
        <v>0</v>
      </c>
      <c r="R285" s="103">
        <f>'10'!R16</f>
        <v>0</v>
      </c>
      <c r="S285" s="103">
        <f>'10'!S16</f>
        <v>0</v>
      </c>
      <c r="T285" s="103">
        <f>'10'!T16</f>
        <v>0</v>
      </c>
      <c r="U285" s="127"/>
    </row>
    <row r="286" spans="1:22" ht="13.5"/>
    <row r="287" spans="1:22" ht="13.5">
      <c r="C287" s="16" t="s">
        <v>377</v>
      </c>
      <c r="D287" s="18"/>
      <c r="E287" s="18" t="s">
        <v>649</v>
      </c>
      <c r="H287" s="139">
        <f>'3'!H28</f>
        <v>0</v>
      </c>
      <c r="I287" s="139">
        <f>'3'!I28</f>
        <v>0</v>
      </c>
      <c r="J287" s="139">
        <f>'3'!J28</f>
        <v>0</v>
      </c>
      <c r="K287" s="139">
        <f>'3'!K28</f>
        <v>0</v>
      </c>
      <c r="L287" s="139">
        <f>'3'!L28</f>
        <v>0</v>
      </c>
      <c r="M287" s="139">
        <f>'3'!M28</f>
        <v>0</v>
      </c>
      <c r="N287" s="139">
        <f>'3'!N28</f>
        <v>0</v>
      </c>
      <c r="O287" s="139">
        <f>'3'!O28</f>
        <v>0</v>
      </c>
      <c r="P287" s="139">
        <f>'3'!P28</f>
        <v>0</v>
      </c>
      <c r="Q287" s="139">
        <f>'3'!Q28</f>
        <v>0</v>
      </c>
      <c r="R287" s="139">
        <f>'3'!R28</f>
        <v>0</v>
      </c>
      <c r="S287" s="139">
        <f>'3'!S28</f>
        <v>0</v>
      </c>
      <c r="T287" s="139">
        <f>'3'!T28</f>
        <v>0</v>
      </c>
    </row>
    <row r="288" spans="1:22" ht="13.5">
      <c r="A288" s="21"/>
      <c r="B288" s="21"/>
      <c r="C288" s="21"/>
      <c r="D288" s="21"/>
      <c r="E288" s="21"/>
      <c r="F288" s="21"/>
      <c r="G288" s="21"/>
      <c r="H288" s="118"/>
      <c r="I288" s="118"/>
      <c r="J288" s="118"/>
      <c r="K288" s="118"/>
      <c r="L288" s="118"/>
      <c r="M288" s="118"/>
      <c r="N288" s="118"/>
      <c r="O288" s="118"/>
      <c r="P288" s="118"/>
      <c r="Q288" s="118"/>
      <c r="R288" s="118"/>
      <c r="S288" s="118"/>
      <c r="T288" s="118"/>
      <c r="U288" s="125"/>
      <c r="V288" s="21"/>
    </row>
    <row r="289" spans="1:23" ht="13.5">
      <c r="B289" s="64"/>
      <c r="C289" s="64"/>
      <c r="D289" s="64"/>
      <c r="E289" s="64"/>
      <c r="F289" s="64"/>
      <c r="G289" s="64"/>
      <c r="H289" s="119"/>
      <c r="I289" s="119"/>
      <c r="J289" s="119"/>
      <c r="K289" s="119"/>
      <c r="L289" s="119"/>
      <c r="M289" s="119"/>
      <c r="N289" s="119"/>
      <c r="O289" s="119"/>
      <c r="P289" s="119"/>
      <c r="Q289" s="119"/>
      <c r="R289" s="119"/>
      <c r="S289" s="119"/>
      <c r="T289" s="119"/>
      <c r="U289" s="126"/>
    </row>
    <row r="290" spans="1:23" ht="13.5">
      <c r="A290" s="64"/>
      <c r="B290" s="65" t="s">
        <v>380</v>
      </c>
      <c r="D290" s="64"/>
      <c r="E290" s="64"/>
      <c r="F290" s="64"/>
      <c r="G290" s="64"/>
      <c r="H290" s="64"/>
      <c r="I290" s="64"/>
      <c r="J290" s="64"/>
      <c r="K290" s="64"/>
      <c r="L290" s="64"/>
      <c r="M290" s="64"/>
      <c r="N290" s="64"/>
      <c r="O290" s="64"/>
      <c r="P290" s="64"/>
      <c r="Q290" s="64"/>
      <c r="R290" s="64"/>
      <c r="S290" s="64"/>
      <c r="T290" s="64"/>
      <c r="U290" s="126"/>
      <c r="V290" s="64"/>
      <c r="W290" s="64"/>
    </row>
    <row r="291" spans="1:23" ht="13.5">
      <c r="A291" s="64"/>
      <c r="B291" s="64"/>
      <c r="C291" s="65"/>
      <c r="D291" s="64"/>
      <c r="E291" s="64"/>
      <c r="F291" s="64"/>
      <c r="G291" s="64"/>
      <c r="H291" s="64"/>
      <c r="I291" s="64"/>
      <c r="J291" s="64"/>
      <c r="K291" s="64"/>
      <c r="L291" s="64"/>
      <c r="M291" s="64"/>
      <c r="N291" s="64"/>
      <c r="O291" s="64"/>
      <c r="P291" s="64"/>
      <c r="Q291" s="64"/>
      <c r="R291" s="64"/>
      <c r="S291" s="64"/>
      <c r="T291" s="64"/>
      <c r="U291" s="126"/>
      <c r="V291" s="64"/>
      <c r="W291" s="64"/>
    </row>
    <row r="292" spans="1:23" ht="13.5">
      <c r="C292" s="161" t="s">
        <v>79</v>
      </c>
      <c r="D292" s="18"/>
      <c r="E292" s="18" t="s">
        <v>649</v>
      </c>
      <c r="H292" s="114"/>
      <c r="I292" s="115"/>
      <c r="J292" s="115"/>
      <c r="K292" s="115"/>
      <c r="L292" s="115"/>
      <c r="M292" s="115"/>
      <c r="N292" s="115"/>
      <c r="O292" s="115"/>
      <c r="P292" s="115"/>
      <c r="Q292" s="115"/>
      <c r="R292" s="115"/>
      <c r="S292" s="115"/>
      <c r="T292" s="115"/>
      <c r="U292" s="122"/>
    </row>
    <row r="293" spans="1:23" ht="13.5">
      <c r="C293" s="161" t="s">
        <v>80</v>
      </c>
      <c r="D293" s="18"/>
      <c r="E293" s="18" t="s">
        <v>649</v>
      </c>
      <c r="H293" s="114"/>
      <c r="I293" s="115"/>
      <c r="J293" s="115"/>
      <c r="K293" s="115"/>
      <c r="L293" s="115"/>
      <c r="M293" s="115"/>
      <c r="N293" s="115"/>
      <c r="O293" s="115"/>
      <c r="P293" s="115"/>
      <c r="Q293" s="115"/>
      <c r="R293" s="115"/>
      <c r="S293" s="115"/>
      <c r="T293" s="115"/>
      <c r="U293" s="122"/>
    </row>
    <row r="294" spans="1:23" ht="13.5">
      <c r="H294" s="97"/>
      <c r="I294" s="97"/>
      <c r="J294" s="97"/>
      <c r="K294" s="97"/>
      <c r="L294" s="97"/>
      <c r="M294" s="97"/>
      <c r="N294" s="97"/>
      <c r="O294" s="97"/>
      <c r="P294" s="97"/>
      <c r="Q294" s="97"/>
      <c r="R294" s="97"/>
      <c r="S294" s="97"/>
      <c r="T294" s="97"/>
      <c r="U294" s="122"/>
    </row>
    <row r="295" spans="1:23" ht="13.5">
      <c r="C295" s="16" t="s">
        <v>561</v>
      </c>
      <c r="D295" s="18"/>
      <c r="E295" s="18" t="s">
        <v>649</v>
      </c>
      <c r="H295" s="98">
        <f>H297+H334+H349+H351+H353</f>
        <v>0</v>
      </c>
      <c r="I295" s="98">
        <f t="shared" ref="I295:T295" si="137">I297+I334+I349+I351+I353</f>
        <v>0</v>
      </c>
      <c r="J295" s="98">
        <f t="shared" si="137"/>
        <v>0</v>
      </c>
      <c r="K295" s="98">
        <f t="shared" si="137"/>
        <v>0</v>
      </c>
      <c r="L295" s="98">
        <f t="shared" si="137"/>
        <v>0</v>
      </c>
      <c r="M295" s="98">
        <f t="shared" si="137"/>
        <v>0</v>
      </c>
      <c r="N295" s="98">
        <f t="shared" si="137"/>
        <v>0</v>
      </c>
      <c r="O295" s="98">
        <f t="shared" si="137"/>
        <v>0</v>
      </c>
      <c r="P295" s="98">
        <f t="shared" si="137"/>
        <v>0</v>
      </c>
      <c r="Q295" s="98">
        <f t="shared" si="137"/>
        <v>0</v>
      </c>
      <c r="R295" s="98">
        <f t="shared" si="137"/>
        <v>0</v>
      </c>
      <c r="S295" s="98">
        <f t="shared" si="137"/>
        <v>0</v>
      </c>
      <c r="T295" s="98">
        <f t="shared" si="137"/>
        <v>0</v>
      </c>
      <c r="U295" s="122"/>
    </row>
    <row r="296" spans="1:23" ht="13.5">
      <c r="D296" s="18"/>
      <c r="E296" s="18"/>
      <c r="H296" s="97"/>
      <c r="I296" s="97"/>
      <c r="J296" s="97"/>
      <c r="K296" s="97"/>
      <c r="L296" s="97"/>
      <c r="M296" s="97"/>
      <c r="N296" s="97"/>
      <c r="O296" s="97"/>
      <c r="P296" s="97"/>
      <c r="Q296" s="97"/>
      <c r="R296" s="97"/>
      <c r="S296" s="97"/>
      <c r="T296" s="97"/>
      <c r="U296" s="122"/>
    </row>
    <row r="297" spans="1:23" ht="13.5">
      <c r="C297" s="16" t="s">
        <v>370</v>
      </c>
      <c r="D297" s="283"/>
      <c r="E297" s="283" t="s">
        <v>649</v>
      </c>
      <c r="H297" s="98">
        <f>SUM(H302,H309,H316,H323,H330)</f>
        <v>0</v>
      </c>
      <c r="I297" s="98">
        <f t="shared" ref="I297:T297" si="138">SUM(I302,I309,I316,I323,I330)</f>
        <v>0</v>
      </c>
      <c r="J297" s="98">
        <f t="shared" si="138"/>
        <v>0</v>
      </c>
      <c r="K297" s="98">
        <f t="shared" si="138"/>
        <v>0</v>
      </c>
      <c r="L297" s="98">
        <f t="shared" si="138"/>
        <v>0</v>
      </c>
      <c r="M297" s="98">
        <f t="shared" si="138"/>
        <v>0</v>
      </c>
      <c r="N297" s="98">
        <f t="shared" si="138"/>
        <v>0</v>
      </c>
      <c r="O297" s="98">
        <f t="shared" si="138"/>
        <v>0</v>
      </c>
      <c r="P297" s="98">
        <f t="shared" si="138"/>
        <v>0</v>
      </c>
      <c r="Q297" s="98">
        <f t="shared" si="138"/>
        <v>0</v>
      </c>
      <c r="R297" s="98">
        <f t="shared" si="138"/>
        <v>0</v>
      </c>
      <c r="S297" s="98">
        <f t="shared" si="138"/>
        <v>0</v>
      </c>
      <c r="T297" s="98">
        <f t="shared" si="138"/>
        <v>0</v>
      </c>
      <c r="U297" s="122"/>
    </row>
    <row r="298" spans="1:23" ht="13.5">
      <c r="D298" s="18"/>
      <c r="E298" s="18"/>
      <c r="H298" s="97"/>
      <c r="I298" s="97"/>
      <c r="J298" s="97"/>
      <c r="K298" s="97"/>
      <c r="L298" s="97"/>
      <c r="M298" s="97"/>
      <c r="N298" s="97"/>
      <c r="O298" s="97"/>
      <c r="P298" s="97"/>
      <c r="Q298" s="97"/>
      <c r="R298" s="97"/>
      <c r="S298" s="97"/>
      <c r="T298" s="97"/>
      <c r="U298" s="122"/>
    </row>
    <row r="299" spans="1:23" ht="13.5">
      <c r="C299" s="161" t="s">
        <v>112</v>
      </c>
      <c r="D299" s="18"/>
      <c r="E299" s="18" t="s">
        <v>649</v>
      </c>
      <c r="H299" s="114"/>
      <c r="I299" s="115"/>
      <c r="J299" s="115"/>
      <c r="K299" s="115"/>
      <c r="L299" s="115"/>
      <c r="M299" s="115"/>
      <c r="N299" s="115"/>
      <c r="O299" s="115"/>
      <c r="P299" s="115"/>
      <c r="Q299" s="115"/>
      <c r="R299" s="115"/>
      <c r="S299" s="115"/>
      <c r="T299" s="115"/>
      <c r="U299" s="122"/>
    </row>
    <row r="300" spans="1:23" ht="13.5">
      <c r="C300" s="161" t="s">
        <v>113</v>
      </c>
      <c r="D300" s="161" t="s">
        <v>114</v>
      </c>
      <c r="E300" s="18" t="s">
        <v>649</v>
      </c>
      <c r="H300" s="114"/>
      <c r="I300" s="115"/>
      <c r="J300" s="115"/>
      <c r="K300" s="115"/>
      <c r="L300" s="115"/>
      <c r="M300" s="115"/>
      <c r="N300" s="115"/>
      <c r="O300" s="115"/>
      <c r="P300" s="115"/>
      <c r="Q300" s="115"/>
      <c r="R300" s="115"/>
      <c r="S300" s="115"/>
      <c r="T300" s="115"/>
      <c r="U300" s="122"/>
    </row>
    <row r="301" spans="1:23" ht="13.5">
      <c r="D301" s="18"/>
      <c r="E301" s="18"/>
      <c r="H301" s="97"/>
      <c r="I301" s="97"/>
      <c r="J301" s="97"/>
      <c r="K301" s="97"/>
      <c r="L301" s="97"/>
      <c r="M301" s="97"/>
      <c r="N301" s="97"/>
      <c r="O301" s="97"/>
      <c r="P301" s="97"/>
      <c r="Q301" s="97"/>
      <c r="R301" s="97"/>
      <c r="S301" s="97"/>
      <c r="T301" s="97"/>
      <c r="U301" s="122"/>
    </row>
    <row r="302" spans="1:23" ht="13.5">
      <c r="C302" s="16" t="s">
        <v>371</v>
      </c>
      <c r="D302" s="18"/>
      <c r="E302" s="18" t="s">
        <v>649</v>
      </c>
      <c r="H302" s="98">
        <f t="shared" ref="H302:T302" si="139">SUM(H303,H307)</f>
        <v>0</v>
      </c>
      <c r="I302" s="98">
        <f t="shared" si="139"/>
        <v>0</v>
      </c>
      <c r="J302" s="98">
        <f t="shared" si="139"/>
        <v>0</v>
      </c>
      <c r="K302" s="98">
        <f t="shared" si="139"/>
        <v>0</v>
      </c>
      <c r="L302" s="98">
        <f t="shared" si="139"/>
        <v>0</v>
      </c>
      <c r="M302" s="98">
        <f t="shared" si="139"/>
        <v>0</v>
      </c>
      <c r="N302" s="98">
        <f t="shared" si="139"/>
        <v>0</v>
      </c>
      <c r="O302" s="98">
        <f t="shared" si="139"/>
        <v>0</v>
      </c>
      <c r="P302" s="98">
        <f t="shared" si="139"/>
        <v>0</v>
      </c>
      <c r="Q302" s="98">
        <f t="shared" si="139"/>
        <v>0</v>
      </c>
      <c r="R302" s="98">
        <f t="shared" si="139"/>
        <v>0</v>
      </c>
      <c r="S302" s="98">
        <f t="shared" si="139"/>
        <v>0</v>
      </c>
      <c r="T302" s="98">
        <f t="shared" si="139"/>
        <v>0</v>
      </c>
      <c r="U302" s="122"/>
    </row>
    <row r="303" spans="1:23" ht="13.5">
      <c r="C303" s="16" t="s">
        <v>376</v>
      </c>
      <c r="E303" s="18" t="s">
        <v>649</v>
      </c>
      <c r="H303" s="98">
        <f>SUM(H304,H305, H306)</f>
        <v>0</v>
      </c>
      <c r="I303" s="98">
        <f t="shared" ref="I303:T303" si="140">SUM(I304,I305, I306)</f>
        <v>0</v>
      </c>
      <c r="J303" s="98">
        <f t="shared" si="140"/>
        <v>0</v>
      </c>
      <c r="K303" s="98">
        <f t="shared" si="140"/>
        <v>0</v>
      </c>
      <c r="L303" s="98">
        <f t="shared" si="140"/>
        <v>0</v>
      </c>
      <c r="M303" s="98">
        <f t="shared" si="140"/>
        <v>0</v>
      </c>
      <c r="N303" s="98">
        <f t="shared" si="140"/>
        <v>0</v>
      </c>
      <c r="O303" s="98">
        <f t="shared" si="140"/>
        <v>0</v>
      </c>
      <c r="P303" s="98">
        <f t="shared" si="140"/>
        <v>0</v>
      </c>
      <c r="Q303" s="98">
        <f t="shared" si="140"/>
        <v>0</v>
      </c>
      <c r="R303" s="98">
        <f t="shared" si="140"/>
        <v>0</v>
      </c>
      <c r="S303" s="98">
        <f t="shared" si="140"/>
        <v>0</v>
      </c>
      <c r="T303" s="98">
        <f t="shared" si="140"/>
        <v>0</v>
      </c>
    </row>
    <row r="304" spans="1:23" s="24" customFormat="1" ht="13.5">
      <c r="C304" s="134" t="s">
        <v>330</v>
      </c>
      <c r="E304" s="18" t="s">
        <v>649</v>
      </c>
      <c r="H304" s="114"/>
      <c r="I304" s="115"/>
      <c r="J304" s="115"/>
      <c r="K304" s="115"/>
      <c r="L304" s="115"/>
      <c r="M304" s="115"/>
      <c r="N304" s="115"/>
      <c r="O304" s="115"/>
      <c r="P304" s="115"/>
      <c r="Q304" s="115"/>
      <c r="R304" s="115"/>
      <c r="S304" s="115"/>
      <c r="T304" s="115"/>
    </row>
    <row r="305" spans="3:21" ht="13.5">
      <c r="C305" s="34" t="s">
        <v>337</v>
      </c>
      <c r="E305" s="18" t="s">
        <v>649</v>
      </c>
      <c r="H305" s="114"/>
      <c r="I305" s="115"/>
      <c r="J305" s="115"/>
      <c r="K305" s="115"/>
      <c r="L305" s="115"/>
      <c r="M305" s="115"/>
      <c r="N305" s="115"/>
      <c r="O305" s="115"/>
      <c r="P305" s="115"/>
      <c r="Q305" s="115"/>
      <c r="R305" s="115"/>
      <c r="S305" s="115"/>
      <c r="T305" s="115"/>
    </row>
    <row r="306" spans="3:21" ht="13.5">
      <c r="C306" s="34" t="s">
        <v>341</v>
      </c>
      <c r="E306" s="18" t="s">
        <v>649</v>
      </c>
      <c r="H306" s="114"/>
      <c r="I306" s="115"/>
      <c r="J306" s="115"/>
      <c r="K306" s="115"/>
      <c r="L306" s="115"/>
      <c r="M306" s="115"/>
      <c r="N306" s="115"/>
      <c r="O306" s="115"/>
      <c r="P306" s="115"/>
      <c r="Q306" s="115"/>
      <c r="R306" s="115"/>
      <c r="S306" s="115"/>
      <c r="T306" s="115"/>
    </row>
    <row r="307" spans="3:21" ht="13.5">
      <c r="C307" s="16" t="s">
        <v>244</v>
      </c>
      <c r="E307" s="18" t="s">
        <v>649</v>
      </c>
      <c r="H307" s="114"/>
      <c r="I307" s="115"/>
      <c r="J307" s="115"/>
      <c r="K307" s="115"/>
      <c r="L307" s="115"/>
      <c r="M307" s="115"/>
      <c r="N307" s="115"/>
      <c r="O307" s="115"/>
      <c r="P307" s="115"/>
      <c r="Q307" s="115"/>
      <c r="R307" s="115"/>
      <c r="S307" s="115"/>
      <c r="T307" s="115"/>
    </row>
    <row r="308" spans="3:21" ht="13.5"/>
    <row r="309" spans="3:21" ht="13.5">
      <c r="C309" s="123" t="s">
        <v>372</v>
      </c>
      <c r="D309" s="18"/>
      <c r="E309" s="18" t="s">
        <v>649</v>
      </c>
      <c r="H309" s="98">
        <f t="shared" ref="H309:T309" si="141">SUM(H310,H314)</f>
        <v>0</v>
      </c>
      <c r="I309" s="98">
        <f t="shared" si="141"/>
        <v>0</v>
      </c>
      <c r="J309" s="98">
        <f t="shared" si="141"/>
        <v>0</v>
      </c>
      <c r="K309" s="98">
        <f t="shared" si="141"/>
        <v>0</v>
      </c>
      <c r="L309" s="98">
        <f t="shared" si="141"/>
        <v>0</v>
      </c>
      <c r="M309" s="98">
        <f t="shared" si="141"/>
        <v>0</v>
      </c>
      <c r="N309" s="98">
        <f t="shared" si="141"/>
        <v>0</v>
      </c>
      <c r="O309" s="98">
        <f t="shared" si="141"/>
        <v>0</v>
      </c>
      <c r="P309" s="98">
        <f t="shared" si="141"/>
        <v>0</v>
      </c>
      <c r="Q309" s="98">
        <f t="shared" si="141"/>
        <v>0</v>
      </c>
      <c r="R309" s="98">
        <f t="shared" si="141"/>
        <v>0</v>
      </c>
      <c r="S309" s="98">
        <f t="shared" si="141"/>
        <v>0</v>
      </c>
      <c r="T309" s="98">
        <f t="shared" si="141"/>
        <v>0</v>
      </c>
      <c r="U309" s="122"/>
    </row>
    <row r="310" spans="3:21" ht="13.5">
      <c r="C310" s="16" t="s">
        <v>436</v>
      </c>
      <c r="E310" s="18" t="s">
        <v>649</v>
      </c>
      <c r="H310" s="98">
        <f>SUM(H311,H312,H313)</f>
        <v>0</v>
      </c>
      <c r="I310" s="98">
        <f t="shared" ref="I310:S310" si="142">SUM(I311,I312,I313)</f>
        <v>0</v>
      </c>
      <c r="J310" s="98">
        <f t="shared" si="142"/>
        <v>0</v>
      </c>
      <c r="K310" s="98">
        <f t="shared" si="142"/>
        <v>0</v>
      </c>
      <c r="L310" s="98">
        <f t="shared" si="142"/>
        <v>0</v>
      </c>
      <c r="M310" s="98">
        <f t="shared" si="142"/>
        <v>0</v>
      </c>
      <c r="N310" s="98">
        <f t="shared" si="142"/>
        <v>0</v>
      </c>
      <c r="O310" s="98">
        <f t="shared" si="142"/>
        <v>0</v>
      </c>
      <c r="P310" s="98">
        <f t="shared" si="142"/>
        <v>0</v>
      </c>
      <c r="Q310" s="98">
        <f t="shared" si="142"/>
        <v>0</v>
      </c>
      <c r="R310" s="98">
        <f t="shared" si="142"/>
        <v>0</v>
      </c>
      <c r="S310" s="98">
        <f t="shared" si="142"/>
        <v>0</v>
      </c>
      <c r="T310" s="98">
        <f>SUM(T311,T312,T313)</f>
        <v>0</v>
      </c>
    </row>
    <row r="311" spans="3:21" ht="13.5">
      <c r="C311" s="134" t="s">
        <v>330</v>
      </c>
      <c r="E311" s="18" t="s">
        <v>649</v>
      </c>
      <c r="H311" s="114"/>
      <c r="I311" s="115"/>
      <c r="J311" s="115"/>
      <c r="K311" s="115"/>
      <c r="L311" s="115"/>
      <c r="M311" s="115"/>
      <c r="N311" s="115"/>
      <c r="O311" s="115"/>
      <c r="P311" s="115"/>
      <c r="Q311" s="115"/>
      <c r="R311" s="115"/>
      <c r="S311" s="115"/>
      <c r="T311" s="115"/>
    </row>
    <row r="312" spans="3:21" ht="13.5">
      <c r="C312" s="34" t="s">
        <v>337</v>
      </c>
      <c r="E312" s="18" t="s">
        <v>649</v>
      </c>
      <c r="H312" s="114"/>
      <c r="I312" s="115"/>
      <c r="J312" s="115"/>
      <c r="K312" s="115"/>
      <c r="L312" s="115"/>
      <c r="M312" s="115"/>
      <c r="N312" s="115"/>
      <c r="O312" s="115"/>
      <c r="P312" s="115"/>
      <c r="Q312" s="115"/>
      <c r="R312" s="115"/>
      <c r="S312" s="115"/>
      <c r="T312" s="115"/>
    </row>
    <row r="313" spans="3:21" ht="13.5">
      <c r="C313" s="34" t="s">
        <v>341</v>
      </c>
      <c r="E313" s="18" t="s">
        <v>649</v>
      </c>
      <c r="H313" s="114"/>
      <c r="I313" s="115"/>
      <c r="J313" s="115"/>
      <c r="K313" s="115"/>
      <c r="L313" s="115"/>
      <c r="M313" s="115"/>
      <c r="N313" s="115"/>
      <c r="O313" s="115"/>
      <c r="P313" s="115"/>
      <c r="Q313" s="115"/>
      <c r="R313" s="115"/>
      <c r="S313" s="115"/>
      <c r="T313" s="115"/>
    </row>
    <row r="314" spans="3:21" ht="13.5">
      <c r="C314" s="16" t="s">
        <v>244</v>
      </c>
      <c r="E314" s="18" t="s">
        <v>649</v>
      </c>
      <c r="H314" s="114"/>
      <c r="I314" s="115"/>
      <c r="J314" s="115"/>
      <c r="K314" s="115"/>
      <c r="L314" s="115"/>
      <c r="M314" s="115"/>
      <c r="N314" s="115"/>
      <c r="O314" s="115"/>
      <c r="P314" s="115"/>
      <c r="Q314" s="115"/>
      <c r="R314" s="115"/>
      <c r="S314" s="115"/>
      <c r="T314" s="115"/>
    </row>
    <row r="315" spans="3:21" ht="13.5"/>
    <row r="316" spans="3:21" ht="13.5">
      <c r="C316" s="123" t="s">
        <v>373</v>
      </c>
      <c r="D316" s="18"/>
      <c r="E316" s="18" t="s">
        <v>649</v>
      </c>
      <c r="H316" s="98">
        <f t="shared" ref="H316:T316" si="143">SUM(H317,H321)</f>
        <v>0</v>
      </c>
      <c r="I316" s="98">
        <f t="shared" si="143"/>
        <v>0</v>
      </c>
      <c r="J316" s="98">
        <f t="shared" si="143"/>
        <v>0</v>
      </c>
      <c r="K316" s="98">
        <f t="shared" si="143"/>
        <v>0</v>
      </c>
      <c r="L316" s="98">
        <f t="shared" si="143"/>
        <v>0</v>
      </c>
      <c r="M316" s="98">
        <f t="shared" si="143"/>
        <v>0</v>
      </c>
      <c r="N316" s="98">
        <f t="shared" si="143"/>
        <v>0</v>
      </c>
      <c r="O316" s="98">
        <f t="shared" si="143"/>
        <v>0</v>
      </c>
      <c r="P316" s="98">
        <f t="shared" si="143"/>
        <v>0</v>
      </c>
      <c r="Q316" s="98">
        <f t="shared" si="143"/>
        <v>0</v>
      </c>
      <c r="R316" s="98">
        <f t="shared" si="143"/>
        <v>0</v>
      </c>
      <c r="S316" s="98">
        <f t="shared" si="143"/>
        <v>0</v>
      </c>
      <c r="T316" s="98">
        <f t="shared" si="143"/>
        <v>0</v>
      </c>
      <c r="U316" s="122"/>
    </row>
    <row r="317" spans="3:21" ht="13.5">
      <c r="C317" s="16" t="s">
        <v>376</v>
      </c>
      <c r="E317" s="18" t="s">
        <v>649</v>
      </c>
      <c r="H317" s="98">
        <f>SUM(H318,H319,H320)</f>
        <v>0</v>
      </c>
      <c r="I317" s="98">
        <f t="shared" ref="I317:S317" si="144">SUM(I318,I319,I320)</f>
        <v>0</v>
      </c>
      <c r="J317" s="98">
        <f t="shared" si="144"/>
        <v>0</v>
      </c>
      <c r="K317" s="98">
        <f t="shared" si="144"/>
        <v>0</v>
      </c>
      <c r="L317" s="98">
        <f t="shared" si="144"/>
        <v>0</v>
      </c>
      <c r="M317" s="98">
        <f t="shared" si="144"/>
        <v>0</v>
      </c>
      <c r="N317" s="98">
        <f t="shared" si="144"/>
        <v>0</v>
      </c>
      <c r="O317" s="98">
        <f t="shared" si="144"/>
        <v>0</v>
      </c>
      <c r="P317" s="98">
        <f t="shared" si="144"/>
        <v>0</v>
      </c>
      <c r="Q317" s="98">
        <f t="shared" si="144"/>
        <v>0</v>
      </c>
      <c r="R317" s="98">
        <f t="shared" si="144"/>
        <v>0</v>
      </c>
      <c r="S317" s="98">
        <f t="shared" si="144"/>
        <v>0</v>
      </c>
      <c r="T317" s="98">
        <f>SUM(T318,T319,T320)</f>
        <v>0</v>
      </c>
    </row>
    <row r="318" spans="3:21" ht="13.5">
      <c r="C318" s="134" t="s">
        <v>330</v>
      </c>
      <c r="E318" s="18" t="s">
        <v>649</v>
      </c>
      <c r="H318" s="114"/>
      <c r="I318" s="115"/>
      <c r="J318" s="115"/>
      <c r="K318" s="115"/>
      <c r="L318" s="115"/>
      <c r="M318" s="115"/>
      <c r="N318" s="115"/>
      <c r="O318" s="115"/>
      <c r="P318" s="115"/>
      <c r="Q318" s="115"/>
      <c r="R318" s="115"/>
      <c r="S318" s="115"/>
      <c r="T318" s="115"/>
    </row>
    <row r="319" spans="3:21" ht="13.5">
      <c r="C319" s="34" t="s">
        <v>337</v>
      </c>
      <c r="E319" s="18" t="s">
        <v>649</v>
      </c>
      <c r="H319" s="114"/>
      <c r="I319" s="115"/>
      <c r="J319" s="115"/>
      <c r="K319" s="115"/>
      <c r="L319" s="115"/>
      <c r="M319" s="115"/>
      <c r="N319" s="115"/>
      <c r="O319" s="115"/>
      <c r="P319" s="115"/>
      <c r="Q319" s="115"/>
      <c r="R319" s="115"/>
      <c r="S319" s="115"/>
      <c r="T319" s="115"/>
    </row>
    <row r="320" spans="3:21" ht="13.5">
      <c r="C320" s="34" t="s">
        <v>341</v>
      </c>
      <c r="E320" s="18" t="s">
        <v>649</v>
      </c>
      <c r="H320" s="114"/>
      <c r="I320" s="115"/>
      <c r="J320" s="115"/>
      <c r="K320" s="115"/>
      <c r="L320" s="115"/>
      <c r="M320" s="115"/>
      <c r="N320" s="115"/>
      <c r="O320" s="115"/>
      <c r="P320" s="115"/>
      <c r="Q320" s="115"/>
      <c r="R320" s="115"/>
      <c r="S320" s="115"/>
      <c r="T320" s="115"/>
    </row>
    <row r="321" spans="3:21" ht="13.5">
      <c r="C321" s="16" t="s">
        <v>244</v>
      </c>
      <c r="E321" s="18" t="s">
        <v>649</v>
      </c>
      <c r="H321" s="114"/>
      <c r="I321" s="115"/>
      <c r="J321" s="115"/>
      <c r="K321" s="115"/>
      <c r="L321" s="115"/>
      <c r="M321" s="115"/>
      <c r="N321" s="115"/>
      <c r="O321" s="115"/>
      <c r="P321" s="115"/>
      <c r="Q321" s="115"/>
      <c r="R321" s="115"/>
      <c r="S321" s="115"/>
      <c r="T321" s="115"/>
    </row>
    <row r="322" spans="3:21" ht="13.5">
      <c r="C322" s="17"/>
      <c r="D322" s="17"/>
      <c r="E322" s="17"/>
      <c r="F322" s="17"/>
      <c r="G322" s="17"/>
      <c r="H322" s="116"/>
      <c r="I322" s="116"/>
      <c r="J322" s="116"/>
      <c r="K322" s="116"/>
      <c r="L322" s="116"/>
      <c r="M322" s="116"/>
      <c r="N322" s="116"/>
      <c r="O322" s="116"/>
      <c r="P322" s="116"/>
      <c r="Q322" s="116"/>
      <c r="R322" s="116"/>
      <c r="S322" s="116"/>
      <c r="T322" s="116"/>
      <c r="U322" s="122"/>
    </row>
    <row r="323" spans="3:21" ht="13.5">
      <c r="C323" s="123" t="s">
        <v>374</v>
      </c>
      <c r="D323" s="18"/>
      <c r="E323" s="18" t="s">
        <v>649</v>
      </c>
      <c r="H323" s="98">
        <f>SUM(H324,H328)</f>
        <v>0</v>
      </c>
      <c r="I323" s="98">
        <f t="shared" ref="I323:T323" si="145">SUM(I324,I328)</f>
        <v>0</v>
      </c>
      <c r="J323" s="98">
        <f t="shared" si="145"/>
        <v>0</v>
      </c>
      <c r="K323" s="98">
        <f t="shared" si="145"/>
        <v>0</v>
      </c>
      <c r="L323" s="98">
        <f t="shared" si="145"/>
        <v>0</v>
      </c>
      <c r="M323" s="98">
        <f t="shared" si="145"/>
        <v>0</v>
      </c>
      <c r="N323" s="98">
        <f t="shared" si="145"/>
        <v>0</v>
      </c>
      <c r="O323" s="98">
        <f t="shared" si="145"/>
        <v>0</v>
      </c>
      <c r="P323" s="98">
        <f t="shared" si="145"/>
        <v>0</v>
      </c>
      <c r="Q323" s="98">
        <f t="shared" si="145"/>
        <v>0</v>
      </c>
      <c r="R323" s="98">
        <f t="shared" si="145"/>
        <v>0</v>
      </c>
      <c r="S323" s="98">
        <f t="shared" si="145"/>
        <v>0</v>
      </c>
      <c r="T323" s="98">
        <f t="shared" si="145"/>
        <v>0</v>
      </c>
      <c r="U323" s="122"/>
    </row>
    <row r="324" spans="3:21" ht="13.5">
      <c r="C324" s="16" t="s">
        <v>376</v>
      </c>
      <c r="E324" s="18" t="s">
        <v>649</v>
      </c>
      <c r="H324" s="98">
        <f>SUM(H325,H326,H327)</f>
        <v>0</v>
      </c>
      <c r="I324" s="98">
        <f t="shared" ref="I324:S324" si="146">SUM(I325,I326,I327)</f>
        <v>0</v>
      </c>
      <c r="J324" s="98">
        <f t="shared" si="146"/>
        <v>0</v>
      </c>
      <c r="K324" s="98">
        <f t="shared" si="146"/>
        <v>0</v>
      </c>
      <c r="L324" s="98">
        <f t="shared" si="146"/>
        <v>0</v>
      </c>
      <c r="M324" s="98">
        <f t="shared" si="146"/>
        <v>0</v>
      </c>
      <c r="N324" s="98">
        <f t="shared" si="146"/>
        <v>0</v>
      </c>
      <c r="O324" s="98">
        <f t="shared" si="146"/>
        <v>0</v>
      </c>
      <c r="P324" s="98">
        <f t="shared" si="146"/>
        <v>0</v>
      </c>
      <c r="Q324" s="98">
        <f t="shared" si="146"/>
        <v>0</v>
      </c>
      <c r="R324" s="98">
        <f t="shared" si="146"/>
        <v>0</v>
      </c>
      <c r="S324" s="98">
        <f t="shared" si="146"/>
        <v>0</v>
      </c>
      <c r="T324" s="98">
        <f>SUM(T325,T326,T327)</f>
        <v>0</v>
      </c>
    </row>
    <row r="325" spans="3:21" ht="13.5">
      <c r="C325" s="134" t="s">
        <v>330</v>
      </c>
      <c r="E325" s="18" t="s">
        <v>649</v>
      </c>
      <c r="H325" s="114"/>
      <c r="I325" s="115"/>
      <c r="J325" s="115"/>
      <c r="K325" s="115"/>
      <c r="L325" s="115"/>
      <c r="M325" s="115"/>
      <c r="N325" s="115"/>
      <c r="O325" s="115"/>
      <c r="P325" s="115"/>
      <c r="Q325" s="115"/>
      <c r="R325" s="115"/>
      <c r="S325" s="115"/>
      <c r="T325" s="115"/>
    </row>
    <row r="326" spans="3:21" ht="13.5">
      <c r="C326" s="34" t="s">
        <v>337</v>
      </c>
      <c r="E326" s="18" t="s">
        <v>649</v>
      </c>
      <c r="H326" s="114"/>
      <c r="I326" s="115"/>
      <c r="J326" s="115"/>
      <c r="K326" s="115"/>
      <c r="L326" s="115"/>
      <c r="M326" s="115"/>
      <c r="N326" s="115"/>
      <c r="O326" s="115"/>
      <c r="P326" s="115"/>
      <c r="Q326" s="115"/>
      <c r="R326" s="115"/>
      <c r="S326" s="115"/>
      <c r="T326" s="115"/>
    </row>
    <row r="327" spans="3:21" ht="13.5">
      <c r="C327" s="34" t="s">
        <v>341</v>
      </c>
      <c r="E327" s="18" t="s">
        <v>649</v>
      </c>
      <c r="H327" s="114"/>
      <c r="I327" s="115"/>
      <c r="J327" s="115"/>
      <c r="K327" s="115"/>
      <c r="L327" s="115"/>
      <c r="M327" s="115"/>
      <c r="N327" s="115"/>
      <c r="O327" s="115"/>
      <c r="P327" s="115"/>
      <c r="Q327" s="115"/>
      <c r="R327" s="115"/>
      <c r="S327" s="115"/>
      <c r="T327" s="115"/>
    </row>
    <row r="328" spans="3:21" ht="13.5">
      <c r="C328" s="16" t="s">
        <v>244</v>
      </c>
      <c r="E328" s="18" t="s">
        <v>649</v>
      </c>
      <c r="H328" s="114"/>
      <c r="I328" s="115"/>
      <c r="J328" s="115"/>
      <c r="K328" s="115"/>
      <c r="L328" s="115"/>
      <c r="M328" s="115"/>
      <c r="N328" s="115"/>
      <c r="O328" s="115"/>
      <c r="P328" s="115"/>
      <c r="Q328" s="115"/>
      <c r="R328" s="115"/>
      <c r="S328" s="115"/>
      <c r="T328" s="115"/>
    </row>
    <row r="329" spans="3:21" ht="13.5">
      <c r="C329" s="17"/>
      <c r="D329" s="17"/>
      <c r="E329" s="17"/>
      <c r="F329" s="17"/>
      <c r="G329" s="17"/>
      <c r="H329" s="116"/>
      <c r="I329" s="116"/>
      <c r="J329" s="116"/>
      <c r="K329" s="116"/>
      <c r="L329" s="116"/>
      <c r="M329" s="116"/>
      <c r="N329" s="116"/>
      <c r="O329" s="116"/>
      <c r="P329" s="116"/>
      <c r="Q329" s="116"/>
      <c r="R329" s="116"/>
      <c r="S329" s="116"/>
      <c r="T329" s="116"/>
      <c r="U329" s="122"/>
    </row>
    <row r="330" spans="3:21" ht="13.5">
      <c r="C330" s="16" t="s">
        <v>375</v>
      </c>
      <c r="D330" s="17"/>
      <c r="E330" s="18" t="s">
        <v>649</v>
      </c>
      <c r="F330" s="17"/>
      <c r="G330" s="17"/>
      <c r="H330" s="103">
        <f>SUM(H331:H332)</f>
        <v>0</v>
      </c>
      <c r="I330" s="103">
        <f t="shared" ref="I330:T330" si="147">SUM(I331:I332)</f>
        <v>0</v>
      </c>
      <c r="J330" s="103">
        <f t="shared" si="147"/>
        <v>0</v>
      </c>
      <c r="K330" s="103">
        <f t="shared" si="147"/>
        <v>0</v>
      </c>
      <c r="L330" s="103">
        <f t="shared" si="147"/>
        <v>0</v>
      </c>
      <c r="M330" s="103">
        <f t="shared" si="147"/>
        <v>0</v>
      </c>
      <c r="N330" s="103">
        <f t="shared" si="147"/>
        <v>0</v>
      </c>
      <c r="O330" s="103">
        <f t="shared" si="147"/>
        <v>0</v>
      </c>
      <c r="P330" s="103">
        <f t="shared" si="147"/>
        <v>0</v>
      </c>
      <c r="Q330" s="103">
        <f t="shared" si="147"/>
        <v>0</v>
      </c>
      <c r="R330" s="103">
        <f t="shared" si="147"/>
        <v>0</v>
      </c>
      <c r="S330" s="103">
        <f t="shared" si="147"/>
        <v>0</v>
      </c>
      <c r="T330" s="103">
        <f t="shared" si="147"/>
        <v>0</v>
      </c>
      <c r="U330" s="122"/>
    </row>
    <row r="331" spans="3:21" ht="13.5">
      <c r="C331" s="17" t="s">
        <v>376</v>
      </c>
      <c r="D331" s="17"/>
      <c r="E331" s="18" t="s">
        <v>649</v>
      </c>
      <c r="F331" s="17"/>
      <c r="G331" s="17"/>
      <c r="H331" s="114"/>
      <c r="I331" s="115"/>
      <c r="J331" s="115"/>
      <c r="K331" s="115"/>
      <c r="L331" s="115"/>
      <c r="M331" s="115"/>
      <c r="N331" s="115"/>
      <c r="O331" s="115"/>
      <c r="P331" s="115"/>
      <c r="Q331" s="115"/>
      <c r="R331" s="115"/>
      <c r="S331" s="115"/>
      <c r="T331" s="115"/>
      <c r="U331" s="122"/>
    </row>
    <row r="332" spans="3:21" ht="13.5">
      <c r="C332" s="17" t="s">
        <v>96</v>
      </c>
      <c r="D332" s="17"/>
      <c r="E332" s="18" t="s">
        <v>649</v>
      </c>
      <c r="F332" s="17"/>
      <c r="G332" s="17"/>
      <c r="H332" s="114"/>
      <c r="I332" s="115"/>
      <c r="J332" s="115"/>
      <c r="K332" s="115"/>
      <c r="L332" s="115"/>
      <c r="M332" s="115"/>
      <c r="N332" s="115"/>
      <c r="O332" s="115"/>
      <c r="P332" s="115"/>
      <c r="Q332" s="115"/>
      <c r="R332" s="115"/>
      <c r="S332" s="115"/>
      <c r="T332" s="115"/>
      <c r="U332" s="122"/>
    </row>
    <row r="333" spans="3:21" ht="13.5">
      <c r="C333" s="17"/>
      <c r="D333" s="17"/>
      <c r="E333" s="17"/>
      <c r="F333" s="17"/>
      <c r="G333" s="17"/>
      <c r="H333" s="116"/>
      <c r="I333" s="116"/>
      <c r="J333" s="116"/>
      <c r="K333" s="116"/>
      <c r="L333" s="116"/>
      <c r="M333" s="116"/>
      <c r="N333" s="116"/>
      <c r="O333" s="116"/>
      <c r="P333" s="116"/>
      <c r="Q333" s="116"/>
      <c r="R333" s="116"/>
      <c r="S333" s="116"/>
      <c r="T333" s="116"/>
      <c r="U333" s="122"/>
    </row>
    <row r="334" spans="3:21" ht="13.5">
      <c r="C334" s="16" t="s">
        <v>489</v>
      </c>
      <c r="D334" s="18"/>
      <c r="E334" s="18" t="s">
        <v>649</v>
      </c>
      <c r="H334" s="98">
        <f>SUM(H336,H346)</f>
        <v>0</v>
      </c>
      <c r="I334" s="98">
        <f t="shared" ref="I334:T334" si="148">SUM(I336,I346)</f>
        <v>0</v>
      </c>
      <c r="J334" s="98">
        <f t="shared" si="148"/>
        <v>0</v>
      </c>
      <c r="K334" s="98">
        <f t="shared" si="148"/>
        <v>0</v>
      </c>
      <c r="L334" s="98">
        <f t="shared" si="148"/>
        <v>0</v>
      </c>
      <c r="M334" s="98">
        <f t="shared" si="148"/>
        <v>0</v>
      </c>
      <c r="N334" s="98">
        <f t="shared" si="148"/>
        <v>0</v>
      </c>
      <c r="O334" s="98">
        <f t="shared" si="148"/>
        <v>0</v>
      </c>
      <c r="P334" s="98">
        <f t="shared" si="148"/>
        <v>0</v>
      </c>
      <c r="Q334" s="98">
        <f t="shared" si="148"/>
        <v>0</v>
      </c>
      <c r="R334" s="98">
        <f t="shared" si="148"/>
        <v>0</v>
      </c>
      <c r="S334" s="98">
        <f t="shared" si="148"/>
        <v>0</v>
      </c>
      <c r="T334" s="98">
        <f t="shared" si="148"/>
        <v>0</v>
      </c>
      <c r="U334" s="122"/>
    </row>
    <row r="335" spans="3:21" ht="13.5">
      <c r="H335" s="97"/>
      <c r="I335" s="97"/>
      <c r="J335" s="97"/>
      <c r="K335" s="97"/>
      <c r="L335" s="97"/>
      <c r="M335" s="97"/>
      <c r="N335" s="97"/>
      <c r="O335" s="97"/>
      <c r="P335" s="97"/>
      <c r="Q335" s="97"/>
      <c r="R335" s="97"/>
      <c r="S335" s="97"/>
      <c r="T335" s="97"/>
      <c r="U335" s="122"/>
    </row>
    <row r="336" spans="3:21" ht="13.5">
      <c r="C336" s="16" t="s">
        <v>376</v>
      </c>
      <c r="D336" s="18"/>
      <c r="E336" s="18" t="s">
        <v>649</v>
      </c>
      <c r="F336" s="18"/>
      <c r="G336" s="18"/>
      <c r="H336" s="98">
        <f>SUM(H337:H345)</f>
        <v>0</v>
      </c>
      <c r="I336" s="98">
        <f t="shared" ref="I336:T336" si="149">SUM(I337:I345)</f>
        <v>0</v>
      </c>
      <c r="J336" s="98">
        <f t="shared" si="149"/>
        <v>0</v>
      </c>
      <c r="K336" s="98">
        <f t="shared" si="149"/>
        <v>0</v>
      </c>
      <c r="L336" s="98">
        <f t="shared" si="149"/>
        <v>0</v>
      </c>
      <c r="M336" s="98">
        <f t="shared" si="149"/>
        <v>0</v>
      </c>
      <c r="N336" s="98">
        <f t="shared" si="149"/>
        <v>0</v>
      </c>
      <c r="O336" s="98">
        <f t="shared" si="149"/>
        <v>0</v>
      </c>
      <c r="P336" s="98">
        <f t="shared" si="149"/>
        <v>0</v>
      </c>
      <c r="Q336" s="98">
        <f t="shared" si="149"/>
        <v>0</v>
      </c>
      <c r="R336" s="98">
        <f t="shared" si="149"/>
        <v>0</v>
      </c>
      <c r="S336" s="98">
        <f t="shared" si="149"/>
        <v>0</v>
      </c>
      <c r="T336" s="98">
        <f t="shared" si="149"/>
        <v>0</v>
      </c>
      <c r="U336" s="122"/>
    </row>
    <row r="337" spans="3:21" ht="13.5">
      <c r="C337" s="24" t="s">
        <v>88</v>
      </c>
      <c r="D337" s="18"/>
      <c r="E337" s="18" t="s">
        <v>649</v>
      </c>
      <c r="H337" s="98">
        <f>INDEX('12d'!H$275:H$388, MATCH($C337, '12d'!$C$275:$C$388, 0))</f>
        <v>0</v>
      </c>
      <c r="I337" s="98">
        <f>INDEX('12d'!I$275:I$388, MATCH($C337, '12d'!$C$275:$C$388, 0))</f>
        <v>0</v>
      </c>
      <c r="J337" s="98">
        <f>INDEX('12d'!J$275:J$388, MATCH($C337, '12d'!$C$275:$C$388, 0))</f>
        <v>0</v>
      </c>
      <c r="K337" s="98">
        <f>INDEX('12d'!K$275:K$388, MATCH($C337, '12d'!$C$275:$C$388, 0))</f>
        <v>0</v>
      </c>
      <c r="L337" s="98">
        <f>INDEX('12d'!L$275:L$388, MATCH($C337, '12d'!$C$275:$C$388, 0))</f>
        <v>0</v>
      </c>
      <c r="M337" s="98">
        <f>INDEX('12d'!M$275:M$388, MATCH($C337, '12d'!$C$275:$C$388, 0))</f>
        <v>0</v>
      </c>
      <c r="N337" s="98">
        <f>INDEX('12d'!N$275:N$388, MATCH($C337, '12d'!$C$275:$C$388, 0))</f>
        <v>0</v>
      </c>
      <c r="O337" s="98">
        <f>INDEX('12d'!O$275:O$388, MATCH($C337, '12d'!$C$275:$C$388, 0))</f>
        <v>0</v>
      </c>
      <c r="P337" s="98">
        <f>INDEX('12d'!P$275:P$388, MATCH($C337, '12d'!$C$275:$C$388, 0))</f>
        <v>0</v>
      </c>
      <c r="Q337" s="98">
        <f>INDEX('12d'!Q$275:Q$388, MATCH($C337, '12d'!$C$275:$C$388, 0))</f>
        <v>0</v>
      </c>
      <c r="R337" s="98">
        <f>INDEX('12d'!R$275:R$388, MATCH($C337, '12d'!$C$275:$C$388, 0))</f>
        <v>0</v>
      </c>
      <c r="S337" s="98">
        <f>INDEX('12d'!S$275:S$388, MATCH($C337, '12d'!$C$275:$C$388, 0))</f>
        <v>0</v>
      </c>
      <c r="T337" s="98">
        <f>INDEX('12d'!T$275:T$388, MATCH($C337, '12d'!$C$275:$C$388, 0))</f>
        <v>0</v>
      </c>
      <c r="U337" s="122"/>
    </row>
    <row r="338" spans="3:21" ht="13.5">
      <c r="C338" s="24" t="s">
        <v>89</v>
      </c>
      <c r="D338" s="18"/>
      <c r="E338" s="18" t="s">
        <v>649</v>
      </c>
      <c r="H338" s="98">
        <f>INDEX('12d'!H$275:H$388, MATCH($C338, '12d'!$C$275:$C$388, 0))</f>
        <v>0</v>
      </c>
      <c r="I338" s="98">
        <f>INDEX('12d'!I$275:I$388, MATCH($C338, '12d'!$C$275:$C$388, 0))</f>
        <v>0</v>
      </c>
      <c r="J338" s="98">
        <f>INDEX('12d'!J$275:J$388, MATCH($C338, '12d'!$C$275:$C$388, 0))</f>
        <v>0</v>
      </c>
      <c r="K338" s="98">
        <f>INDEX('12d'!K$275:K$388, MATCH($C338, '12d'!$C$275:$C$388, 0))</f>
        <v>0</v>
      </c>
      <c r="L338" s="98">
        <f>INDEX('12d'!L$275:L$388, MATCH($C338, '12d'!$C$275:$C$388, 0))</f>
        <v>0</v>
      </c>
      <c r="M338" s="98">
        <f>INDEX('12d'!M$275:M$388, MATCH($C338, '12d'!$C$275:$C$388, 0))</f>
        <v>0</v>
      </c>
      <c r="N338" s="98">
        <f>INDEX('12d'!N$275:N$388, MATCH($C338, '12d'!$C$275:$C$388, 0))</f>
        <v>0</v>
      </c>
      <c r="O338" s="98">
        <f>INDEX('12d'!O$275:O$388, MATCH($C338, '12d'!$C$275:$C$388, 0))</f>
        <v>0</v>
      </c>
      <c r="P338" s="98">
        <f>INDEX('12d'!P$275:P$388, MATCH($C338, '12d'!$C$275:$C$388, 0))</f>
        <v>0</v>
      </c>
      <c r="Q338" s="98">
        <f>INDEX('12d'!Q$275:Q$388, MATCH($C338, '12d'!$C$275:$C$388, 0))</f>
        <v>0</v>
      </c>
      <c r="R338" s="98">
        <f>INDEX('12d'!R$275:R$388, MATCH($C338, '12d'!$C$275:$C$388, 0))</f>
        <v>0</v>
      </c>
      <c r="S338" s="98">
        <f>INDEX('12d'!S$275:S$388, MATCH($C338, '12d'!$C$275:$C$388, 0))</f>
        <v>0</v>
      </c>
      <c r="T338" s="98">
        <f>INDEX('12d'!T$275:T$388, MATCH($C338, '12d'!$C$275:$C$388, 0))</f>
        <v>0</v>
      </c>
      <c r="U338" s="122"/>
    </row>
    <row r="339" spans="3:21" ht="13.5">
      <c r="C339" s="24" t="s">
        <v>90</v>
      </c>
      <c r="D339" s="18"/>
      <c r="E339" s="18" t="s">
        <v>649</v>
      </c>
      <c r="H339" s="98">
        <f>INDEX('12d'!H$275:H$388, MATCH($C339, '12d'!$C$275:$C$388, 0))</f>
        <v>0</v>
      </c>
      <c r="I339" s="98">
        <f>INDEX('12d'!I$275:I$388, MATCH($C339, '12d'!$C$275:$C$388, 0))</f>
        <v>0</v>
      </c>
      <c r="J339" s="98">
        <f>INDEX('12d'!J$275:J$388, MATCH($C339, '12d'!$C$275:$C$388, 0))</f>
        <v>0</v>
      </c>
      <c r="K339" s="98">
        <f>INDEX('12d'!K$275:K$388, MATCH($C339, '12d'!$C$275:$C$388, 0))</f>
        <v>0</v>
      </c>
      <c r="L339" s="98">
        <f>INDEX('12d'!L$275:L$388, MATCH($C339, '12d'!$C$275:$C$388, 0))</f>
        <v>0</v>
      </c>
      <c r="M339" s="98">
        <f>INDEX('12d'!M$275:M$388, MATCH($C339, '12d'!$C$275:$C$388, 0))</f>
        <v>0</v>
      </c>
      <c r="N339" s="98">
        <f>INDEX('12d'!N$275:N$388, MATCH($C339, '12d'!$C$275:$C$388, 0))</f>
        <v>0</v>
      </c>
      <c r="O339" s="98">
        <f>INDEX('12d'!O$275:O$388, MATCH($C339, '12d'!$C$275:$C$388, 0))</f>
        <v>0</v>
      </c>
      <c r="P339" s="98">
        <f>INDEX('12d'!P$275:P$388, MATCH($C339, '12d'!$C$275:$C$388, 0))</f>
        <v>0</v>
      </c>
      <c r="Q339" s="98">
        <f>INDEX('12d'!Q$275:Q$388, MATCH($C339, '12d'!$C$275:$C$388, 0))</f>
        <v>0</v>
      </c>
      <c r="R339" s="98">
        <f>INDEX('12d'!R$275:R$388, MATCH($C339, '12d'!$C$275:$C$388, 0))</f>
        <v>0</v>
      </c>
      <c r="S339" s="98">
        <f>INDEX('12d'!S$275:S$388, MATCH($C339, '12d'!$C$275:$C$388, 0))</f>
        <v>0</v>
      </c>
      <c r="T339" s="98">
        <f>INDEX('12d'!T$275:T$388, MATCH($C339, '12d'!$C$275:$C$388, 0))</f>
        <v>0</v>
      </c>
      <c r="U339" s="122"/>
    </row>
    <row r="340" spans="3:21" ht="13.5">
      <c r="C340" s="24" t="s">
        <v>91</v>
      </c>
      <c r="D340" s="18"/>
      <c r="E340" s="18" t="s">
        <v>649</v>
      </c>
      <c r="H340" s="98">
        <f>INDEX('12d'!H$275:H$388, MATCH($C340, '12d'!$C$275:$C$388, 0))</f>
        <v>0</v>
      </c>
      <c r="I340" s="98">
        <f>INDEX('12d'!I$275:I$388, MATCH($C340, '12d'!$C$275:$C$388, 0))</f>
        <v>0</v>
      </c>
      <c r="J340" s="98">
        <f>INDEX('12d'!J$275:J$388, MATCH($C340, '12d'!$C$275:$C$388, 0))</f>
        <v>0</v>
      </c>
      <c r="K340" s="98">
        <f>INDEX('12d'!K$275:K$388, MATCH($C340, '12d'!$C$275:$C$388, 0))</f>
        <v>0</v>
      </c>
      <c r="L340" s="98">
        <f>INDEX('12d'!L$275:L$388, MATCH($C340, '12d'!$C$275:$C$388, 0))</f>
        <v>0</v>
      </c>
      <c r="M340" s="98">
        <f>INDEX('12d'!M$275:M$388, MATCH($C340, '12d'!$C$275:$C$388, 0))</f>
        <v>0</v>
      </c>
      <c r="N340" s="98">
        <f>INDEX('12d'!N$275:N$388, MATCH($C340, '12d'!$C$275:$C$388, 0))</f>
        <v>0</v>
      </c>
      <c r="O340" s="98">
        <f>INDEX('12d'!O$275:O$388, MATCH($C340, '12d'!$C$275:$C$388, 0))</f>
        <v>0</v>
      </c>
      <c r="P340" s="98">
        <f>INDEX('12d'!P$275:P$388, MATCH($C340, '12d'!$C$275:$C$388, 0))</f>
        <v>0</v>
      </c>
      <c r="Q340" s="98">
        <f>INDEX('12d'!Q$275:Q$388, MATCH($C340, '12d'!$C$275:$C$388, 0))</f>
        <v>0</v>
      </c>
      <c r="R340" s="98">
        <f>INDEX('12d'!R$275:R$388, MATCH($C340, '12d'!$C$275:$C$388, 0))</f>
        <v>0</v>
      </c>
      <c r="S340" s="98">
        <f>INDEX('12d'!S$275:S$388, MATCH($C340, '12d'!$C$275:$C$388, 0))</f>
        <v>0</v>
      </c>
      <c r="T340" s="98">
        <f>INDEX('12d'!T$275:T$388, MATCH($C340, '12d'!$C$275:$C$388, 0))</f>
        <v>0</v>
      </c>
      <c r="U340" s="122"/>
    </row>
    <row r="341" spans="3:21" ht="13.5">
      <c r="C341" s="24" t="s">
        <v>92</v>
      </c>
      <c r="D341" s="18"/>
      <c r="E341" s="18" t="s">
        <v>649</v>
      </c>
      <c r="H341" s="98">
        <f>INDEX('12d'!H$275:H$388, MATCH($C341, '12d'!$C$275:$C$388, 0))</f>
        <v>0</v>
      </c>
      <c r="I341" s="98">
        <f>INDEX('12d'!I$275:I$388, MATCH($C341, '12d'!$C$275:$C$388, 0))</f>
        <v>0</v>
      </c>
      <c r="J341" s="98">
        <f>INDEX('12d'!J$275:J$388, MATCH($C341, '12d'!$C$275:$C$388, 0))</f>
        <v>0</v>
      </c>
      <c r="K341" s="98">
        <f>INDEX('12d'!K$275:K$388, MATCH($C341, '12d'!$C$275:$C$388, 0))</f>
        <v>0</v>
      </c>
      <c r="L341" s="98">
        <f>INDEX('12d'!L$275:L$388, MATCH($C341, '12d'!$C$275:$C$388, 0))</f>
        <v>0</v>
      </c>
      <c r="M341" s="98">
        <f>INDEX('12d'!M$275:M$388, MATCH($C341, '12d'!$C$275:$C$388, 0))</f>
        <v>0</v>
      </c>
      <c r="N341" s="98">
        <f>INDEX('12d'!N$275:N$388, MATCH($C341, '12d'!$C$275:$C$388, 0))</f>
        <v>0</v>
      </c>
      <c r="O341" s="98">
        <f>INDEX('12d'!O$275:O$388, MATCH($C341, '12d'!$C$275:$C$388, 0))</f>
        <v>0</v>
      </c>
      <c r="P341" s="98">
        <f>INDEX('12d'!P$275:P$388, MATCH($C341, '12d'!$C$275:$C$388, 0))</f>
        <v>0</v>
      </c>
      <c r="Q341" s="98">
        <f>INDEX('12d'!Q$275:Q$388, MATCH($C341, '12d'!$C$275:$C$388, 0))</f>
        <v>0</v>
      </c>
      <c r="R341" s="98">
        <f>INDEX('12d'!R$275:R$388, MATCH($C341, '12d'!$C$275:$C$388, 0))</f>
        <v>0</v>
      </c>
      <c r="S341" s="98">
        <f>INDEX('12d'!S$275:S$388, MATCH($C341, '12d'!$C$275:$C$388, 0))</f>
        <v>0</v>
      </c>
      <c r="T341" s="98">
        <f>INDEX('12d'!T$275:T$388, MATCH($C341, '12d'!$C$275:$C$388, 0))</f>
        <v>0</v>
      </c>
      <c r="U341" s="122"/>
    </row>
    <row r="342" spans="3:21" ht="13.5">
      <c r="C342" s="24" t="s">
        <v>93</v>
      </c>
      <c r="D342" s="18"/>
      <c r="E342" s="18" t="s">
        <v>649</v>
      </c>
      <c r="H342" s="98">
        <f>INDEX('12d'!H$275:H$388, MATCH($C342, '12d'!$C$275:$C$388, 0))</f>
        <v>0</v>
      </c>
      <c r="I342" s="98">
        <f>INDEX('12d'!I$275:I$388, MATCH($C342, '12d'!$C$275:$C$388, 0))</f>
        <v>0</v>
      </c>
      <c r="J342" s="98">
        <f>INDEX('12d'!J$275:J$388, MATCH($C342, '12d'!$C$275:$C$388, 0))</f>
        <v>0</v>
      </c>
      <c r="K342" s="98">
        <f>INDEX('12d'!K$275:K$388, MATCH($C342, '12d'!$C$275:$C$388, 0))</f>
        <v>0</v>
      </c>
      <c r="L342" s="98">
        <f>INDEX('12d'!L$275:L$388, MATCH($C342, '12d'!$C$275:$C$388, 0))</f>
        <v>0</v>
      </c>
      <c r="M342" s="98">
        <f>INDEX('12d'!M$275:M$388, MATCH($C342, '12d'!$C$275:$C$388, 0))</f>
        <v>0</v>
      </c>
      <c r="N342" s="98">
        <f>INDEX('12d'!N$275:N$388, MATCH($C342, '12d'!$C$275:$C$388, 0))</f>
        <v>0</v>
      </c>
      <c r="O342" s="98">
        <f>INDEX('12d'!O$275:O$388, MATCH($C342, '12d'!$C$275:$C$388, 0))</f>
        <v>0</v>
      </c>
      <c r="P342" s="98">
        <f>INDEX('12d'!P$275:P$388, MATCH($C342, '12d'!$C$275:$C$388, 0))</f>
        <v>0</v>
      </c>
      <c r="Q342" s="98">
        <f>INDEX('12d'!Q$275:Q$388, MATCH($C342, '12d'!$C$275:$C$388, 0))</f>
        <v>0</v>
      </c>
      <c r="R342" s="98">
        <f>INDEX('12d'!R$275:R$388, MATCH($C342, '12d'!$C$275:$C$388, 0))</f>
        <v>0</v>
      </c>
      <c r="S342" s="98">
        <f>INDEX('12d'!S$275:S$388, MATCH($C342, '12d'!$C$275:$C$388, 0))</f>
        <v>0</v>
      </c>
      <c r="T342" s="98">
        <f>INDEX('12d'!T$275:T$388, MATCH($C342, '12d'!$C$275:$C$388, 0))</f>
        <v>0</v>
      </c>
      <c r="U342" s="122"/>
    </row>
    <row r="343" spans="3:21" ht="13.5">
      <c r="C343" s="24" t="s">
        <v>94</v>
      </c>
      <c r="D343" s="18"/>
      <c r="E343" s="18" t="s">
        <v>649</v>
      </c>
      <c r="H343" s="98">
        <f>INDEX('12d'!H$275:H$388, MATCH($C343, '12d'!$C$275:$C$388, 0))</f>
        <v>0</v>
      </c>
      <c r="I343" s="98">
        <f>INDEX('12d'!I$275:I$388, MATCH($C343, '12d'!$C$275:$C$388, 0))</f>
        <v>0</v>
      </c>
      <c r="J343" s="98">
        <f>INDEX('12d'!J$275:J$388, MATCH($C343, '12d'!$C$275:$C$388, 0))</f>
        <v>0</v>
      </c>
      <c r="K343" s="98">
        <f>INDEX('12d'!K$275:K$388, MATCH($C343, '12d'!$C$275:$C$388, 0))</f>
        <v>0</v>
      </c>
      <c r="L343" s="98">
        <f>INDEX('12d'!L$275:L$388, MATCH($C343, '12d'!$C$275:$C$388, 0))</f>
        <v>0</v>
      </c>
      <c r="M343" s="98">
        <f>INDEX('12d'!M$275:M$388, MATCH($C343, '12d'!$C$275:$C$388, 0))</f>
        <v>0</v>
      </c>
      <c r="N343" s="98">
        <f>INDEX('12d'!N$275:N$388, MATCH($C343, '12d'!$C$275:$C$388, 0))</f>
        <v>0</v>
      </c>
      <c r="O343" s="98">
        <f>INDEX('12d'!O$275:O$388, MATCH($C343, '12d'!$C$275:$C$388, 0))</f>
        <v>0</v>
      </c>
      <c r="P343" s="98">
        <f>INDEX('12d'!P$275:P$388, MATCH($C343, '12d'!$C$275:$C$388, 0))</f>
        <v>0</v>
      </c>
      <c r="Q343" s="98">
        <f>INDEX('12d'!Q$275:Q$388, MATCH($C343, '12d'!$C$275:$C$388, 0))</f>
        <v>0</v>
      </c>
      <c r="R343" s="98">
        <f>INDEX('12d'!R$275:R$388, MATCH($C343, '12d'!$C$275:$C$388, 0))</f>
        <v>0</v>
      </c>
      <c r="S343" s="98">
        <f>INDEX('12d'!S$275:S$388, MATCH($C343, '12d'!$C$275:$C$388, 0))</f>
        <v>0</v>
      </c>
      <c r="T343" s="98">
        <f>INDEX('12d'!T$275:T$388, MATCH($C343, '12d'!$C$275:$C$388, 0))</f>
        <v>0</v>
      </c>
      <c r="U343" s="122"/>
    </row>
    <row r="344" spans="3:21" ht="13.5">
      <c r="C344" s="24" t="s">
        <v>95</v>
      </c>
      <c r="D344" s="18"/>
      <c r="E344" s="18" t="s">
        <v>649</v>
      </c>
      <c r="H344" s="98">
        <f>INDEX('12d'!H$275:H$388, MATCH($C344, '12d'!$C$275:$C$388, 0))</f>
        <v>0</v>
      </c>
      <c r="I344" s="98">
        <f>INDEX('12d'!I$275:I$388, MATCH($C344, '12d'!$C$275:$C$388, 0))</f>
        <v>0</v>
      </c>
      <c r="J344" s="98">
        <f>INDEX('12d'!J$275:J$388, MATCH($C344, '12d'!$C$275:$C$388, 0))</f>
        <v>0</v>
      </c>
      <c r="K344" s="98">
        <f>INDEX('12d'!K$275:K$388, MATCH($C344, '12d'!$C$275:$C$388, 0))</f>
        <v>0</v>
      </c>
      <c r="L344" s="98">
        <f>INDEX('12d'!L$275:L$388, MATCH($C344, '12d'!$C$275:$C$388, 0))</f>
        <v>0</v>
      </c>
      <c r="M344" s="98">
        <f>INDEX('12d'!M$275:M$388, MATCH($C344, '12d'!$C$275:$C$388, 0))</f>
        <v>0</v>
      </c>
      <c r="N344" s="98">
        <f>INDEX('12d'!N$275:N$388, MATCH($C344, '12d'!$C$275:$C$388, 0))</f>
        <v>0</v>
      </c>
      <c r="O344" s="98">
        <f>INDEX('12d'!O$275:O$388, MATCH($C344, '12d'!$C$275:$C$388, 0))</f>
        <v>0</v>
      </c>
      <c r="P344" s="98">
        <f>INDEX('12d'!P$275:P$388, MATCH($C344, '12d'!$C$275:$C$388, 0))</f>
        <v>0</v>
      </c>
      <c r="Q344" s="98">
        <f>INDEX('12d'!Q$275:Q$388, MATCH($C344, '12d'!$C$275:$C$388, 0))</f>
        <v>0</v>
      </c>
      <c r="R344" s="98">
        <f>INDEX('12d'!R$275:R$388, MATCH($C344, '12d'!$C$275:$C$388, 0))</f>
        <v>0</v>
      </c>
      <c r="S344" s="98">
        <f>INDEX('12d'!S$275:S$388, MATCH($C344, '12d'!$C$275:$C$388, 0))</f>
        <v>0</v>
      </c>
      <c r="T344" s="98">
        <f>INDEX('12d'!T$275:T$388, MATCH($C344, '12d'!$C$275:$C$388, 0))</f>
        <v>0</v>
      </c>
      <c r="U344" s="122"/>
    </row>
    <row r="345" spans="3:21" ht="13.5">
      <c r="C345" s="24" t="s">
        <v>664</v>
      </c>
      <c r="D345" s="18"/>
      <c r="E345" s="18" t="s">
        <v>649</v>
      </c>
      <c r="H345" s="98">
        <f>INDEX('12d'!H$275:H$388, MATCH($C345, '12d'!$C$275:$C$388, 0))</f>
        <v>0</v>
      </c>
      <c r="I345" s="98">
        <f>INDEX('12d'!I$275:I$388, MATCH($C345, '12d'!$C$275:$C$388, 0))</f>
        <v>0</v>
      </c>
      <c r="J345" s="98">
        <f>INDEX('12d'!J$275:J$388, MATCH($C345, '12d'!$C$275:$C$388, 0))</f>
        <v>0</v>
      </c>
      <c r="K345" s="98">
        <f>INDEX('12d'!K$275:K$388, MATCH($C345, '12d'!$C$275:$C$388, 0))</f>
        <v>0</v>
      </c>
      <c r="L345" s="98">
        <f>INDEX('12d'!L$275:L$388, MATCH($C345, '12d'!$C$275:$C$388, 0))</f>
        <v>0</v>
      </c>
      <c r="M345" s="98">
        <f>INDEX('12d'!M$275:M$388, MATCH($C345, '12d'!$C$275:$C$388, 0))</f>
        <v>0</v>
      </c>
      <c r="N345" s="98">
        <f>INDEX('12d'!N$275:N$388, MATCH($C345, '12d'!$C$275:$C$388, 0))</f>
        <v>0</v>
      </c>
      <c r="O345" s="98">
        <f>INDEX('12d'!O$275:O$388, MATCH($C345, '12d'!$C$275:$C$388, 0))</f>
        <v>0</v>
      </c>
      <c r="P345" s="98">
        <f>INDEX('12d'!P$275:P$388, MATCH($C345, '12d'!$C$275:$C$388, 0))</f>
        <v>0</v>
      </c>
      <c r="Q345" s="98">
        <f>INDEX('12d'!Q$275:Q$388, MATCH($C345, '12d'!$C$275:$C$388, 0))</f>
        <v>0</v>
      </c>
      <c r="R345" s="98">
        <f>INDEX('12d'!R$275:R$388, MATCH($C345, '12d'!$C$275:$C$388, 0))</f>
        <v>0</v>
      </c>
      <c r="S345" s="98">
        <f>INDEX('12d'!S$275:S$388, MATCH($C345, '12d'!$C$275:$C$388, 0))</f>
        <v>0</v>
      </c>
      <c r="T345" s="98">
        <f>INDEX('12d'!T$275:T$388, MATCH($C345, '12d'!$C$275:$C$388, 0))</f>
        <v>0</v>
      </c>
      <c r="U345" s="122"/>
    </row>
    <row r="346" spans="3:21" ht="13.5">
      <c r="C346" s="16" t="s">
        <v>96</v>
      </c>
      <c r="D346" s="18"/>
      <c r="E346" s="18" t="s">
        <v>649</v>
      </c>
      <c r="F346" s="18"/>
      <c r="G346" s="18"/>
      <c r="H346" s="98">
        <f>'12d'!H390</f>
        <v>0</v>
      </c>
      <c r="I346" s="98">
        <f>'12d'!I390</f>
        <v>0</v>
      </c>
      <c r="J346" s="98">
        <f>'12d'!J390</f>
        <v>0</v>
      </c>
      <c r="K346" s="98">
        <f>'12d'!K390</f>
        <v>0</v>
      </c>
      <c r="L346" s="98">
        <f>'12d'!L390</f>
        <v>0</v>
      </c>
      <c r="M346" s="98">
        <f>'12d'!M390</f>
        <v>0</v>
      </c>
      <c r="N346" s="98">
        <f>'12d'!N390</f>
        <v>0</v>
      </c>
      <c r="O346" s="98">
        <f>'12d'!O390</f>
        <v>0</v>
      </c>
      <c r="P346" s="98">
        <f>'12d'!P390</f>
        <v>0</v>
      </c>
      <c r="Q346" s="98">
        <f>'12d'!Q390</f>
        <v>0</v>
      </c>
      <c r="R346" s="98">
        <f>'12d'!R390</f>
        <v>0</v>
      </c>
      <c r="S346" s="98">
        <f>'12d'!S390</f>
        <v>0</v>
      </c>
      <c r="T346" s="98">
        <f>'12d'!T390</f>
        <v>0</v>
      </c>
      <c r="U346" s="122"/>
    </row>
    <row r="347" spans="3:21" ht="13.5">
      <c r="U347" s="122"/>
    </row>
    <row r="348" spans="3:21" ht="13.5">
      <c r="C348" s="206" t="s">
        <v>667</v>
      </c>
      <c r="D348" s="18"/>
      <c r="E348" s="18" t="s">
        <v>649</v>
      </c>
      <c r="H348" s="114"/>
      <c r="I348" s="115"/>
      <c r="J348" s="115"/>
      <c r="K348" s="115"/>
      <c r="L348" s="115"/>
      <c r="M348" s="115"/>
      <c r="N348" s="115"/>
      <c r="O348" s="115"/>
      <c r="P348" s="115"/>
      <c r="Q348" s="115"/>
      <c r="R348" s="115"/>
      <c r="S348" s="115"/>
      <c r="T348" s="115"/>
      <c r="U348" s="122"/>
    </row>
    <row r="349" spans="3:21" ht="13.5">
      <c r="C349" s="206" t="s">
        <v>668</v>
      </c>
      <c r="D349" s="18"/>
      <c r="E349" s="18" t="s">
        <v>649</v>
      </c>
      <c r="H349" s="114"/>
      <c r="I349" s="115"/>
      <c r="J349" s="115"/>
      <c r="K349" s="115"/>
      <c r="L349" s="115"/>
      <c r="M349" s="115"/>
      <c r="N349" s="115"/>
      <c r="O349" s="115"/>
      <c r="P349" s="115"/>
      <c r="Q349" s="115"/>
      <c r="R349" s="115"/>
      <c r="S349" s="115"/>
      <c r="T349" s="115"/>
      <c r="U349" s="122"/>
    </row>
    <row r="350" spans="3:21" ht="13.5">
      <c r="C350" s="206"/>
      <c r="D350" s="18"/>
      <c r="E350" s="18"/>
      <c r="U350" s="122"/>
    </row>
    <row r="351" spans="3:21" ht="13.5">
      <c r="C351" s="151" t="s">
        <v>491</v>
      </c>
      <c r="D351" s="52"/>
      <c r="E351" s="18" t="s">
        <v>649</v>
      </c>
      <c r="H351" s="114"/>
      <c r="I351" s="115"/>
      <c r="J351" s="115"/>
      <c r="K351" s="115"/>
      <c r="L351" s="115"/>
      <c r="M351" s="115"/>
      <c r="N351" s="115"/>
      <c r="O351" s="115"/>
      <c r="P351" s="115"/>
      <c r="Q351" s="115"/>
      <c r="R351" s="115"/>
      <c r="S351" s="115"/>
      <c r="T351" s="115"/>
    </row>
    <row r="352" spans="3:21" ht="13.5">
      <c r="C352" s="24"/>
      <c r="D352" s="18"/>
      <c r="E352" s="18"/>
      <c r="F352" s="18"/>
      <c r="G352" s="18"/>
      <c r="H352" s="117"/>
      <c r="I352" s="117"/>
      <c r="J352" s="117"/>
      <c r="K352" s="117"/>
      <c r="L352" s="117"/>
      <c r="M352" s="117"/>
      <c r="N352" s="117"/>
      <c r="O352" s="117"/>
      <c r="P352" s="117"/>
      <c r="Q352" s="117"/>
      <c r="R352" s="117"/>
      <c r="S352" s="117"/>
      <c r="T352" s="117"/>
      <c r="U352" s="127"/>
    </row>
    <row r="353" spans="3:21" ht="13.5">
      <c r="C353" s="16" t="s">
        <v>377</v>
      </c>
      <c r="D353" s="18"/>
      <c r="E353" s="18" t="s">
        <v>649</v>
      </c>
      <c r="H353" s="99"/>
      <c r="I353" s="124"/>
      <c r="J353" s="124"/>
      <c r="K353" s="124"/>
      <c r="L353" s="124"/>
      <c r="M353" s="124"/>
      <c r="N353" s="124"/>
      <c r="O353" s="124"/>
      <c r="P353" s="124"/>
      <c r="Q353" s="124"/>
      <c r="R353" s="124"/>
      <c r="S353" s="124"/>
      <c r="T353" s="124"/>
      <c r="U353" s="122"/>
    </row>
    <row r="354" spans="3:21" ht="13.5"/>
    <row r="355" spans="3:21" ht="13.5" hidden="1"/>
    <row r="356" spans="3:21" ht="13.5" hidden="1"/>
    <row r="357" spans="3:21" ht="13.5" hidden="1"/>
    <row r="358" spans="3:21" ht="13.5" hidden="1"/>
    <row r="359" spans="3:21" ht="13.5" hidden="1">
      <c r="U359" s="122"/>
    </row>
    <row r="360" spans="3:21" ht="13.5" hidden="1"/>
    <row r="361" spans="3:21" ht="13.5" hidden="1"/>
    <row r="362" spans="3:21" ht="13.5" hidden="1"/>
    <row r="363" spans="3:21" ht="13.5" hidden="1"/>
    <row r="364" spans="3:21" ht="13.5" hidden="1"/>
    <row r="365" spans="3:21" ht="13.5" hidden="1"/>
    <row r="366" spans="3:21" ht="13.5" hidden="1"/>
    <row r="367" spans="3:21" ht="13.5" hidden="1"/>
    <row r="368" spans="3:21" ht="13.5" hidden="1"/>
    <row r="369" ht="13.5" hidden="1"/>
    <row r="370" ht="13.5" hidden="1"/>
    <row r="371" ht="13.5" hidden="1"/>
    <row r="372" ht="13.5" hidden="1"/>
    <row r="373" ht="13.5" hidden="1"/>
    <row r="374" ht="13.5" hidden="1"/>
    <row r="375" ht="13.5" hidden="1"/>
    <row r="376" ht="13.5" hidden="1"/>
    <row r="377" ht="13.5" hidden="1"/>
    <row r="378" ht="13.5" hidden="1"/>
    <row r="379" ht="13.5" hidden="1"/>
    <row r="380" ht="13.5" hidden="1"/>
    <row r="381" ht="13.5" hidden="1"/>
    <row r="382" ht="13.5" hidden="1"/>
    <row r="383" ht="13.5" hidden="1"/>
    <row r="384" ht="13.5" hidden="1"/>
    <row r="385" ht="13.5" hidden="1"/>
    <row r="386" ht="13.5" hidden="1"/>
    <row r="387" ht="13.5" hidden="1"/>
    <row r="388" ht="13.5" hidden="1"/>
    <row r="389" ht="13.5" hidden="1"/>
    <row r="390" ht="13.5" hidden="1"/>
    <row r="391" ht="13.5" hidden="1"/>
    <row r="392" ht="13.5" hidden="1"/>
    <row r="393" ht="13.5" hidden="1"/>
    <row r="394" ht="13.5" hidden="1"/>
    <row r="395" ht="13.5" hidden="1"/>
    <row r="396" ht="13.5" hidden="1"/>
    <row r="397" ht="13.5" hidden="1"/>
    <row r="398" ht="13.5" hidden="1"/>
    <row r="399" ht="13.5" hidden="1"/>
    <row r="400" ht="13.5" hidden="1"/>
    <row r="401" ht="13.5" hidden="1"/>
    <row r="402" ht="13.5" hidden="1"/>
    <row r="403" ht="13.5" hidden="1"/>
    <row r="404" ht="13.5" hidden="1"/>
    <row r="405" ht="13.5" hidden="1"/>
    <row r="406" ht="13.5" hidden="1"/>
    <row r="407" ht="13.5" hidden="1"/>
    <row r="408" ht="13.5" hidden="1"/>
    <row r="409" ht="13.5" hidden="1"/>
    <row r="410" ht="13.5" hidden="1"/>
    <row r="411" ht="13.5" hidden="1"/>
    <row r="412" ht="13.5" hidden="1"/>
    <row r="413" ht="13.5" hidden="1"/>
    <row r="414" ht="13.5" hidden="1"/>
    <row r="415" ht="13.5" hidden="1"/>
    <row r="416" ht="13.5" hidden="1"/>
    <row r="417" ht="13.5" hidden="1"/>
    <row r="418" ht="13.5" hidden="1"/>
    <row r="419" ht="13.5" hidden="1"/>
    <row r="420" ht="13.5" hidden="1"/>
    <row r="421" ht="13.5" hidden="1"/>
    <row r="422" ht="13.5" hidden="1"/>
    <row r="423" ht="13.5" hidden="1"/>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676" ht="13.5" hidden="1"/>
    <row r="677" ht="13.5" hidden="1"/>
    <row r="678" ht="13.5" hidden="1"/>
    <row r="679" ht="13.5" hidden="1"/>
    <row r="680" ht="13.5" hidden="1"/>
    <row r="681" ht="13.5" hidden="1"/>
    <row r="682" ht="13.5" hidden="1"/>
    <row r="683" ht="13.5" hidden="1"/>
    <row r="684" ht="13.5" hidden="1"/>
    <row r="685" ht="13.5" hidden="1"/>
    <row r="686" ht="13.5" hidden="1"/>
    <row r="687" ht="13.5" hidden="1"/>
    <row r="688" ht="13.5" hidden="1"/>
    <row r="689" ht="13.5" hidden="1"/>
    <row r="690" ht="13.5" hidden="1"/>
    <row r="691" ht="13.5" hidden="1"/>
    <row r="692" ht="13.5" hidden="1"/>
    <row r="693" ht="13.5" hidden="1"/>
    <row r="694" ht="13.5" hidden="1"/>
    <row r="695" ht="13.5" hidden="1"/>
    <row r="696" ht="13.5" hidden="1"/>
    <row r="697" ht="13.5" hidden="1"/>
    <row r="698" ht="13.5" hidden="1"/>
    <row r="699" ht="13.5" hidden="1"/>
    <row r="700" ht="13.5" hidden="1"/>
    <row r="701" ht="13.5" hidden="1"/>
    <row r="702" ht="13.5" hidden="1"/>
    <row r="703" ht="13.5" hidden="1"/>
    <row r="704" ht="13.5" hidden="1"/>
    <row r="705" ht="13.5" hidden="1"/>
    <row r="706" ht="13.5" hidden="1"/>
    <row r="707" ht="13.5" hidden="1"/>
    <row r="708" ht="13.5" hidden="1"/>
    <row r="709" ht="13.5" hidden="1"/>
    <row r="710" ht="13.5" hidden="1"/>
    <row r="711" ht="13.5" hidden="1"/>
    <row r="712" ht="13.5" hidden="1"/>
    <row r="713" ht="13.5" hidden="1"/>
    <row r="714" ht="13.5" hidden="1"/>
    <row r="715" ht="13.5" hidden="1"/>
    <row r="716" ht="13.5" hidden="1"/>
    <row r="717" ht="13.5" hidden="1"/>
    <row r="718" ht="13.5" hidden="1"/>
    <row r="719" ht="13.5" hidden="1"/>
    <row r="720" ht="13.5" hidden="1"/>
    <row r="721" ht="13.5" hidden="1"/>
    <row r="722" ht="13.5" hidden="1"/>
    <row r="723" ht="13.5" hidden="1"/>
    <row r="724" ht="13.5" hidden="1"/>
    <row r="725" ht="13.5" hidden="1"/>
    <row r="726" ht="13.5" hidden="1"/>
    <row r="727" ht="13.5" hidden="1"/>
    <row r="728" ht="13.5" hidden="1"/>
    <row r="729" ht="13.5" hidden="1"/>
    <row r="730" ht="13.5" hidden="1"/>
    <row r="731" ht="13.5" hidden="1"/>
    <row r="732" ht="13.5" hidden="1"/>
    <row r="733" ht="13.5" hidden="1"/>
    <row r="734" ht="13.5" hidden="1"/>
    <row r="735" ht="13.5" hidden="1"/>
    <row r="736" ht="13.5" hidden="1"/>
    <row r="737" ht="13.5" hidden="1"/>
    <row r="738" ht="13.5" hidden="1"/>
    <row r="739" ht="13.5" hidden="1"/>
    <row r="740" ht="13.5" hidden="1"/>
    <row r="741" ht="13.5" hidden="1"/>
    <row r="742" ht="13.5" hidden="1"/>
    <row r="743" ht="13.5" hidden="1"/>
    <row r="744" ht="13.5" hidden="1"/>
    <row r="745" ht="13.5" hidden="1"/>
    <row r="746" ht="13.5" hidden="1"/>
    <row r="747" ht="13.5" hidden="1"/>
    <row r="748" ht="13.5" hidden="1"/>
    <row r="749" ht="13.5" hidden="1"/>
    <row r="750" ht="13.5" hidden="1"/>
    <row r="751" ht="13.5" hidden="1"/>
    <row r="752" ht="13.5" hidden="1"/>
    <row r="753" ht="13.5" hidden="1"/>
    <row r="754" ht="13.5" hidden="1"/>
    <row r="755" ht="13.5" hidden="1"/>
    <row r="756" ht="13.5" hidden="1"/>
    <row r="757" ht="13.5" hidden="1"/>
    <row r="758" ht="13.5" hidden="1"/>
    <row r="759" ht="13.5" hidden="1"/>
    <row r="760" ht="13.5" hidden="1"/>
    <row r="761" ht="13.5" hidden="1"/>
    <row r="762" ht="13.5" hidden="1"/>
    <row r="763" ht="13.5" hidden="1"/>
    <row r="764" ht="13.5" hidden="1"/>
    <row r="765" ht="13.5" hidden="1"/>
    <row r="766" ht="13.5" hidden="1"/>
    <row r="767" ht="13.5" hidden="1"/>
    <row r="768" ht="13.5" hidden="1"/>
    <row r="769" ht="13.5" hidden="1"/>
    <row r="770" ht="13.5" hidden="1"/>
    <row r="771" ht="13.5" hidden="1"/>
    <row r="772" ht="13.5" hidden="1"/>
    <row r="773" ht="13.5" hidden="1"/>
    <row r="774" ht="13.5" hidden="1"/>
    <row r="775" ht="13.5" hidden="1"/>
    <row r="776" ht="13.5" hidden="1"/>
    <row r="777" ht="13.5" hidden="1"/>
    <row r="778" ht="13.5" hidden="1"/>
    <row r="779" ht="13.5" hidden="1"/>
    <row r="780" ht="13.5" hidden="1"/>
    <row r="781" ht="13.5" hidden="1"/>
    <row r="782" ht="13.5" hidden="1"/>
    <row r="783" ht="13.5" hidden="1"/>
    <row r="784" ht="13.5" hidden="1"/>
    <row r="785" ht="13.5" hidden="1"/>
    <row r="786" ht="13.5" hidden="1"/>
    <row r="787" ht="13.5" hidden="1"/>
    <row r="788" ht="13.5" hidden="1"/>
    <row r="789" ht="13.5" hidden="1"/>
    <row r="790" ht="13.5" hidden="1"/>
    <row r="791" ht="13.5" hidden="1"/>
    <row r="792" ht="13.5" hidden="1"/>
    <row r="793" ht="13.5" hidden="1"/>
    <row r="794" ht="13.5" hidden="1"/>
    <row r="795" ht="13.5" hidden="1"/>
    <row r="796" ht="13.5" hidden="1"/>
    <row r="797" ht="13.5" hidden="1"/>
    <row r="798" ht="13.5" hidden="1"/>
    <row r="799" ht="13.5" hidden="1"/>
    <row r="800" ht="13.5" hidden="1"/>
    <row r="801" ht="13.5" hidden="1"/>
    <row r="802" ht="13.5" hidden="1"/>
    <row r="803" ht="13.5" hidden="1"/>
    <row r="804" ht="13.5" hidden="1"/>
    <row r="805" ht="13.5" hidden="1"/>
    <row r="806" ht="13.5" hidden="1"/>
    <row r="807" ht="13.5" hidden="1"/>
    <row r="808" ht="13.5" hidden="1"/>
    <row r="809" ht="13.5" hidden="1"/>
    <row r="810" ht="13.5" hidden="1"/>
    <row r="811" ht="13.5" hidden="1"/>
    <row r="812" ht="13.5" hidden="1"/>
    <row r="813" ht="13.5" hidden="1"/>
    <row r="814" ht="13.5" hidden="1"/>
    <row r="815" ht="13.5" hidden="1"/>
    <row r="816" ht="13.5" hidden="1"/>
    <row r="817" ht="13.5" hidden="1"/>
    <row r="818" ht="13.5" hidden="1"/>
    <row r="819" ht="13.5" hidden="1"/>
    <row r="820" ht="13.5" hidden="1"/>
    <row r="821" ht="13.5" hidden="1"/>
    <row r="822" ht="13.5" hidden="1"/>
    <row r="823" ht="13.5" hidden="1"/>
    <row r="824" ht="13.5" hidden="1"/>
    <row r="825" ht="13.5" hidden="1"/>
    <row r="826" ht="13.5" hidden="1"/>
    <row r="827" ht="13.5" hidden="1"/>
    <row r="828" ht="13.5" hidden="1"/>
    <row r="829" ht="13.5" hidden="1"/>
    <row r="830" ht="13.5" hidden="1"/>
    <row r="831" ht="13.5" hidden="1"/>
    <row r="832" ht="13.5" hidden="1"/>
    <row r="833" ht="13.5" hidden="1"/>
    <row r="834" ht="13.5" hidden="1"/>
    <row r="835" ht="13.5" hidden="1"/>
    <row r="836" ht="13.5" hidden="1"/>
    <row r="837" ht="13.5" hidden="1"/>
    <row r="838" ht="13.5" hidden="1"/>
    <row r="839" ht="13.5" hidden="1"/>
    <row r="840" ht="13.5" hidden="1"/>
    <row r="841" ht="13.5" hidden="1"/>
    <row r="842" ht="13.5" hidden="1"/>
    <row r="843" ht="13.5" hidden="1"/>
    <row r="844" ht="13.5" hidden="1"/>
    <row r="845" ht="13.5" hidden="1"/>
    <row r="846" ht="13.5" hidden="1"/>
    <row r="847" ht="13.5" hidden="1"/>
    <row r="848" ht="13.5" hidden="1"/>
    <row r="849" ht="13.5" hidden="1"/>
    <row r="850" ht="13.5" hidden="1"/>
    <row r="851" ht="13.5" hidden="1"/>
    <row r="852" ht="13.5" hidden="1"/>
    <row r="853" ht="13.5" hidden="1"/>
    <row r="854" ht="13.5" hidden="1"/>
    <row r="855" ht="13.5" hidden="1"/>
    <row r="856" ht="13.5" hidden="1"/>
    <row r="857" ht="13.5" hidden="1"/>
    <row r="858" ht="13.5" hidden="1"/>
    <row r="859" ht="13.5" hidden="1"/>
    <row r="860" ht="13.5" hidden="1"/>
    <row r="861" ht="13.5" hidden="1"/>
    <row r="862" ht="13.5" hidden="1"/>
    <row r="863" ht="13.5" hidden="1"/>
    <row r="864" ht="13.5" hidden="1"/>
    <row r="865" ht="13.5" hidden="1"/>
    <row r="866" ht="13.5" hidden="1"/>
    <row r="867" ht="13.5" hidden="1"/>
    <row r="868" ht="13.5" hidden="1"/>
    <row r="869" ht="13.5" hidden="1"/>
    <row r="870" ht="13.5" hidden="1"/>
    <row r="871" ht="13.5" hidden="1"/>
    <row r="872" ht="13.5" hidden="1"/>
    <row r="873" ht="13.5" hidden="1"/>
    <row r="874" ht="13.5" hidden="1"/>
    <row r="875" ht="13.5" hidden="1"/>
    <row r="876" ht="13.5" hidden="1"/>
    <row r="877" ht="13.5" hidden="1"/>
    <row r="878" ht="13.5" hidden="1"/>
    <row r="879" ht="13.5" hidden="1"/>
    <row r="880" ht="13.5" hidden="1"/>
    <row r="881" ht="13.5" hidden="1"/>
    <row r="882" ht="13.5" hidden="1"/>
    <row r="883" ht="13.5" hidden="1"/>
    <row r="884" ht="13.5" hidden="1"/>
    <row r="885" ht="13.5" hidden="1"/>
    <row r="886" ht="13.5" hidden="1"/>
    <row r="887" ht="13.5" hidden="1"/>
    <row r="888" ht="13.5" hidden="1"/>
    <row r="889" ht="13.5" hidden="1"/>
    <row r="890" ht="13.5" hidden="1"/>
    <row r="891" ht="13.5" hidden="1"/>
    <row r="892" ht="13.5" hidden="1"/>
    <row r="893" ht="13.5" hidden="1"/>
    <row r="894" ht="13.5" hidden="1"/>
    <row r="895" ht="13.5" hidden="1"/>
    <row r="896" ht="13.5" hidden="1"/>
    <row r="897" ht="13.5" hidden="1"/>
    <row r="898" ht="13.5" hidden="1"/>
    <row r="899" ht="13.5" hidden="1"/>
    <row r="900" ht="13.5" hidden="1"/>
    <row r="901" ht="13.5" hidden="1"/>
    <row r="902" ht="13.5" hidden="1"/>
    <row r="903" ht="13.5" hidden="1"/>
    <row r="904" ht="13.5" hidden="1"/>
    <row r="905" ht="13.5" hidden="1"/>
    <row r="906" ht="13.5" hidden="1"/>
    <row r="907" ht="13.5" hidden="1"/>
    <row r="908" ht="13.5" hidden="1"/>
    <row r="909" ht="13.5" hidden="1"/>
    <row r="910" ht="13.5" hidden="1"/>
    <row r="911" ht="13.5" hidden="1"/>
    <row r="912" ht="13.5" hidden="1"/>
    <row r="913" ht="13.5" hidden="1"/>
    <row r="914" ht="13.5" hidden="1"/>
    <row r="915" ht="13.5" hidden="1"/>
    <row r="916" ht="13.5" hidden="1"/>
    <row r="917" ht="13.5" hidden="1"/>
    <row r="918" ht="13.5" hidden="1"/>
    <row r="919" ht="13.5" hidden="1"/>
    <row r="920" ht="13.5" hidden="1"/>
    <row r="921" ht="13.5" hidden="1"/>
    <row r="922" ht="13.5" hidden="1"/>
    <row r="923" ht="13.5" hidden="1"/>
    <row r="924" ht="13.5" hidden="1"/>
    <row r="925" ht="13.5" hidden="1"/>
    <row r="926" ht="13.5" hidden="1"/>
    <row r="927" ht="13.5" hidden="1"/>
    <row r="928" ht="13.5" hidden="1"/>
    <row r="929" ht="13.5" hidden="1"/>
    <row r="930" ht="13.5" hidden="1"/>
    <row r="931" ht="13.5" hidden="1"/>
    <row r="932" ht="13.5" hidden="1"/>
    <row r="933" ht="13.5" hidden="1"/>
    <row r="934" ht="13.5" hidden="1"/>
    <row r="935" ht="13.5" hidden="1"/>
    <row r="936" ht="13.5" hidden="1"/>
    <row r="937" ht="13.5" hidden="1"/>
    <row r="938" ht="13.5" hidden="1"/>
    <row r="939" ht="13.5" hidden="1"/>
    <row r="940" ht="13.5" hidden="1"/>
    <row r="941" ht="13.5" hidden="1"/>
    <row r="942" ht="13.5" hidden="1"/>
    <row r="943" ht="13.5" hidden="1"/>
    <row r="944" ht="13.5" hidden="1"/>
    <row r="945" ht="13.5" hidden="1"/>
    <row r="946" ht="13.5" hidden="1"/>
    <row r="947" ht="13.5" hidden="1"/>
    <row r="948" ht="13.5" hidden="1"/>
    <row r="949" ht="13.5" hidden="1"/>
    <row r="950" ht="13.5" hidden="1"/>
    <row r="951" ht="13.5" hidden="1"/>
    <row r="952" ht="13.5" hidden="1"/>
    <row r="953" ht="13.5" hidden="1"/>
    <row r="954" ht="13.5" hidden="1"/>
    <row r="955" ht="13.5" hidden="1"/>
    <row r="956" ht="13.5" hidden="1"/>
    <row r="957" ht="13.5" hidden="1"/>
    <row r="958" ht="13.5" hidden="1"/>
    <row r="959" ht="13.5" hidden="1"/>
    <row r="960" ht="13.5" hidden="1"/>
    <row r="961" ht="13.5" hidden="1"/>
    <row r="962" ht="13.5" hidden="1"/>
    <row r="963" ht="13.5" hidden="1"/>
    <row r="964" ht="13.5" hidden="1"/>
    <row r="965" ht="13.5" hidden="1"/>
    <row r="966" ht="13.5" hidden="1"/>
    <row r="967" ht="13.5" hidden="1"/>
    <row r="968" ht="13.5" hidden="1"/>
    <row r="969" ht="13.5" hidden="1"/>
    <row r="970" ht="13.5" hidden="1"/>
    <row r="971" ht="13.5" hidden="1"/>
    <row r="972" ht="13.5" hidden="1"/>
    <row r="973" ht="13.5" hidden="1"/>
    <row r="974" ht="13.5" hidden="1"/>
    <row r="975" ht="13.5" hidden="1"/>
    <row r="976" ht="13.5" hidden="1"/>
    <row r="977" ht="13.5" hidden="1"/>
    <row r="978" ht="13.5" hidden="1"/>
    <row r="979" ht="13.5" hidden="1"/>
    <row r="980" ht="13.5" hidden="1"/>
    <row r="981" ht="13.5" hidden="1"/>
    <row r="982" ht="13.5" hidden="1"/>
    <row r="983" ht="13.5" hidden="1"/>
    <row r="984" ht="13.5" hidden="1"/>
    <row r="985" ht="13.5" hidden="1"/>
    <row r="986" ht="13.5" hidden="1"/>
    <row r="987" ht="13.5" hidden="1"/>
    <row r="988" ht="13.5" hidden="1"/>
    <row r="989" ht="13.5" hidden="1"/>
    <row r="990" ht="13.5" hidden="1"/>
    <row r="991" ht="13.5" hidden="1"/>
    <row r="992" ht="13.5" hidden="1"/>
    <row r="993" ht="13.5" hidden="1"/>
    <row r="994" ht="13.5" hidden="1"/>
    <row r="995" ht="13.5" hidden="1"/>
    <row r="996" ht="13.5" hidden="1"/>
    <row r="997" ht="13.5" hidden="1"/>
    <row r="998" ht="13.5" hidden="1"/>
    <row r="999" ht="13.5" hidden="1"/>
    <row r="1000" ht="13.5" hidden="1"/>
    <row r="1001" ht="13.5" hidden="1"/>
    <row r="1002" ht="13.5" hidden="1"/>
    <row r="1003" ht="13.5" hidden="1"/>
    <row r="1004" ht="13.5" hidden="1"/>
    <row r="1005" ht="13.5" hidden="1"/>
    <row r="1006" ht="13.5" hidden="1"/>
    <row r="1007" ht="13.5" hidden="1"/>
    <row r="1008" ht="13.5" hidden="1"/>
    <row r="1009" ht="13.5" hidden="1"/>
    <row r="1010" ht="13.5" hidden="1"/>
    <row r="1011" ht="13.5" hidden="1"/>
    <row r="1012" ht="13.5" hidden="1"/>
    <row r="1013" ht="13.5" hidden="1"/>
    <row r="1014" ht="13.5" hidden="1"/>
    <row r="1015" ht="13.5" hidden="1"/>
    <row r="1016" ht="13.5" hidden="1"/>
    <row r="1017" ht="13.5" hidden="1"/>
    <row r="1018" ht="13.5" hidden="1"/>
    <row r="1019" ht="13.5" hidden="1"/>
    <row r="1020" ht="13.5" hidden="1"/>
    <row r="1021" ht="13.5" hidden="1"/>
    <row r="1022" ht="13.5" hidden="1"/>
    <row r="1023" ht="13.5" hidden="1"/>
    <row r="1024" ht="13.5" hidden="1"/>
    <row r="1025" ht="13.5" hidden="1"/>
    <row r="1026" ht="13.5" hidden="1"/>
    <row r="1027" ht="13.5" hidden="1"/>
    <row r="1028" ht="13.5" hidden="1"/>
    <row r="1029" ht="13.5" hidden="1"/>
    <row r="1030" ht="13.5" hidden="1"/>
    <row r="1031" ht="13.5" hidden="1"/>
    <row r="1032" ht="13.5" hidden="1"/>
    <row r="1033" ht="13.5" hidden="1"/>
    <row r="1034" ht="13.5" hidden="1"/>
    <row r="1035" ht="13.5" hidden="1"/>
    <row r="1036" ht="13.5" hidden="1"/>
    <row r="1037" ht="13.5" hidden="1"/>
    <row r="1038" ht="13.5" hidden="1"/>
    <row r="1039" ht="13.5" hidden="1"/>
    <row r="1040" ht="13.5" hidden="1"/>
    <row r="1041" ht="13.5" hidden="1"/>
    <row r="1042" ht="13.5" hidden="1"/>
    <row r="1043" ht="13.5" hidden="1"/>
    <row r="1044" ht="13.5" hidden="1"/>
    <row r="1045" ht="13.5" hidden="1"/>
    <row r="1046" ht="13.5" hidden="1"/>
    <row r="1047" ht="13.5" hidden="1"/>
    <row r="1048" ht="13.5" hidden="1"/>
    <row r="1049" ht="13.5" hidden="1"/>
    <row r="1050" ht="13.5" hidden="1"/>
    <row r="1051" ht="13.5" hidden="1"/>
    <row r="1052" ht="13.5" hidden="1"/>
    <row r="1053" ht="13.5" hidden="1"/>
    <row r="1054" ht="13.5" hidden="1"/>
    <row r="1055" ht="13.5" hidden="1"/>
    <row r="1056" ht="13.5" hidden="1"/>
    <row r="1057" ht="13.5" hidden="1"/>
    <row r="1058" ht="13.5" hidden="1"/>
    <row r="1059" ht="13.5" hidden="1"/>
    <row r="1060" ht="13.5" hidden="1"/>
    <row r="1061" ht="13.5" hidden="1"/>
    <row r="1062" ht="13.5" hidden="1"/>
    <row r="1063" ht="13.5" hidden="1"/>
    <row r="1064" ht="13.5" hidden="1"/>
    <row r="1065" ht="13.5" hidden="1"/>
    <row r="1066" ht="13.5" hidden="1"/>
    <row r="1067" ht="13.5" hidden="1"/>
    <row r="1068" ht="13.5" hidden="1"/>
    <row r="1069" ht="13.5" hidden="1"/>
    <row r="1070" ht="13.5" hidden="1"/>
    <row r="1071" ht="13.5" hidden="1"/>
    <row r="1072" ht="13.5" hidden="1"/>
    <row r="1073" ht="13.5" hidden="1"/>
    <row r="1074" ht="13.5" hidden="1"/>
    <row r="1075" ht="13.5" hidden="1"/>
    <row r="1076" ht="13.5" hidden="1"/>
    <row r="1077" ht="13.5" hidden="1"/>
    <row r="1078" ht="13.5" hidden="1"/>
    <row r="1079" ht="13.5" hidden="1"/>
    <row r="1080" ht="13.5" hidden="1"/>
    <row r="1081" ht="13.5" hidden="1"/>
    <row r="1082" ht="13.5" hidden="1"/>
    <row r="1083" ht="13.5" hidden="1"/>
    <row r="1084" ht="13.5" hidden="1"/>
    <row r="1085" ht="13.5" hidden="1"/>
    <row r="1086" ht="13.5" hidden="1"/>
    <row r="1087" ht="13.5" hidden="1"/>
    <row r="1088" ht="13.5" hidden="1"/>
    <row r="1089" ht="13.5" hidden="1"/>
    <row r="1090" ht="13.5" hidden="1"/>
    <row r="1091" ht="13.5" hidden="1"/>
    <row r="1092" ht="13.5" hidden="1"/>
    <row r="1093" ht="13.5" hidden="1"/>
    <row r="1094" ht="13.5" hidden="1"/>
    <row r="1095" ht="13.5" hidden="1"/>
    <row r="1096" ht="13.5" hidden="1"/>
    <row r="1097" ht="13.5" hidden="1"/>
    <row r="1098" ht="13.5" hidden="1"/>
    <row r="1099" ht="13.5" hidden="1"/>
    <row r="1100" ht="13.5" hidden="1"/>
    <row r="1101" ht="13.5" hidden="1"/>
    <row r="1102" ht="13.5" hidden="1"/>
    <row r="1103" ht="13.5" hidden="1"/>
    <row r="1104" ht="13.5" hidden="1"/>
    <row r="1105" ht="13.5" hidden="1"/>
    <row r="1106" ht="13.5" hidden="1"/>
    <row r="1107" ht="13.5" hidden="1"/>
    <row r="1108" ht="13.5" hidden="1"/>
    <row r="1109" ht="13.5" hidden="1"/>
    <row r="1110" ht="13.5" hidden="1"/>
    <row r="1111" ht="13.5" hidden="1"/>
    <row r="1112" ht="13.5" hidden="1"/>
    <row r="1113" ht="13.5" hidden="1"/>
    <row r="1114" ht="13.5" hidden="1"/>
    <row r="1115" ht="13.5" hidden="1"/>
    <row r="1116" ht="13.5" hidden="1"/>
    <row r="1117" ht="13.5" hidden="1"/>
    <row r="1118" ht="13.5" hidden="1"/>
    <row r="1119" ht="13.5" hidden="1"/>
    <row r="1120" ht="13.5" hidden="1"/>
    <row r="1121" ht="13.5" hidden="1"/>
    <row r="1122" ht="13.5" hidden="1"/>
    <row r="1123" ht="13.5" hidden="1"/>
    <row r="1124" ht="13.5" hidden="1"/>
    <row r="1125" ht="13.5" hidden="1"/>
    <row r="1126" ht="13.5" hidden="1"/>
    <row r="1127" ht="13.5" hidden="1"/>
    <row r="1128" ht="13.5" hidden="1"/>
    <row r="1129" ht="13.5" hidden="1"/>
    <row r="1130" ht="13.5" hidden="1"/>
    <row r="1131" ht="13.5" hidden="1"/>
    <row r="1132" ht="13.5" hidden="1"/>
    <row r="1133" ht="13.5" hidden="1"/>
    <row r="1134" ht="13.5" hidden="1"/>
    <row r="1135" ht="13.5" hidden="1"/>
    <row r="1136" ht="13.5" hidden="1"/>
    <row r="1137" ht="13.5" hidden="1"/>
    <row r="1138" ht="13.5" hidden="1"/>
    <row r="1139" ht="13.5" hidden="1"/>
    <row r="1140" ht="13.5" hidden="1"/>
    <row r="1141" ht="13.5" hidden="1"/>
    <row r="1142" ht="13.5" hidden="1"/>
    <row r="1143" ht="13.5" hidden="1"/>
    <row r="1144" ht="13.5" hidden="1"/>
    <row r="1145" ht="13.5" hidden="1"/>
    <row r="1146" ht="13.5" hidden="1"/>
    <row r="1147" ht="13.5" hidden="1"/>
    <row r="1148" ht="13.5" hidden="1"/>
    <row r="1149" ht="13.5" hidden="1"/>
    <row r="1150" ht="13.5" hidden="1"/>
    <row r="1151" ht="13.5" hidden="1"/>
    <row r="1152" ht="13.5" hidden="1"/>
    <row r="1153" ht="13.5" hidden="1"/>
    <row r="1154" ht="13.5" hidden="1"/>
    <row r="1155" ht="13.5" hidden="1"/>
    <row r="1156" ht="13.5" hidden="1"/>
    <row r="1157" ht="13.5" hidden="1"/>
    <row r="1158" ht="13.5" hidden="1"/>
    <row r="1159" ht="13.5" hidden="1"/>
    <row r="1160" ht="13.5" hidden="1"/>
    <row r="1161" ht="13.5" hidden="1"/>
    <row r="1162" ht="13.5" hidden="1"/>
    <row r="1163" ht="13.5" hidden="1"/>
    <row r="1164" ht="13.5" hidden="1"/>
    <row r="1165" ht="13.5" hidden="1"/>
    <row r="1166" ht="13.5" hidden="1"/>
    <row r="1167" ht="13.5" hidden="1"/>
    <row r="1168" ht="13.5" hidden="1"/>
    <row r="1169" ht="13.5" hidden="1"/>
    <row r="1170" ht="13.5" hidden="1"/>
    <row r="1171" ht="13.5" hidden="1"/>
    <row r="1172" ht="13.5" hidden="1"/>
    <row r="1173" ht="13.5" hidden="1"/>
    <row r="1174" ht="13.5" hidden="1"/>
    <row r="1175" ht="13.5" hidden="1"/>
    <row r="1176" ht="13.5" hidden="1"/>
    <row r="1177" ht="13.5" hidden="1"/>
    <row r="1178" ht="13.5" hidden="1"/>
    <row r="1179" ht="13.5" hidden="1"/>
    <row r="1180" ht="13.5" hidden="1"/>
    <row r="1181" ht="13.5" hidden="1"/>
    <row r="1182" ht="13.5" hidden="1"/>
    <row r="1183" ht="13.5" hidden="1"/>
    <row r="1184" ht="13.5" hidden="1"/>
    <row r="1185" ht="13.5" hidden="1"/>
    <row r="1186" ht="13.5" hidden="1"/>
    <row r="1187" ht="13.5" hidden="1"/>
    <row r="1188" ht="13.5" hidden="1"/>
    <row r="1189" ht="13.5" hidden="1"/>
    <row r="1190" ht="13.5" hidden="1"/>
    <row r="1191" ht="13.5" hidden="1"/>
    <row r="1192" ht="13.5" hidden="1"/>
    <row r="1193" ht="13.5" hidden="1"/>
    <row r="1194" ht="13.5" hidden="1"/>
    <row r="1195" ht="13.5" hidden="1"/>
    <row r="1196" ht="13.5" hidden="1"/>
    <row r="1197" ht="13.5" hidden="1"/>
    <row r="1198" ht="13.5" hidden="1"/>
    <row r="1199" ht="13.5" hidden="1"/>
    <row r="1200" ht="13.5" hidden="1"/>
    <row r="1201" ht="13.5" hidden="1"/>
    <row r="1202" ht="13.5" hidden="1"/>
    <row r="1203" ht="13.5" hidden="1"/>
    <row r="1204" ht="13.5" hidden="1"/>
    <row r="1205" ht="13.5" hidden="1"/>
    <row r="1206" ht="13.5" hidden="1"/>
    <row r="1207" ht="13.5" hidden="1"/>
    <row r="1208" ht="13.5" hidden="1"/>
    <row r="1209" ht="13.5" hidden="1"/>
    <row r="1210" ht="13.5" hidden="1"/>
    <row r="1211" ht="13.5" hidden="1"/>
    <row r="1254" ht="12.4" customHeight="1"/>
    <row r="1255" ht="12.4" customHeight="1"/>
    <row r="1256" ht="12.4" customHeight="1"/>
    <row r="1257" ht="12.4" customHeight="1"/>
    <row r="1258" ht="12.4" customHeight="1"/>
    <row r="1259" ht="12.4" customHeight="1"/>
    <row r="1260" ht="12.4" customHeight="1"/>
    <row r="1261" ht="12.4" customHeight="1"/>
    <row r="1265" ht="12.4" customHeight="1"/>
    <row r="1266" ht="12.4" customHeight="1"/>
    <row r="1270" ht="12.4" customHeight="1"/>
    <row r="1271" ht="12.4" customHeight="1"/>
    <row r="1272" ht="12.4" customHeight="1"/>
    <row r="1273" ht="12.4" customHeight="1"/>
    <row r="1274" ht="12.4" customHeight="1"/>
    <row r="1275" ht="12.4" customHeight="1"/>
    <row r="1276" ht="12.4" customHeight="1"/>
    <row r="1277" ht="12.4" customHeight="1"/>
  </sheetData>
  <autoFilter ref="A18:AD353" xr:uid="{00000000-0009-0000-0000-000013000000}"/>
  <mergeCells count="1">
    <mergeCell ref="B16:T1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030A0"/>
  </sheetPr>
  <dimension ref="A1:IW521"/>
  <sheetViews>
    <sheetView showGridLines="0" zoomScale="70" zoomScaleNormal="70" workbookViewId="0">
      <selection activeCell="H190" sqref="H190"/>
    </sheetView>
  </sheetViews>
  <sheetFormatPr defaultColWidth="0" defaultRowHeight="12.75" customHeight="1" zeroHeight="1"/>
  <cols>
    <col min="1" max="1" width="2.3828125" customWidth="1"/>
    <col min="2" max="2" width="3.15234375" customWidth="1"/>
    <col min="3" max="3" width="32.61328125" customWidth="1"/>
    <col min="4" max="4" width="9.23046875" style="49" customWidth="1"/>
    <col min="5" max="5" width="14.15234375" customWidth="1"/>
    <col min="6" max="6" width="1.765625" customWidth="1"/>
    <col min="7" max="7" width="1.4609375" customWidth="1"/>
    <col min="8" max="21" width="10.61328125" customWidth="1"/>
    <col min="22" max="22" width="39.15234375" style="161" customWidth="1"/>
    <col min="23" max="23" width="10.765625" customWidth="1"/>
    <col min="24" max="31" width="10.61328125" hidden="1" customWidth="1"/>
  </cols>
  <sheetData>
    <row r="1" spans="1:31" s="258" customFormat="1" ht="57" customHeight="1">
      <c r="D1" s="267"/>
    </row>
    <row r="2" spans="1:31" s="258" customFormat="1" ht="13.5">
      <c r="D2" s="267"/>
    </row>
    <row r="3" spans="1:31" s="258" customFormat="1" ht="19.5">
      <c r="D3" s="268" t="s">
        <v>0</v>
      </c>
    </row>
    <row r="4" spans="1:31" s="258" customFormat="1" ht="13.5">
      <c r="D4" s="267"/>
    </row>
    <row r="5" spans="1:31" s="258" customFormat="1" ht="17.5">
      <c r="D5" s="269" t="s">
        <v>597</v>
      </c>
    </row>
    <row r="6" spans="1:31" s="258" customFormat="1" ht="18" customHeight="1">
      <c r="D6" s="267"/>
    </row>
    <row r="7" spans="1:31" s="15" customFormat="1" ht="13.5">
      <c r="D7" s="231"/>
    </row>
    <row r="8" spans="1:31" s="15" customFormat="1" ht="17.649999999999999" customHeight="1">
      <c r="B8" s="51" t="s">
        <v>456</v>
      </c>
      <c r="C8" s="185"/>
      <c r="D8" s="231"/>
    </row>
    <row r="9" spans="1:31" s="44" customFormat="1" ht="13.5">
      <c r="A9" s="161"/>
      <c r="B9" s="16"/>
      <c r="C9" s="161"/>
      <c r="D9" s="49"/>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161" customFormat="1" ht="13.5">
      <c r="C10" s="15" t="s">
        <v>56</v>
      </c>
      <c r="D10" s="231"/>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1:31" s="161" customFormat="1" ht="13.5">
      <c r="D11" s="49"/>
    </row>
    <row r="12" spans="1:31" s="161" customFormat="1" ht="13.5">
      <c r="C12" s="161" t="s">
        <v>57</v>
      </c>
      <c r="D12" s="49"/>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1:31" s="161" customFormat="1" ht="13.5">
      <c r="D13" s="49"/>
    </row>
    <row r="14" spans="1:31" s="161" customFormat="1" ht="13.5">
      <c r="A14" s="21"/>
      <c r="B14" s="62"/>
      <c r="C14" s="21"/>
      <c r="D14" s="232"/>
      <c r="E14" s="21"/>
      <c r="F14" s="21"/>
      <c r="G14" s="21"/>
      <c r="H14" s="21"/>
      <c r="I14" s="21"/>
      <c r="J14" s="21"/>
      <c r="K14" s="21"/>
      <c r="L14" s="21"/>
      <c r="M14" s="21"/>
      <c r="N14" s="21"/>
      <c r="O14" s="21"/>
      <c r="P14" s="21"/>
      <c r="Q14" s="21"/>
      <c r="R14" s="21"/>
      <c r="S14" s="21"/>
      <c r="T14" s="21"/>
      <c r="U14" s="21"/>
      <c r="V14" s="21"/>
      <c r="W14" s="21"/>
    </row>
    <row r="15" spans="1:31" s="161" customFormat="1" ht="13.5">
      <c r="B15" s="16"/>
      <c r="D15" s="49"/>
    </row>
    <row r="16" spans="1:31" s="161" customFormat="1" ht="13.5">
      <c r="B16" s="123" t="s">
        <v>616</v>
      </c>
      <c r="D16" s="234"/>
      <c r="H16" s="97"/>
      <c r="I16" s="97"/>
      <c r="J16" s="97"/>
      <c r="K16" s="97"/>
      <c r="L16" s="97"/>
      <c r="M16" s="97"/>
      <c r="N16" s="97"/>
      <c r="O16" s="97"/>
      <c r="P16" s="97"/>
      <c r="Q16" s="97"/>
      <c r="R16" s="97"/>
      <c r="S16" s="97"/>
      <c r="T16" s="97"/>
    </row>
    <row r="17" spans="3:22" s="161" customFormat="1" ht="13.5">
      <c r="D17" s="234"/>
      <c r="H17" s="97"/>
      <c r="I17" s="97"/>
      <c r="J17" s="97"/>
      <c r="K17" s="97"/>
      <c r="L17" s="97"/>
      <c r="M17" s="97"/>
      <c r="N17" s="97"/>
      <c r="O17" s="97"/>
      <c r="P17" s="97"/>
      <c r="Q17" s="97"/>
      <c r="R17" s="97"/>
      <c r="S17" s="97"/>
      <c r="T17" s="97"/>
    </row>
    <row r="18" spans="3:22" s="161" customFormat="1" ht="13.5">
      <c r="C18" s="16" t="s">
        <v>241</v>
      </c>
      <c r="D18" s="234"/>
      <c r="H18" s="97"/>
      <c r="I18" s="97"/>
      <c r="J18" s="97"/>
      <c r="K18" s="97"/>
      <c r="L18" s="97"/>
      <c r="M18" s="97"/>
      <c r="N18" s="97"/>
      <c r="O18" s="97"/>
      <c r="P18" s="97"/>
      <c r="Q18" s="97"/>
      <c r="R18" s="97"/>
      <c r="S18" s="97"/>
      <c r="T18" s="97"/>
    </row>
    <row r="19" spans="3:22" s="161" customFormat="1" ht="13.5">
      <c r="C19" s="94" t="str">
        <f>'5'!C229</f>
        <v>Payroll costs</v>
      </c>
      <c r="D19" s="234" t="str">
        <f>'5'!D229</f>
        <v>PR</v>
      </c>
      <c r="E19" s="18" t="s">
        <v>649</v>
      </c>
      <c r="H19" s="103">
        <f t="shared" ref="H19:T28" si="0">SUMIF($D$37:$D$67, $D19, H$37:H$67)</f>
        <v>0</v>
      </c>
      <c r="I19" s="103">
        <f t="shared" si="0"/>
        <v>0</v>
      </c>
      <c r="J19" s="103">
        <f t="shared" si="0"/>
        <v>0</v>
      </c>
      <c r="K19" s="103">
        <f t="shared" si="0"/>
        <v>0</v>
      </c>
      <c r="L19" s="103">
        <f t="shared" si="0"/>
        <v>0</v>
      </c>
      <c r="M19" s="103">
        <f t="shared" si="0"/>
        <v>0</v>
      </c>
      <c r="N19" s="103">
        <f t="shared" si="0"/>
        <v>0</v>
      </c>
      <c r="O19" s="103">
        <f t="shared" si="0"/>
        <v>0</v>
      </c>
      <c r="P19" s="103">
        <f t="shared" si="0"/>
        <v>0</v>
      </c>
      <c r="Q19" s="103">
        <f t="shared" si="0"/>
        <v>0</v>
      </c>
      <c r="R19" s="103">
        <f t="shared" si="0"/>
        <v>0</v>
      </c>
      <c r="S19" s="103">
        <f t="shared" si="0"/>
        <v>0</v>
      </c>
      <c r="T19" s="103">
        <f t="shared" si="0"/>
        <v>0</v>
      </c>
      <c r="V19" s="30" t="s">
        <v>245</v>
      </c>
    </row>
    <row r="20" spans="3:22" s="161" customFormat="1" ht="13.5">
      <c r="C20" s="94" t="str">
        <f>'5'!C230</f>
        <v>Non-payroll costs</v>
      </c>
      <c r="D20" s="234" t="str">
        <f>'5'!D230</f>
        <v>NP</v>
      </c>
      <c r="E20" s="18" t="s">
        <v>649</v>
      </c>
      <c r="H20" s="103">
        <f t="shared" si="0"/>
        <v>0</v>
      </c>
      <c r="I20" s="103">
        <f t="shared" si="0"/>
        <v>0</v>
      </c>
      <c r="J20" s="103">
        <f t="shared" si="0"/>
        <v>0</v>
      </c>
      <c r="K20" s="103">
        <f t="shared" si="0"/>
        <v>0</v>
      </c>
      <c r="L20" s="103">
        <f t="shared" si="0"/>
        <v>0</v>
      </c>
      <c r="M20" s="103">
        <f t="shared" si="0"/>
        <v>0</v>
      </c>
      <c r="N20" s="103">
        <f t="shared" si="0"/>
        <v>0</v>
      </c>
      <c r="O20" s="103">
        <f t="shared" si="0"/>
        <v>0</v>
      </c>
      <c r="P20" s="103">
        <f t="shared" si="0"/>
        <v>0</v>
      </c>
      <c r="Q20" s="103">
        <f t="shared" si="0"/>
        <v>0</v>
      </c>
      <c r="R20" s="103">
        <f t="shared" si="0"/>
        <v>0</v>
      </c>
      <c r="S20" s="103">
        <f t="shared" si="0"/>
        <v>0</v>
      </c>
      <c r="T20" s="103">
        <f t="shared" si="0"/>
        <v>0</v>
      </c>
      <c r="V20" s="30" t="s">
        <v>245</v>
      </c>
    </row>
    <row r="21" spans="3:22" s="161" customFormat="1" ht="13.5">
      <c r="C21" s="94" t="str">
        <f>'5'!C231</f>
        <v>Recruitment</v>
      </c>
      <c r="D21" s="234" t="str">
        <f>'5'!D231</f>
        <v>RC</v>
      </c>
      <c r="E21" s="18" t="s">
        <v>649</v>
      </c>
      <c r="H21" s="103">
        <f t="shared" si="0"/>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V21" s="30" t="s">
        <v>245</v>
      </c>
    </row>
    <row r="22" spans="3:22" s="161" customFormat="1" ht="13.5">
      <c r="C22" s="94" t="str">
        <f>'5'!C232</f>
        <v>Accommodation</v>
      </c>
      <c r="D22" s="234" t="str">
        <f>'5'!D232</f>
        <v>AC</v>
      </c>
      <c r="E22" s="18" t="s">
        <v>649</v>
      </c>
      <c r="H22" s="103">
        <f t="shared" si="0"/>
        <v>0</v>
      </c>
      <c r="I22" s="103">
        <f t="shared" si="0"/>
        <v>0</v>
      </c>
      <c r="J22" s="103">
        <f t="shared" si="0"/>
        <v>0</v>
      </c>
      <c r="K22" s="103">
        <f t="shared" si="0"/>
        <v>0</v>
      </c>
      <c r="L22" s="103">
        <f t="shared" si="0"/>
        <v>0</v>
      </c>
      <c r="M22" s="103">
        <f t="shared" si="0"/>
        <v>0</v>
      </c>
      <c r="N22" s="103">
        <f t="shared" si="0"/>
        <v>0</v>
      </c>
      <c r="O22" s="103">
        <f t="shared" si="0"/>
        <v>0</v>
      </c>
      <c r="P22" s="103">
        <f t="shared" si="0"/>
        <v>0</v>
      </c>
      <c r="Q22" s="103">
        <f t="shared" si="0"/>
        <v>0</v>
      </c>
      <c r="R22" s="103">
        <f t="shared" si="0"/>
        <v>0</v>
      </c>
      <c r="S22" s="103">
        <f t="shared" si="0"/>
        <v>0</v>
      </c>
      <c r="T22" s="103">
        <f t="shared" si="0"/>
        <v>0</v>
      </c>
      <c r="V22" s="30" t="s">
        <v>245</v>
      </c>
    </row>
    <row r="23" spans="3:22" s="161" customFormat="1" ht="13.5">
      <c r="C23" s="94" t="str">
        <f>'5'!C233</f>
        <v>External services</v>
      </c>
      <c r="D23" s="234" t="str">
        <f>'5'!D233</f>
        <v>ES</v>
      </c>
      <c r="E23" s="18" t="s">
        <v>649</v>
      </c>
      <c r="H23" s="103">
        <f t="shared" si="0"/>
        <v>0</v>
      </c>
      <c r="I23" s="103">
        <f t="shared" si="0"/>
        <v>0</v>
      </c>
      <c r="J23" s="103">
        <f t="shared" si="0"/>
        <v>0</v>
      </c>
      <c r="K23" s="103">
        <f t="shared" si="0"/>
        <v>0</v>
      </c>
      <c r="L23" s="103">
        <f t="shared" si="0"/>
        <v>0</v>
      </c>
      <c r="M23" s="103">
        <f t="shared" si="0"/>
        <v>0</v>
      </c>
      <c r="N23" s="103">
        <f t="shared" si="0"/>
        <v>0</v>
      </c>
      <c r="O23" s="103">
        <f t="shared" si="0"/>
        <v>0</v>
      </c>
      <c r="P23" s="103">
        <f t="shared" si="0"/>
        <v>0</v>
      </c>
      <c r="Q23" s="103">
        <f t="shared" si="0"/>
        <v>0</v>
      </c>
      <c r="R23" s="103">
        <f t="shared" si="0"/>
        <v>0</v>
      </c>
      <c r="S23" s="103">
        <f t="shared" si="0"/>
        <v>0</v>
      </c>
      <c r="T23" s="103">
        <f t="shared" si="0"/>
        <v>0</v>
      </c>
      <c r="V23" s="30" t="s">
        <v>245</v>
      </c>
    </row>
    <row r="24" spans="3:22" s="161" customFormat="1" ht="13.5">
      <c r="C24" s="94" t="str">
        <f>'5'!C234</f>
        <v>Internal services</v>
      </c>
      <c r="D24" s="234" t="str">
        <f>'5'!D234</f>
        <v>IS</v>
      </c>
      <c r="E24" s="18" t="s">
        <v>649</v>
      </c>
      <c r="H24" s="103">
        <f t="shared" si="0"/>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V24" s="30" t="s">
        <v>245</v>
      </c>
    </row>
    <row r="25" spans="3:22" s="161" customFormat="1" ht="13.5">
      <c r="C25" s="94" t="str">
        <f>'5'!C235</f>
        <v>Service management</v>
      </c>
      <c r="D25" s="234" t="str">
        <f>'5'!D235</f>
        <v>SM</v>
      </c>
      <c r="E25" s="18" t="s">
        <v>649</v>
      </c>
      <c r="H25" s="103">
        <f t="shared" si="0"/>
        <v>0</v>
      </c>
      <c r="I25" s="103">
        <f t="shared" si="0"/>
        <v>0</v>
      </c>
      <c r="J25" s="103">
        <f t="shared" si="0"/>
        <v>0</v>
      </c>
      <c r="K25" s="103">
        <f t="shared" si="0"/>
        <v>0</v>
      </c>
      <c r="L25" s="103">
        <f t="shared" si="0"/>
        <v>0</v>
      </c>
      <c r="M25" s="103">
        <f t="shared" si="0"/>
        <v>0</v>
      </c>
      <c r="N25" s="103">
        <f t="shared" si="0"/>
        <v>0</v>
      </c>
      <c r="O25" s="103">
        <f t="shared" si="0"/>
        <v>0</v>
      </c>
      <c r="P25" s="103">
        <f t="shared" si="0"/>
        <v>0</v>
      </c>
      <c r="Q25" s="103">
        <f t="shared" si="0"/>
        <v>0</v>
      </c>
      <c r="R25" s="103">
        <f t="shared" si="0"/>
        <v>0</v>
      </c>
      <c r="S25" s="103">
        <f t="shared" si="0"/>
        <v>0</v>
      </c>
      <c r="T25" s="103">
        <f t="shared" si="0"/>
        <v>0</v>
      </c>
      <c r="V25" s="30" t="s">
        <v>245</v>
      </c>
    </row>
    <row r="26" spans="3:22" s="161" customFormat="1" ht="13.5">
      <c r="C26" s="94" t="str">
        <f>'5'!C236</f>
        <v>Transition</v>
      </c>
      <c r="D26" s="234" t="str">
        <f>'5'!D236</f>
        <v>TR</v>
      </c>
      <c r="E26" s="18" t="s">
        <v>649</v>
      </c>
      <c r="H26" s="103">
        <f t="shared" si="0"/>
        <v>0</v>
      </c>
      <c r="I26" s="103">
        <f t="shared" si="0"/>
        <v>0</v>
      </c>
      <c r="J26" s="103">
        <f t="shared" si="0"/>
        <v>0</v>
      </c>
      <c r="K26" s="103">
        <f t="shared" si="0"/>
        <v>0</v>
      </c>
      <c r="L26" s="103">
        <f t="shared" si="0"/>
        <v>0</v>
      </c>
      <c r="M26" s="103">
        <f t="shared" si="0"/>
        <v>0</v>
      </c>
      <c r="N26" s="103">
        <f t="shared" si="0"/>
        <v>0</v>
      </c>
      <c r="O26" s="103">
        <f t="shared" si="0"/>
        <v>0</v>
      </c>
      <c r="P26" s="103">
        <f t="shared" si="0"/>
        <v>0</v>
      </c>
      <c r="Q26" s="103">
        <f t="shared" si="0"/>
        <v>0</v>
      </c>
      <c r="R26" s="103">
        <f t="shared" si="0"/>
        <v>0</v>
      </c>
      <c r="S26" s="103">
        <f t="shared" si="0"/>
        <v>0</v>
      </c>
      <c r="T26" s="103">
        <f t="shared" si="0"/>
        <v>0</v>
      </c>
      <c r="V26" s="30" t="s">
        <v>245</v>
      </c>
    </row>
    <row r="27" spans="3:22" s="161" customFormat="1" ht="13.5">
      <c r="C27" s="94" t="str">
        <f>'5'!C237</f>
        <v>IT Services</v>
      </c>
      <c r="D27" s="234" t="str">
        <f>'5'!D237</f>
        <v>IT</v>
      </c>
      <c r="E27" s="18" t="s">
        <v>649</v>
      </c>
      <c r="H27" s="103">
        <f t="shared" si="0"/>
        <v>0</v>
      </c>
      <c r="I27" s="103">
        <f t="shared" si="0"/>
        <v>0</v>
      </c>
      <c r="J27" s="103">
        <f t="shared" si="0"/>
        <v>0</v>
      </c>
      <c r="K27" s="103">
        <f t="shared" si="0"/>
        <v>0</v>
      </c>
      <c r="L27" s="103">
        <f t="shared" si="0"/>
        <v>0</v>
      </c>
      <c r="M27" s="103">
        <f t="shared" si="0"/>
        <v>0</v>
      </c>
      <c r="N27" s="103">
        <f t="shared" si="0"/>
        <v>0</v>
      </c>
      <c r="O27" s="103">
        <f t="shared" si="0"/>
        <v>0</v>
      </c>
      <c r="P27" s="103">
        <f t="shared" si="0"/>
        <v>0</v>
      </c>
      <c r="Q27" s="103">
        <f t="shared" si="0"/>
        <v>0</v>
      </c>
      <c r="R27" s="103">
        <f t="shared" si="0"/>
        <v>0</v>
      </c>
      <c r="S27" s="103">
        <f t="shared" si="0"/>
        <v>0</v>
      </c>
      <c r="T27" s="103">
        <f t="shared" si="0"/>
        <v>0</v>
      </c>
      <c r="V27" s="30" t="s">
        <v>245</v>
      </c>
    </row>
    <row r="28" spans="3:22" s="161" customFormat="1" ht="13.5">
      <c r="C28" s="94" t="str">
        <f>'5'!C238</f>
        <v>Office Sundry</v>
      </c>
      <c r="D28" s="234" t="str">
        <f>'5'!D238</f>
        <v>OS</v>
      </c>
      <c r="E28" s="18" t="s">
        <v>649</v>
      </c>
      <c r="H28" s="103">
        <f t="shared" si="0"/>
        <v>0</v>
      </c>
      <c r="I28" s="103">
        <f t="shared" si="0"/>
        <v>0</v>
      </c>
      <c r="J28" s="103">
        <f t="shared" si="0"/>
        <v>0</v>
      </c>
      <c r="K28" s="103">
        <f t="shared" si="0"/>
        <v>0</v>
      </c>
      <c r="L28" s="103">
        <f t="shared" si="0"/>
        <v>0</v>
      </c>
      <c r="M28" s="103">
        <f t="shared" si="0"/>
        <v>0</v>
      </c>
      <c r="N28" s="103">
        <f t="shared" si="0"/>
        <v>0</v>
      </c>
      <c r="O28" s="103">
        <f t="shared" si="0"/>
        <v>0</v>
      </c>
      <c r="P28" s="103">
        <f t="shared" si="0"/>
        <v>0</v>
      </c>
      <c r="Q28" s="103">
        <f t="shared" si="0"/>
        <v>0</v>
      </c>
      <c r="R28" s="103">
        <f t="shared" si="0"/>
        <v>0</v>
      </c>
      <c r="S28" s="103">
        <f t="shared" si="0"/>
        <v>0</v>
      </c>
      <c r="T28" s="103">
        <f t="shared" si="0"/>
        <v>0</v>
      </c>
      <c r="V28" s="30" t="s">
        <v>245</v>
      </c>
    </row>
    <row r="29" spans="3:22" s="161" customFormat="1" ht="13.5">
      <c r="C29" s="94" t="str">
        <f>'5'!C239</f>
        <v>Spare - Please specify</v>
      </c>
      <c r="D29" s="234" t="str">
        <f>'5'!D239</f>
        <v>SP1</v>
      </c>
      <c r="E29" s="18" t="s">
        <v>649</v>
      </c>
      <c r="H29" s="103">
        <f t="shared" ref="H29:T34" si="1">SUMIF($D$37:$D$67, $D29, H$37:H$67)</f>
        <v>0</v>
      </c>
      <c r="I29" s="103">
        <f t="shared" si="1"/>
        <v>0</v>
      </c>
      <c r="J29" s="103">
        <f t="shared" si="1"/>
        <v>0</v>
      </c>
      <c r="K29" s="103">
        <f t="shared" si="1"/>
        <v>0</v>
      </c>
      <c r="L29" s="103">
        <f t="shared" si="1"/>
        <v>0</v>
      </c>
      <c r="M29" s="103">
        <f t="shared" si="1"/>
        <v>0</v>
      </c>
      <c r="N29" s="103">
        <f t="shared" si="1"/>
        <v>0</v>
      </c>
      <c r="O29" s="103">
        <f t="shared" si="1"/>
        <v>0</v>
      </c>
      <c r="P29" s="103">
        <f t="shared" si="1"/>
        <v>0</v>
      </c>
      <c r="Q29" s="103">
        <f t="shared" si="1"/>
        <v>0</v>
      </c>
      <c r="R29" s="103">
        <f t="shared" si="1"/>
        <v>0</v>
      </c>
      <c r="S29" s="103">
        <f t="shared" si="1"/>
        <v>0</v>
      </c>
      <c r="T29" s="103">
        <f t="shared" si="1"/>
        <v>0</v>
      </c>
      <c r="V29" s="30" t="s">
        <v>245</v>
      </c>
    </row>
    <row r="30" spans="3:22" s="161" customFormat="1" ht="13.5">
      <c r="C30" s="94" t="str">
        <f>'5'!C240</f>
        <v>Spare - Please specify</v>
      </c>
      <c r="D30" s="234" t="str">
        <f>'5'!D240</f>
        <v>SP2</v>
      </c>
      <c r="E30" s="18" t="s">
        <v>649</v>
      </c>
      <c r="H30" s="103">
        <f t="shared" si="1"/>
        <v>0</v>
      </c>
      <c r="I30" s="103">
        <f t="shared" si="1"/>
        <v>0</v>
      </c>
      <c r="J30" s="103">
        <f t="shared" si="1"/>
        <v>0</v>
      </c>
      <c r="K30" s="103">
        <f t="shared" si="1"/>
        <v>0</v>
      </c>
      <c r="L30" s="103">
        <f t="shared" si="1"/>
        <v>0</v>
      </c>
      <c r="M30" s="103">
        <f t="shared" si="1"/>
        <v>0</v>
      </c>
      <c r="N30" s="103">
        <f t="shared" si="1"/>
        <v>0</v>
      </c>
      <c r="O30" s="103">
        <f t="shared" si="1"/>
        <v>0</v>
      </c>
      <c r="P30" s="103">
        <f t="shared" si="1"/>
        <v>0</v>
      </c>
      <c r="Q30" s="103">
        <f t="shared" si="1"/>
        <v>0</v>
      </c>
      <c r="R30" s="103">
        <f t="shared" si="1"/>
        <v>0</v>
      </c>
      <c r="S30" s="103">
        <f t="shared" si="1"/>
        <v>0</v>
      </c>
      <c r="T30" s="103">
        <f t="shared" si="1"/>
        <v>0</v>
      </c>
      <c r="V30" s="30" t="s">
        <v>245</v>
      </c>
    </row>
    <row r="31" spans="3:22" s="161" customFormat="1" ht="13.5">
      <c r="C31" s="94" t="str">
        <f>'5'!C241</f>
        <v>Spare - Please specify</v>
      </c>
      <c r="D31" s="234" t="str">
        <f>'5'!D241</f>
        <v>SP3</v>
      </c>
      <c r="E31" s="18" t="s">
        <v>649</v>
      </c>
      <c r="H31" s="103">
        <f t="shared" si="1"/>
        <v>0</v>
      </c>
      <c r="I31" s="103">
        <f t="shared" si="1"/>
        <v>0</v>
      </c>
      <c r="J31" s="103">
        <f t="shared" si="1"/>
        <v>0</v>
      </c>
      <c r="K31" s="103">
        <f t="shared" si="1"/>
        <v>0</v>
      </c>
      <c r="L31" s="103">
        <f t="shared" si="1"/>
        <v>0</v>
      </c>
      <c r="M31" s="103">
        <f t="shared" si="1"/>
        <v>0</v>
      </c>
      <c r="N31" s="103">
        <f t="shared" si="1"/>
        <v>0</v>
      </c>
      <c r="O31" s="103">
        <f t="shared" si="1"/>
        <v>0</v>
      </c>
      <c r="P31" s="103">
        <f t="shared" si="1"/>
        <v>0</v>
      </c>
      <c r="Q31" s="103">
        <f t="shared" si="1"/>
        <v>0</v>
      </c>
      <c r="R31" s="103">
        <f t="shared" si="1"/>
        <v>0</v>
      </c>
      <c r="S31" s="103">
        <f t="shared" si="1"/>
        <v>0</v>
      </c>
      <c r="T31" s="103">
        <f t="shared" si="1"/>
        <v>0</v>
      </c>
      <c r="V31" s="30" t="s">
        <v>245</v>
      </c>
    </row>
    <row r="32" spans="3:22" s="161" customFormat="1" ht="12" customHeight="1">
      <c r="C32" s="94" t="str">
        <f>'5'!C242</f>
        <v>Project - Please specify</v>
      </c>
      <c r="D32" s="234" t="str">
        <f>'5'!D242</f>
        <v>PJ1</v>
      </c>
      <c r="E32" s="18" t="s">
        <v>649</v>
      </c>
      <c r="H32" s="103">
        <f t="shared" si="1"/>
        <v>0</v>
      </c>
      <c r="I32" s="103">
        <f t="shared" si="1"/>
        <v>0</v>
      </c>
      <c r="J32" s="103">
        <f t="shared" si="1"/>
        <v>0</v>
      </c>
      <c r="K32" s="103">
        <f t="shared" si="1"/>
        <v>0</v>
      </c>
      <c r="L32" s="103">
        <f t="shared" si="1"/>
        <v>0</v>
      </c>
      <c r="M32" s="103">
        <f t="shared" si="1"/>
        <v>0</v>
      </c>
      <c r="N32" s="103">
        <f t="shared" si="1"/>
        <v>0</v>
      </c>
      <c r="O32" s="103">
        <f t="shared" si="1"/>
        <v>0</v>
      </c>
      <c r="P32" s="103">
        <f t="shared" si="1"/>
        <v>0</v>
      </c>
      <c r="Q32" s="103">
        <f t="shared" si="1"/>
        <v>0</v>
      </c>
      <c r="R32" s="103">
        <f t="shared" si="1"/>
        <v>0</v>
      </c>
      <c r="S32" s="103">
        <f t="shared" si="1"/>
        <v>0</v>
      </c>
      <c r="T32" s="103">
        <f t="shared" si="1"/>
        <v>0</v>
      </c>
      <c r="V32" s="30" t="s">
        <v>245</v>
      </c>
    </row>
    <row r="33" spans="3:22" s="161" customFormat="1" ht="13.5">
      <c r="C33" s="94" t="str">
        <f>'5'!C243</f>
        <v>Project - Please specify</v>
      </c>
      <c r="D33" s="234" t="str">
        <f>'5'!D243</f>
        <v>PJ2</v>
      </c>
      <c r="E33" s="18" t="s">
        <v>649</v>
      </c>
      <c r="H33" s="103">
        <f t="shared" si="1"/>
        <v>0</v>
      </c>
      <c r="I33" s="103">
        <f t="shared" si="1"/>
        <v>0</v>
      </c>
      <c r="J33" s="103">
        <f t="shared" si="1"/>
        <v>0</v>
      </c>
      <c r="K33" s="103">
        <f t="shared" si="1"/>
        <v>0</v>
      </c>
      <c r="L33" s="103">
        <f t="shared" si="1"/>
        <v>0</v>
      </c>
      <c r="M33" s="103">
        <f t="shared" si="1"/>
        <v>0</v>
      </c>
      <c r="N33" s="103">
        <f t="shared" si="1"/>
        <v>0</v>
      </c>
      <c r="O33" s="103">
        <f t="shared" si="1"/>
        <v>0</v>
      </c>
      <c r="P33" s="103">
        <f t="shared" si="1"/>
        <v>0</v>
      </c>
      <c r="Q33" s="103">
        <f t="shared" si="1"/>
        <v>0</v>
      </c>
      <c r="R33" s="103">
        <f t="shared" si="1"/>
        <v>0</v>
      </c>
      <c r="S33" s="103">
        <f t="shared" si="1"/>
        <v>0</v>
      </c>
      <c r="T33" s="103">
        <f t="shared" si="1"/>
        <v>0</v>
      </c>
      <c r="V33" s="30" t="s">
        <v>245</v>
      </c>
    </row>
    <row r="34" spans="3:22" s="161" customFormat="1" ht="13.5">
      <c r="C34" s="94" t="str">
        <f>'5'!C244</f>
        <v>Project - Please specify</v>
      </c>
      <c r="D34" s="234" t="str">
        <f>'5'!D244</f>
        <v>PJ3</v>
      </c>
      <c r="E34" s="18" t="s">
        <v>649</v>
      </c>
      <c r="H34" s="103">
        <f t="shared" si="1"/>
        <v>0</v>
      </c>
      <c r="I34" s="103">
        <f t="shared" si="1"/>
        <v>0</v>
      </c>
      <c r="J34" s="103">
        <f t="shared" si="1"/>
        <v>0</v>
      </c>
      <c r="K34" s="103">
        <f t="shared" si="1"/>
        <v>0</v>
      </c>
      <c r="L34" s="103">
        <f t="shared" si="1"/>
        <v>0</v>
      </c>
      <c r="M34" s="103">
        <f t="shared" si="1"/>
        <v>0</v>
      </c>
      <c r="N34" s="103">
        <f t="shared" si="1"/>
        <v>0</v>
      </c>
      <c r="O34" s="103">
        <f t="shared" si="1"/>
        <v>0</v>
      </c>
      <c r="P34" s="103">
        <f t="shared" si="1"/>
        <v>0</v>
      </c>
      <c r="Q34" s="103">
        <f t="shared" si="1"/>
        <v>0</v>
      </c>
      <c r="R34" s="103">
        <f t="shared" si="1"/>
        <v>0</v>
      </c>
      <c r="S34" s="103">
        <f t="shared" si="1"/>
        <v>0</v>
      </c>
      <c r="T34" s="103">
        <f t="shared" si="1"/>
        <v>0</v>
      </c>
      <c r="V34" s="30" t="s">
        <v>245</v>
      </c>
    </row>
    <row r="35" spans="3:22" s="161" customFormat="1" ht="13.5">
      <c r="D35" s="222"/>
      <c r="H35" s="97"/>
      <c r="I35" s="97"/>
      <c r="J35" s="97"/>
      <c r="K35" s="97"/>
      <c r="L35" s="97"/>
      <c r="M35" s="97"/>
      <c r="N35" s="97"/>
      <c r="O35" s="97"/>
      <c r="P35" s="97"/>
      <c r="Q35" s="97"/>
      <c r="R35" s="97"/>
      <c r="S35" s="97"/>
      <c r="T35" s="97"/>
    </row>
    <row r="36" spans="3:22" s="161" customFormat="1" ht="13.5">
      <c r="C36" s="16" t="s">
        <v>376</v>
      </c>
      <c r="D36" s="222"/>
      <c r="H36" s="97"/>
      <c r="I36" s="97"/>
      <c r="J36" s="97"/>
      <c r="K36" s="97"/>
      <c r="L36" s="97"/>
      <c r="M36" s="97"/>
      <c r="N36" s="97"/>
      <c r="O36" s="97"/>
      <c r="P36" s="97"/>
      <c r="Q36" s="97"/>
      <c r="R36" s="97"/>
      <c r="S36" s="97"/>
      <c r="T36" s="97"/>
    </row>
    <row r="37" spans="3:22" s="161" customFormat="1" ht="13.5">
      <c r="C37" s="94" t="str">
        <f>'5'!C229</f>
        <v>Payroll costs</v>
      </c>
      <c r="D37" s="222" t="str">
        <f>'5'!D229</f>
        <v>PR</v>
      </c>
      <c r="E37" s="18" t="s">
        <v>649</v>
      </c>
      <c r="H37" s="103">
        <f t="shared" ref="H37:H52" si="2">SUMIF($D$76:$D$192,$D37,H$76:H$192)</f>
        <v>0</v>
      </c>
      <c r="I37" s="103">
        <f t="shared" ref="I37:T37" si="3">SUMIF($D$76:$D$192,$D37,I$76:I$192)</f>
        <v>0</v>
      </c>
      <c r="J37" s="103">
        <f t="shared" si="3"/>
        <v>0</v>
      </c>
      <c r="K37" s="103">
        <f t="shared" si="3"/>
        <v>0</v>
      </c>
      <c r="L37" s="103">
        <f t="shared" si="3"/>
        <v>0</v>
      </c>
      <c r="M37" s="103">
        <f t="shared" si="3"/>
        <v>0</v>
      </c>
      <c r="N37" s="103">
        <f t="shared" si="3"/>
        <v>0</v>
      </c>
      <c r="O37" s="103">
        <f t="shared" si="3"/>
        <v>0</v>
      </c>
      <c r="P37" s="103">
        <f t="shared" si="3"/>
        <v>0</v>
      </c>
      <c r="Q37" s="103">
        <f t="shared" si="3"/>
        <v>0</v>
      </c>
      <c r="R37" s="103">
        <f t="shared" si="3"/>
        <v>0</v>
      </c>
      <c r="S37" s="103">
        <f t="shared" si="3"/>
        <v>0</v>
      </c>
      <c r="T37" s="103">
        <f t="shared" si="3"/>
        <v>0</v>
      </c>
      <c r="V37" s="30" t="s">
        <v>245</v>
      </c>
    </row>
    <row r="38" spans="3:22" s="161" customFormat="1" ht="13.5">
      <c r="C38" s="94" t="str">
        <f>'5'!C230</f>
        <v>Non-payroll costs</v>
      </c>
      <c r="D38" s="222" t="str">
        <f>'5'!D230</f>
        <v>NP</v>
      </c>
      <c r="E38" s="18" t="s">
        <v>649</v>
      </c>
      <c r="H38" s="103">
        <f t="shared" si="2"/>
        <v>0</v>
      </c>
      <c r="I38" s="103">
        <f t="shared" ref="I38:T49" si="4">SUMIF($D$76:$D$192,$D38,I$76:I$192)</f>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c r="T38" s="103">
        <f t="shared" si="4"/>
        <v>0</v>
      </c>
      <c r="V38" s="30" t="s">
        <v>245</v>
      </c>
    </row>
    <row r="39" spans="3:22" s="161" customFormat="1" ht="13.5">
      <c r="C39" s="94" t="str">
        <f>'5'!C231</f>
        <v>Recruitment</v>
      </c>
      <c r="D39" s="222" t="str">
        <f>'5'!D231</f>
        <v>RC</v>
      </c>
      <c r="E39" s="18" t="s">
        <v>649</v>
      </c>
      <c r="H39" s="103">
        <f t="shared" si="2"/>
        <v>0</v>
      </c>
      <c r="I39" s="103">
        <f t="shared" si="4"/>
        <v>0</v>
      </c>
      <c r="J39" s="103">
        <f t="shared" si="4"/>
        <v>0</v>
      </c>
      <c r="K39" s="103">
        <f t="shared" si="4"/>
        <v>0</v>
      </c>
      <c r="L39" s="103">
        <f t="shared" si="4"/>
        <v>0</v>
      </c>
      <c r="M39" s="103">
        <f t="shared" si="4"/>
        <v>0</v>
      </c>
      <c r="N39" s="103">
        <f t="shared" si="4"/>
        <v>0</v>
      </c>
      <c r="O39" s="103">
        <f t="shared" si="4"/>
        <v>0</v>
      </c>
      <c r="P39" s="103">
        <f t="shared" si="4"/>
        <v>0</v>
      </c>
      <c r="Q39" s="103">
        <f t="shared" si="4"/>
        <v>0</v>
      </c>
      <c r="R39" s="103">
        <f t="shared" si="4"/>
        <v>0</v>
      </c>
      <c r="S39" s="103">
        <f t="shared" si="4"/>
        <v>0</v>
      </c>
      <c r="T39" s="103">
        <f t="shared" si="4"/>
        <v>0</v>
      </c>
      <c r="V39" s="30" t="s">
        <v>245</v>
      </c>
    </row>
    <row r="40" spans="3:22" s="161" customFormat="1" ht="13.5">
      <c r="C40" s="94" t="str">
        <f>'5'!C232</f>
        <v>Accommodation</v>
      </c>
      <c r="D40" s="222" t="str">
        <f>'5'!D232</f>
        <v>AC</v>
      </c>
      <c r="E40" s="18" t="s">
        <v>649</v>
      </c>
      <c r="H40" s="103">
        <f t="shared" si="2"/>
        <v>0</v>
      </c>
      <c r="I40" s="103">
        <f t="shared" si="4"/>
        <v>0</v>
      </c>
      <c r="J40" s="103">
        <f t="shared" si="4"/>
        <v>0</v>
      </c>
      <c r="K40" s="103">
        <f t="shared" si="4"/>
        <v>0</v>
      </c>
      <c r="L40" s="103">
        <f t="shared" si="4"/>
        <v>0</v>
      </c>
      <c r="M40" s="103">
        <f t="shared" si="4"/>
        <v>0</v>
      </c>
      <c r="N40" s="103">
        <f t="shared" si="4"/>
        <v>0</v>
      </c>
      <c r="O40" s="103">
        <f t="shared" si="4"/>
        <v>0</v>
      </c>
      <c r="P40" s="103">
        <f t="shared" si="4"/>
        <v>0</v>
      </c>
      <c r="Q40" s="103">
        <f t="shared" si="4"/>
        <v>0</v>
      </c>
      <c r="R40" s="103">
        <f t="shared" si="4"/>
        <v>0</v>
      </c>
      <c r="S40" s="103">
        <f t="shared" si="4"/>
        <v>0</v>
      </c>
      <c r="T40" s="103">
        <f t="shared" si="4"/>
        <v>0</v>
      </c>
      <c r="V40" s="30" t="s">
        <v>245</v>
      </c>
    </row>
    <row r="41" spans="3:22" s="161" customFormat="1" ht="13.5">
      <c r="C41" s="94" t="str">
        <f>'5'!C233</f>
        <v>External services</v>
      </c>
      <c r="D41" s="222" t="str">
        <f>'5'!D233</f>
        <v>ES</v>
      </c>
      <c r="E41" s="18" t="s">
        <v>649</v>
      </c>
      <c r="H41" s="103">
        <f t="shared" si="2"/>
        <v>0</v>
      </c>
      <c r="I41" s="103">
        <f t="shared" si="4"/>
        <v>0</v>
      </c>
      <c r="J41" s="103">
        <f t="shared" si="4"/>
        <v>0</v>
      </c>
      <c r="K41" s="103">
        <f t="shared" si="4"/>
        <v>0</v>
      </c>
      <c r="L41" s="103">
        <f t="shared" si="4"/>
        <v>0</v>
      </c>
      <c r="M41" s="103">
        <f t="shared" si="4"/>
        <v>0</v>
      </c>
      <c r="N41" s="103">
        <f t="shared" si="4"/>
        <v>0</v>
      </c>
      <c r="O41" s="103">
        <f t="shared" si="4"/>
        <v>0</v>
      </c>
      <c r="P41" s="103">
        <f t="shared" si="4"/>
        <v>0</v>
      </c>
      <c r="Q41" s="103">
        <f t="shared" si="4"/>
        <v>0</v>
      </c>
      <c r="R41" s="103">
        <f t="shared" si="4"/>
        <v>0</v>
      </c>
      <c r="S41" s="103">
        <f t="shared" si="4"/>
        <v>0</v>
      </c>
      <c r="T41" s="103">
        <f t="shared" si="4"/>
        <v>0</v>
      </c>
      <c r="V41" s="30" t="s">
        <v>245</v>
      </c>
    </row>
    <row r="42" spans="3:22" s="161" customFormat="1" ht="13.5">
      <c r="C42" s="94" t="str">
        <f>'5'!C234</f>
        <v>Internal services</v>
      </c>
      <c r="D42" s="222" t="str">
        <f>'5'!D234</f>
        <v>IS</v>
      </c>
      <c r="E42" s="18" t="s">
        <v>649</v>
      </c>
      <c r="H42" s="103">
        <f t="shared" si="2"/>
        <v>0</v>
      </c>
      <c r="I42" s="103">
        <f t="shared" si="4"/>
        <v>0</v>
      </c>
      <c r="J42" s="103">
        <f t="shared" si="4"/>
        <v>0</v>
      </c>
      <c r="K42" s="103">
        <f t="shared" si="4"/>
        <v>0</v>
      </c>
      <c r="L42" s="103">
        <f t="shared" si="4"/>
        <v>0</v>
      </c>
      <c r="M42" s="103">
        <f t="shared" si="4"/>
        <v>0</v>
      </c>
      <c r="N42" s="103">
        <f t="shared" si="4"/>
        <v>0</v>
      </c>
      <c r="O42" s="103">
        <f t="shared" si="4"/>
        <v>0</v>
      </c>
      <c r="P42" s="103">
        <f t="shared" si="4"/>
        <v>0</v>
      </c>
      <c r="Q42" s="103">
        <f t="shared" si="4"/>
        <v>0</v>
      </c>
      <c r="R42" s="103">
        <f t="shared" si="4"/>
        <v>0</v>
      </c>
      <c r="S42" s="103">
        <f t="shared" si="4"/>
        <v>0</v>
      </c>
      <c r="T42" s="103">
        <f t="shared" si="4"/>
        <v>0</v>
      </c>
      <c r="V42" s="30" t="s">
        <v>245</v>
      </c>
    </row>
    <row r="43" spans="3:22" s="161" customFormat="1" ht="13.5">
      <c r="C43" s="94" t="str">
        <f>'5'!C235</f>
        <v>Service management</v>
      </c>
      <c r="D43" s="222" t="str">
        <f>'5'!D235</f>
        <v>SM</v>
      </c>
      <c r="E43" s="18" t="s">
        <v>649</v>
      </c>
      <c r="H43" s="103">
        <f t="shared" si="2"/>
        <v>0</v>
      </c>
      <c r="I43" s="103">
        <f t="shared" si="4"/>
        <v>0</v>
      </c>
      <c r="J43" s="103">
        <f t="shared" si="4"/>
        <v>0</v>
      </c>
      <c r="K43" s="103">
        <f t="shared" si="4"/>
        <v>0</v>
      </c>
      <c r="L43" s="103">
        <f t="shared" si="4"/>
        <v>0</v>
      </c>
      <c r="M43" s="103">
        <f t="shared" si="4"/>
        <v>0</v>
      </c>
      <c r="N43" s="103">
        <f t="shared" si="4"/>
        <v>0</v>
      </c>
      <c r="O43" s="103">
        <f t="shared" si="4"/>
        <v>0</v>
      </c>
      <c r="P43" s="103">
        <f t="shared" si="4"/>
        <v>0</v>
      </c>
      <c r="Q43" s="103">
        <f t="shared" si="4"/>
        <v>0</v>
      </c>
      <c r="R43" s="103">
        <f t="shared" si="4"/>
        <v>0</v>
      </c>
      <c r="S43" s="103">
        <f t="shared" si="4"/>
        <v>0</v>
      </c>
      <c r="T43" s="103">
        <f t="shared" si="4"/>
        <v>0</v>
      </c>
      <c r="V43" s="30" t="s">
        <v>245</v>
      </c>
    </row>
    <row r="44" spans="3:22" s="161" customFormat="1" ht="13.5">
      <c r="C44" s="94" t="str">
        <f>'5'!C236</f>
        <v>Transition</v>
      </c>
      <c r="D44" s="222" t="str">
        <f>'5'!D236</f>
        <v>TR</v>
      </c>
      <c r="E44" s="18" t="s">
        <v>649</v>
      </c>
      <c r="H44" s="103">
        <f t="shared" si="2"/>
        <v>0</v>
      </c>
      <c r="I44" s="103">
        <f t="shared" si="4"/>
        <v>0</v>
      </c>
      <c r="J44" s="103">
        <f t="shared" si="4"/>
        <v>0</v>
      </c>
      <c r="K44" s="103">
        <f t="shared" si="4"/>
        <v>0</v>
      </c>
      <c r="L44" s="103">
        <f t="shared" si="4"/>
        <v>0</v>
      </c>
      <c r="M44" s="103">
        <f t="shared" si="4"/>
        <v>0</v>
      </c>
      <c r="N44" s="103">
        <f t="shared" si="4"/>
        <v>0</v>
      </c>
      <c r="O44" s="103">
        <f t="shared" si="4"/>
        <v>0</v>
      </c>
      <c r="P44" s="103">
        <f t="shared" si="4"/>
        <v>0</v>
      </c>
      <c r="Q44" s="103">
        <f t="shared" si="4"/>
        <v>0</v>
      </c>
      <c r="R44" s="103">
        <f t="shared" si="4"/>
        <v>0</v>
      </c>
      <c r="S44" s="103">
        <f t="shared" si="4"/>
        <v>0</v>
      </c>
      <c r="T44" s="103">
        <f t="shared" si="4"/>
        <v>0</v>
      </c>
      <c r="V44" s="30" t="s">
        <v>245</v>
      </c>
    </row>
    <row r="45" spans="3:22" s="161" customFormat="1" ht="13.5">
      <c r="C45" s="94" t="str">
        <f>'5'!C237</f>
        <v>IT Services</v>
      </c>
      <c r="D45" s="222" t="str">
        <f>'5'!D237</f>
        <v>IT</v>
      </c>
      <c r="E45" s="18" t="s">
        <v>649</v>
      </c>
      <c r="H45" s="103">
        <f t="shared" si="2"/>
        <v>0</v>
      </c>
      <c r="I45" s="103">
        <f t="shared" si="4"/>
        <v>0</v>
      </c>
      <c r="J45" s="103">
        <f t="shared" si="4"/>
        <v>0</v>
      </c>
      <c r="K45" s="103">
        <f t="shared" si="4"/>
        <v>0</v>
      </c>
      <c r="L45" s="103">
        <f t="shared" si="4"/>
        <v>0</v>
      </c>
      <c r="M45" s="103">
        <f t="shared" si="4"/>
        <v>0</v>
      </c>
      <c r="N45" s="103">
        <f t="shared" si="4"/>
        <v>0</v>
      </c>
      <c r="O45" s="103">
        <f t="shared" si="4"/>
        <v>0</v>
      </c>
      <c r="P45" s="103">
        <f t="shared" si="4"/>
        <v>0</v>
      </c>
      <c r="Q45" s="103">
        <f t="shared" si="4"/>
        <v>0</v>
      </c>
      <c r="R45" s="103">
        <f t="shared" si="4"/>
        <v>0</v>
      </c>
      <c r="S45" s="103">
        <f t="shared" si="4"/>
        <v>0</v>
      </c>
      <c r="T45" s="103">
        <f t="shared" si="4"/>
        <v>0</v>
      </c>
      <c r="V45" s="30" t="s">
        <v>245</v>
      </c>
    </row>
    <row r="46" spans="3:22" s="161" customFormat="1" ht="13.5">
      <c r="C46" s="94" t="str">
        <f>'5'!C238</f>
        <v>Office Sundry</v>
      </c>
      <c r="D46" s="222" t="str">
        <f>'5'!D238</f>
        <v>OS</v>
      </c>
      <c r="E46" s="18" t="s">
        <v>649</v>
      </c>
      <c r="H46" s="103">
        <f t="shared" si="2"/>
        <v>0</v>
      </c>
      <c r="I46" s="103">
        <f t="shared" si="4"/>
        <v>0</v>
      </c>
      <c r="J46" s="103">
        <f t="shared" si="4"/>
        <v>0</v>
      </c>
      <c r="K46" s="103">
        <f t="shared" si="4"/>
        <v>0</v>
      </c>
      <c r="L46" s="103">
        <f t="shared" si="4"/>
        <v>0</v>
      </c>
      <c r="M46" s="103">
        <f t="shared" si="4"/>
        <v>0</v>
      </c>
      <c r="N46" s="103">
        <f t="shared" si="4"/>
        <v>0</v>
      </c>
      <c r="O46" s="103">
        <f t="shared" si="4"/>
        <v>0</v>
      </c>
      <c r="P46" s="103">
        <f t="shared" si="4"/>
        <v>0</v>
      </c>
      <c r="Q46" s="103">
        <f t="shared" si="4"/>
        <v>0</v>
      </c>
      <c r="R46" s="103">
        <f t="shared" si="4"/>
        <v>0</v>
      </c>
      <c r="S46" s="103">
        <f t="shared" si="4"/>
        <v>0</v>
      </c>
      <c r="T46" s="103">
        <f t="shared" si="4"/>
        <v>0</v>
      </c>
      <c r="V46" s="30" t="s">
        <v>245</v>
      </c>
    </row>
    <row r="47" spans="3:22" s="161" customFormat="1" ht="13.5">
      <c r="C47" s="94" t="str">
        <f>'5'!C239</f>
        <v>Spare - Please specify</v>
      </c>
      <c r="D47" s="222" t="str">
        <f>'5'!D239</f>
        <v>SP1</v>
      </c>
      <c r="E47" s="18" t="s">
        <v>649</v>
      </c>
      <c r="H47" s="103">
        <f t="shared" si="2"/>
        <v>0</v>
      </c>
      <c r="I47" s="103">
        <f t="shared" si="4"/>
        <v>0</v>
      </c>
      <c r="J47" s="103">
        <f t="shared" si="4"/>
        <v>0</v>
      </c>
      <c r="K47" s="103">
        <f t="shared" si="4"/>
        <v>0</v>
      </c>
      <c r="L47" s="103">
        <f t="shared" si="4"/>
        <v>0</v>
      </c>
      <c r="M47" s="103">
        <f t="shared" si="4"/>
        <v>0</v>
      </c>
      <c r="N47" s="103">
        <f t="shared" si="4"/>
        <v>0</v>
      </c>
      <c r="O47" s="103">
        <f t="shared" si="4"/>
        <v>0</v>
      </c>
      <c r="P47" s="103">
        <f t="shared" si="4"/>
        <v>0</v>
      </c>
      <c r="Q47" s="103">
        <f t="shared" si="4"/>
        <v>0</v>
      </c>
      <c r="R47" s="103">
        <f t="shared" si="4"/>
        <v>0</v>
      </c>
      <c r="S47" s="103">
        <f t="shared" si="4"/>
        <v>0</v>
      </c>
      <c r="T47" s="103">
        <f t="shared" si="4"/>
        <v>0</v>
      </c>
      <c r="V47" s="30" t="s">
        <v>245</v>
      </c>
    </row>
    <row r="48" spans="3:22" s="161" customFormat="1" ht="13.5">
      <c r="C48" s="94" t="str">
        <f>'5'!C240</f>
        <v>Spare - Please specify</v>
      </c>
      <c r="D48" s="222" t="str">
        <f>'5'!D240</f>
        <v>SP2</v>
      </c>
      <c r="E48" s="18" t="s">
        <v>649</v>
      </c>
      <c r="H48" s="103">
        <f t="shared" si="2"/>
        <v>0</v>
      </c>
      <c r="I48" s="103">
        <f t="shared" si="4"/>
        <v>0</v>
      </c>
      <c r="J48" s="103">
        <f t="shared" si="4"/>
        <v>0</v>
      </c>
      <c r="K48" s="103">
        <f t="shared" si="4"/>
        <v>0</v>
      </c>
      <c r="L48" s="103">
        <f t="shared" si="4"/>
        <v>0</v>
      </c>
      <c r="M48" s="103">
        <f t="shared" si="4"/>
        <v>0</v>
      </c>
      <c r="N48" s="103">
        <f t="shared" si="4"/>
        <v>0</v>
      </c>
      <c r="O48" s="103">
        <f t="shared" si="4"/>
        <v>0</v>
      </c>
      <c r="P48" s="103">
        <f t="shared" si="4"/>
        <v>0</v>
      </c>
      <c r="Q48" s="103">
        <f t="shared" si="4"/>
        <v>0</v>
      </c>
      <c r="R48" s="103">
        <f t="shared" si="4"/>
        <v>0</v>
      </c>
      <c r="S48" s="103">
        <f t="shared" si="4"/>
        <v>0</v>
      </c>
      <c r="T48" s="103">
        <f t="shared" si="4"/>
        <v>0</v>
      </c>
      <c r="V48" s="30" t="s">
        <v>245</v>
      </c>
    </row>
    <row r="49" spans="3:22" s="161" customFormat="1" ht="13.5">
      <c r="C49" s="94" t="str">
        <f>'5'!C241</f>
        <v>Spare - Please specify</v>
      </c>
      <c r="D49" s="222" t="str">
        <f>'5'!D241</f>
        <v>SP3</v>
      </c>
      <c r="E49" s="18" t="s">
        <v>649</v>
      </c>
      <c r="H49" s="103">
        <f t="shared" si="2"/>
        <v>0</v>
      </c>
      <c r="I49" s="103">
        <f t="shared" si="4"/>
        <v>0</v>
      </c>
      <c r="J49" s="103">
        <f t="shared" si="4"/>
        <v>0</v>
      </c>
      <c r="K49" s="103">
        <f t="shared" si="4"/>
        <v>0</v>
      </c>
      <c r="L49" s="103">
        <f t="shared" si="4"/>
        <v>0</v>
      </c>
      <c r="M49" s="103">
        <f t="shared" si="4"/>
        <v>0</v>
      </c>
      <c r="N49" s="103">
        <f t="shared" si="4"/>
        <v>0</v>
      </c>
      <c r="O49" s="103">
        <f t="shared" si="4"/>
        <v>0</v>
      </c>
      <c r="P49" s="103">
        <f t="shared" si="4"/>
        <v>0</v>
      </c>
      <c r="Q49" s="103">
        <f t="shared" si="4"/>
        <v>0</v>
      </c>
      <c r="R49" s="103">
        <f t="shared" si="4"/>
        <v>0</v>
      </c>
      <c r="S49" s="103">
        <f t="shared" si="4"/>
        <v>0</v>
      </c>
      <c r="T49" s="103">
        <f t="shared" si="4"/>
        <v>0</v>
      </c>
      <c r="V49" s="30" t="s">
        <v>245</v>
      </c>
    </row>
    <row r="50" spans="3:22" s="161" customFormat="1" ht="13.5">
      <c r="C50" s="94" t="str">
        <f>'5'!C142</f>
        <v>Additional Project - please specify</v>
      </c>
      <c r="D50" s="222" t="str">
        <f>'5'!D242</f>
        <v>PJ1</v>
      </c>
      <c r="E50" s="270" t="s">
        <v>649</v>
      </c>
      <c r="H50" s="103">
        <f t="shared" si="2"/>
        <v>0</v>
      </c>
      <c r="I50" s="103">
        <f t="shared" ref="I50:T52" si="5">SUMIF($D$76:$D$192,$D50,I$76:I$192)</f>
        <v>0</v>
      </c>
      <c r="J50" s="103">
        <f t="shared" si="5"/>
        <v>0</v>
      </c>
      <c r="K50" s="103">
        <f t="shared" si="5"/>
        <v>0</v>
      </c>
      <c r="L50" s="103">
        <f t="shared" si="5"/>
        <v>0</v>
      </c>
      <c r="M50" s="103">
        <f t="shared" si="5"/>
        <v>0</v>
      </c>
      <c r="N50" s="103">
        <f t="shared" si="5"/>
        <v>0</v>
      </c>
      <c r="O50" s="103">
        <f t="shared" si="5"/>
        <v>0</v>
      </c>
      <c r="P50" s="103">
        <f t="shared" si="5"/>
        <v>0</v>
      </c>
      <c r="Q50" s="103">
        <f t="shared" si="5"/>
        <v>0</v>
      </c>
      <c r="R50" s="103">
        <f t="shared" si="5"/>
        <v>0</v>
      </c>
      <c r="S50" s="103">
        <f t="shared" si="5"/>
        <v>0</v>
      </c>
      <c r="T50" s="103">
        <f>SUMIF($D$76:$D$192,$D50,T$76:T$192)</f>
        <v>0</v>
      </c>
      <c r="V50" s="30" t="s">
        <v>245</v>
      </c>
    </row>
    <row r="51" spans="3:22" s="161" customFormat="1" ht="13.5">
      <c r="C51" s="94" t="str">
        <f>'5'!C143</f>
        <v>Additional Project - please specify</v>
      </c>
      <c r="D51" s="222" t="str">
        <f>'5'!D243</f>
        <v>PJ2</v>
      </c>
      <c r="E51" s="270" t="s">
        <v>649</v>
      </c>
      <c r="H51" s="103">
        <f t="shared" si="2"/>
        <v>0</v>
      </c>
      <c r="I51" s="103">
        <f t="shared" si="5"/>
        <v>0</v>
      </c>
      <c r="J51" s="103">
        <f t="shared" si="5"/>
        <v>0</v>
      </c>
      <c r="K51" s="103">
        <f t="shared" si="5"/>
        <v>0</v>
      </c>
      <c r="L51" s="103">
        <f t="shared" si="5"/>
        <v>0</v>
      </c>
      <c r="M51" s="103">
        <f t="shared" si="5"/>
        <v>0</v>
      </c>
      <c r="N51" s="103">
        <f t="shared" si="5"/>
        <v>0</v>
      </c>
      <c r="O51" s="103">
        <f t="shared" si="5"/>
        <v>0</v>
      </c>
      <c r="P51" s="103">
        <f t="shared" si="5"/>
        <v>0</v>
      </c>
      <c r="Q51" s="103">
        <f t="shared" si="5"/>
        <v>0</v>
      </c>
      <c r="R51" s="103">
        <f t="shared" si="5"/>
        <v>0</v>
      </c>
      <c r="S51" s="103">
        <f t="shared" si="5"/>
        <v>0</v>
      </c>
      <c r="T51" s="103">
        <f t="shared" si="5"/>
        <v>0</v>
      </c>
      <c r="V51" s="30" t="s">
        <v>245</v>
      </c>
    </row>
    <row r="52" spans="3:22" s="161" customFormat="1" ht="13.5">
      <c r="C52" s="94" t="str">
        <f>'5'!C144</f>
        <v>Additional Project - please specify</v>
      </c>
      <c r="D52" s="222" t="str">
        <f>'5'!D244</f>
        <v>PJ3</v>
      </c>
      <c r="E52" s="270" t="s">
        <v>649</v>
      </c>
      <c r="H52" s="103">
        <f t="shared" si="2"/>
        <v>0</v>
      </c>
      <c r="I52" s="103">
        <f t="shared" si="5"/>
        <v>0</v>
      </c>
      <c r="J52" s="103">
        <f t="shared" si="5"/>
        <v>0</v>
      </c>
      <c r="K52" s="103">
        <f t="shared" si="5"/>
        <v>0</v>
      </c>
      <c r="L52" s="103">
        <f t="shared" si="5"/>
        <v>0</v>
      </c>
      <c r="M52" s="103">
        <f t="shared" si="5"/>
        <v>0</v>
      </c>
      <c r="N52" s="103">
        <f t="shared" si="5"/>
        <v>0</v>
      </c>
      <c r="O52" s="103">
        <f t="shared" si="5"/>
        <v>0</v>
      </c>
      <c r="P52" s="103">
        <f t="shared" si="5"/>
        <v>0</v>
      </c>
      <c r="Q52" s="103">
        <f t="shared" si="5"/>
        <v>0</v>
      </c>
      <c r="R52" s="103">
        <f t="shared" si="5"/>
        <v>0</v>
      </c>
      <c r="S52" s="103">
        <f t="shared" si="5"/>
        <v>0</v>
      </c>
      <c r="T52" s="103">
        <f t="shared" si="5"/>
        <v>0</v>
      </c>
      <c r="V52" s="30" t="s">
        <v>245</v>
      </c>
    </row>
    <row r="53" spans="3:22" s="161" customFormat="1" ht="13.5">
      <c r="D53" s="222"/>
      <c r="H53" s="97"/>
      <c r="I53" s="97"/>
      <c r="J53" s="97"/>
      <c r="K53" s="97"/>
      <c r="L53" s="97"/>
      <c r="M53" s="97"/>
      <c r="N53" s="97"/>
      <c r="O53" s="97"/>
      <c r="P53" s="97"/>
      <c r="Q53" s="97"/>
      <c r="R53" s="97"/>
      <c r="S53" s="97"/>
      <c r="T53" s="97"/>
    </row>
    <row r="54" spans="3:22" s="161" customFormat="1" ht="13.5">
      <c r="C54" s="16" t="s">
        <v>244</v>
      </c>
      <c r="D54" s="222"/>
      <c r="H54" s="97"/>
      <c r="I54" s="97"/>
      <c r="J54" s="97"/>
      <c r="K54" s="97"/>
      <c r="L54" s="97"/>
      <c r="M54" s="97"/>
      <c r="N54" s="97"/>
      <c r="O54" s="97"/>
      <c r="P54" s="97"/>
      <c r="Q54" s="97"/>
      <c r="R54" s="97"/>
      <c r="S54" s="97"/>
      <c r="T54" s="97"/>
    </row>
    <row r="55" spans="3:22" s="161" customFormat="1" ht="13.5">
      <c r="C55" s="94" t="str">
        <f>'5'!C229</f>
        <v>Payroll costs</v>
      </c>
      <c r="D55" s="222" t="str">
        <f>'5'!D229</f>
        <v>PR</v>
      </c>
      <c r="E55" s="18" t="s">
        <v>649</v>
      </c>
      <c r="H55" s="103">
        <f t="shared" ref="H55:T67" si="6">SUMIF($D$198:$D$216,$D55,H$198:H$216)</f>
        <v>0</v>
      </c>
      <c r="I55" s="103">
        <f t="shared" si="6"/>
        <v>0</v>
      </c>
      <c r="J55" s="103">
        <f t="shared" si="6"/>
        <v>0</v>
      </c>
      <c r="K55" s="103">
        <f t="shared" si="6"/>
        <v>0</v>
      </c>
      <c r="L55" s="103">
        <f t="shared" si="6"/>
        <v>0</v>
      </c>
      <c r="M55" s="103">
        <f t="shared" si="6"/>
        <v>0</v>
      </c>
      <c r="N55" s="103">
        <f t="shared" si="6"/>
        <v>0</v>
      </c>
      <c r="O55" s="103">
        <f t="shared" si="6"/>
        <v>0</v>
      </c>
      <c r="P55" s="103">
        <f t="shared" si="6"/>
        <v>0</v>
      </c>
      <c r="Q55" s="103">
        <f t="shared" si="6"/>
        <v>0</v>
      </c>
      <c r="R55" s="103">
        <f t="shared" si="6"/>
        <v>0</v>
      </c>
      <c r="S55" s="103">
        <f t="shared" si="6"/>
        <v>0</v>
      </c>
      <c r="T55" s="103">
        <f t="shared" si="6"/>
        <v>0</v>
      </c>
      <c r="V55" s="30" t="s">
        <v>245</v>
      </c>
    </row>
    <row r="56" spans="3:22" s="161" customFormat="1" ht="13.5">
      <c r="C56" s="94" t="str">
        <f>'5'!C230</f>
        <v>Non-payroll costs</v>
      </c>
      <c r="D56" s="222" t="str">
        <f>'5'!D230</f>
        <v>NP</v>
      </c>
      <c r="E56" s="18" t="s">
        <v>649</v>
      </c>
      <c r="H56" s="103">
        <f t="shared" si="6"/>
        <v>0</v>
      </c>
      <c r="I56" s="103">
        <f t="shared" si="6"/>
        <v>0</v>
      </c>
      <c r="J56" s="103">
        <f t="shared" si="6"/>
        <v>0</v>
      </c>
      <c r="K56" s="103">
        <f t="shared" si="6"/>
        <v>0</v>
      </c>
      <c r="L56" s="103">
        <f t="shared" si="6"/>
        <v>0</v>
      </c>
      <c r="M56" s="103">
        <f t="shared" si="6"/>
        <v>0</v>
      </c>
      <c r="N56" s="103">
        <f t="shared" si="6"/>
        <v>0</v>
      </c>
      <c r="O56" s="103">
        <f t="shared" si="6"/>
        <v>0</v>
      </c>
      <c r="P56" s="103">
        <f t="shared" si="6"/>
        <v>0</v>
      </c>
      <c r="Q56" s="103">
        <f t="shared" si="6"/>
        <v>0</v>
      </c>
      <c r="R56" s="103">
        <f t="shared" si="6"/>
        <v>0</v>
      </c>
      <c r="S56" s="103">
        <f t="shared" si="6"/>
        <v>0</v>
      </c>
      <c r="T56" s="103">
        <f t="shared" si="6"/>
        <v>0</v>
      </c>
      <c r="V56" s="30" t="s">
        <v>245</v>
      </c>
    </row>
    <row r="57" spans="3:22" s="161" customFormat="1" ht="13.5">
      <c r="C57" s="94" t="str">
        <f>'5'!C231</f>
        <v>Recruitment</v>
      </c>
      <c r="D57" s="222" t="str">
        <f>'5'!D231</f>
        <v>RC</v>
      </c>
      <c r="E57" s="18" t="s">
        <v>649</v>
      </c>
      <c r="H57" s="103">
        <f t="shared" si="6"/>
        <v>0</v>
      </c>
      <c r="I57" s="103">
        <f t="shared" si="6"/>
        <v>0</v>
      </c>
      <c r="J57" s="103">
        <f t="shared" si="6"/>
        <v>0</v>
      </c>
      <c r="K57" s="103">
        <f t="shared" si="6"/>
        <v>0</v>
      </c>
      <c r="L57" s="103">
        <f t="shared" si="6"/>
        <v>0</v>
      </c>
      <c r="M57" s="103">
        <f t="shared" si="6"/>
        <v>0</v>
      </c>
      <c r="N57" s="103">
        <f t="shared" si="6"/>
        <v>0</v>
      </c>
      <c r="O57" s="103">
        <f t="shared" si="6"/>
        <v>0</v>
      </c>
      <c r="P57" s="103">
        <f t="shared" si="6"/>
        <v>0</v>
      </c>
      <c r="Q57" s="103">
        <f t="shared" si="6"/>
        <v>0</v>
      </c>
      <c r="R57" s="103">
        <f t="shared" si="6"/>
        <v>0</v>
      </c>
      <c r="S57" s="103">
        <f t="shared" si="6"/>
        <v>0</v>
      </c>
      <c r="T57" s="103">
        <f t="shared" si="6"/>
        <v>0</v>
      </c>
      <c r="V57" s="30" t="s">
        <v>245</v>
      </c>
    </row>
    <row r="58" spans="3:22" s="161" customFormat="1" ht="13.5">
      <c r="C58" s="94" t="str">
        <f>'5'!C232</f>
        <v>Accommodation</v>
      </c>
      <c r="D58" s="222" t="str">
        <f>'5'!D232</f>
        <v>AC</v>
      </c>
      <c r="E58" s="18" t="s">
        <v>649</v>
      </c>
      <c r="H58" s="103">
        <f t="shared" si="6"/>
        <v>0</v>
      </c>
      <c r="I58" s="103">
        <f t="shared" si="6"/>
        <v>0</v>
      </c>
      <c r="J58" s="103">
        <f t="shared" si="6"/>
        <v>0</v>
      </c>
      <c r="K58" s="103">
        <f t="shared" si="6"/>
        <v>0</v>
      </c>
      <c r="L58" s="103">
        <f t="shared" si="6"/>
        <v>0</v>
      </c>
      <c r="M58" s="103">
        <f t="shared" si="6"/>
        <v>0</v>
      </c>
      <c r="N58" s="103">
        <f t="shared" si="6"/>
        <v>0</v>
      </c>
      <c r="O58" s="103">
        <f t="shared" si="6"/>
        <v>0</v>
      </c>
      <c r="P58" s="103">
        <f t="shared" si="6"/>
        <v>0</v>
      </c>
      <c r="Q58" s="103">
        <f t="shared" si="6"/>
        <v>0</v>
      </c>
      <c r="R58" s="103">
        <f t="shared" si="6"/>
        <v>0</v>
      </c>
      <c r="S58" s="103">
        <f t="shared" si="6"/>
        <v>0</v>
      </c>
      <c r="T58" s="103">
        <f t="shared" si="6"/>
        <v>0</v>
      </c>
      <c r="V58" s="30" t="s">
        <v>245</v>
      </c>
    </row>
    <row r="59" spans="3:22" s="161" customFormat="1" ht="13.5">
      <c r="C59" s="94" t="str">
        <f>'5'!C233</f>
        <v>External services</v>
      </c>
      <c r="D59" s="222" t="str">
        <f>'5'!D233</f>
        <v>ES</v>
      </c>
      <c r="E59" s="18" t="s">
        <v>649</v>
      </c>
      <c r="H59" s="103">
        <f t="shared" si="6"/>
        <v>0</v>
      </c>
      <c r="I59" s="103">
        <f t="shared" si="6"/>
        <v>0</v>
      </c>
      <c r="J59" s="103">
        <f t="shared" si="6"/>
        <v>0</v>
      </c>
      <c r="K59" s="103">
        <f t="shared" si="6"/>
        <v>0</v>
      </c>
      <c r="L59" s="103">
        <f t="shared" si="6"/>
        <v>0</v>
      </c>
      <c r="M59" s="103">
        <f t="shared" si="6"/>
        <v>0</v>
      </c>
      <c r="N59" s="103">
        <f t="shared" si="6"/>
        <v>0</v>
      </c>
      <c r="O59" s="103">
        <f t="shared" si="6"/>
        <v>0</v>
      </c>
      <c r="P59" s="103">
        <f t="shared" si="6"/>
        <v>0</v>
      </c>
      <c r="Q59" s="103">
        <f t="shared" si="6"/>
        <v>0</v>
      </c>
      <c r="R59" s="103">
        <f t="shared" si="6"/>
        <v>0</v>
      </c>
      <c r="S59" s="103">
        <f t="shared" si="6"/>
        <v>0</v>
      </c>
      <c r="T59" s="103">
        <f t="shared" si="6"/>
        <v>0</v>
      </c>
      <c r="V59" s="30" t="s">
        <v>245</v>
      </c>
    </row>
    <row r="60" spans="3:22" s="161" customFormat="1" ht="13.5">
      <c r="C60" s="94" t="str">
        <f>'5'!C234</f>
        <v>Internal services</v>
      </c>
      <c r="D60" s="222" t="str">
        <f>'5'!D234</f>
        <v>IS</v>
      </c>
      <c r="E60" s="18" t="s">
        <v>649</v>
      </c>
      <c r="H60" s="103">
        <f t="shared" si="6"/>
        <v>0</v>
      </c>
      <c r="I60" s="103">
        <f t="shared" si="6"/>
        <v>0</v>
      </c>
      <c r="J60" s="103">
        <f t="shared" si="6"/>
        <v>0</v>
      </c>
      <c r="K60" s="103">
        <f t="shared" si="6"/>
        <v>0</v>
      </c>
      <c r="L60" s="103">
        <f t="shared" si="6"/>
        <v>0</v>
      </c>
      <c r="M60" s="103">
        <f t="shared" si="6"/>
        <v>0</v>
      </c>
      <c r="N60" s="103">
        <f t="shared" si="6"/>
        <v>0</v>
      </c>
      <c r="O60" s="103">
        <f t="shared" si="6"/>
        <v>0</v>
      </c>
      <c r="P60" s="103">
        <f t="shared" si="6"/>
        <v>0</v>
      </c>
      <c r="Q60" s="103">
        <f t="shared" si="6"/>
        <v>0</v>
      </c>
      <c r="R60" s="103">
        <f t="shared" si="6"/>
        <v>0</v>
      </c>
      <c r="S60" s="103">
        <f t="shared" si="6"/>
        <v>0</v>
      </c>
      <c r="T60" s="103">
        <f t="shared" si="6"/>
        <v>0</v>
      </c>
      <c r="V60" s="30" t="s">
        <v>245</v>
      </c>
    </row>
    <row r="61" spans="3:22" s="161" customFormat="1" ht="13.5">
      <c r="C61" s="94" t="str">
        <f>'5'!C235</f>
        <v>Service management</v>
      </c>
      <c r="D61" s="222" t="str">
        <f>'5'!D235</f>
        <v>SM</v>
      </c>
      <c r="E61" s="18" t="s">
        <v>649</v>
      </c>
      <c r="H61" s="103">
        <f t="shared" si="6"/>
        <v>0</v>
      </c>
      <c r="I61" s="103">
        <f t="shared" si="6"/>
        <v>0</v>
      </c>
      <c r="J61" s="103">
        <f t="shared" si="6"/>
        <v>0</v>
      </c>
      <c r="K61" s="103">
        <f t="shared" si="6"/>
        <v>0</v>
      </c>
      <c r="L61" s="103">
        <f t="shared" si="6"/>
        <v>0</v>
      </c>
      <c r="M61" s="103">
        <f t="shared" si="6"/>
        <v>0</v>
      </c>
      <c r="N61" s="103">
        <f t="shared" si="6"/>
        <v>0</v>
      </c>
      <c r="O61" s="103">
        <f t="shared" si="6"/>
        <v>0</v>
      </c>
      <c r="P61" s="103">
        <f t="shared" si="6"/>
        <v>0</v>
      </c>
      <c r="Q61" s="103">
        <f t="shared" si="6"/>
        <v>0</v>
      </c>
      <c r="R61" s="103">
        <f t="shared" si="6"/>
        <v>0</v>
      </c>
      <c r="S61" s="103">
        <f t="shared" si="6"/>
        <v>0</v>
      </c>
      <c r="T61" s="103">
        <f t="shared" si="6"/>
        <v>0</v>
      </c>
      <c r="V61" s="30" t="s">
        <v>245</v>
      </c>
    </row>
    <row r="62" spans="3:22" s="161" customFormat="1" ht="13.5">
      <c r="C62" s="94" t="str">
        <f>'5'!C236</f>
        <v>Transition</v>
      </c>
      <c r="D62" s="222" t="str">
        <f>'5'!D236</f>
        <v>TR</v>
      </c>
      <c r="E62" s="18" t="s">
        <v>649</v>
      </c>
      <c r="H62" s="103">
        <f t="shared" si="6"/>
        <v>0</v>
      </c>
      <c r="I62" s="103">
        <f t="shared" si="6"/>
        <v>0</v>
      </c>
      <c r="J62" s="103">
        <f t="shared" si="6"/>
        <v>0</v>
      </c>
      <c r="K62" s="103">
        <f t="shared" si="6"/>
        <v>0</v>
      </c>
      <c r="L62" s="103">
        <f t="shared" si="6"/>
        <v>0</v>
      </c>
      <c r="M62" s="103">
        <f t="shared" si="6"/>
        <v>0</v>
      </c>
      <c r="N62" s="103">
        <f t="shared" si="6"/>
        <v>0</v>
      </c>
      <c r="O62" s="103">
        <f t="shared" si="6"/>
        <v>0</v>
      </c>
      <c r="P62" s="103">
        <f t="shared" si="6"/>
        <v>0</v>
      </c>
      <c r="Q62" s="103">
        <f t="shared" si="6"/>
        <v>0</v>
      </c>
      <c r="R62" s="103">
        <f t="shared" si="6"/>
        <v>0</v>
      </c>
      <c r="S62" s="103">
        <f t="shared" si="6"/>
        <v>0</v>
      </c>
      <c r="T62" s="103">
        <f t="shared" si="6"/>
        <v>0</v>
      </c>
      <c r="V62" s="30" t="s">
        <v>245</v>
      </c>
    </row>
    <row r="63" spans="3:22" s="161" customFormat="1" ht="13.5">
      <c r="C63" s="94" t="str">
        <f>'5'!C237</f>
        <v>IT Services</v>
      </c>
      <c r="D63" s="222" t="str">
        <f>'5'!D237</f>
        <v>IT</v>
      </c>
      <c r="E63" s="18" t="s">
        <v>649</v>
      </c>
      <c r="H63" s="103">
        <f t="shared" si="6"/>
        <v>0</v>
      </c>
      <c r="I63" s="103">
        <f t="shared" si="6"/>
        <v>0</v>
      </c>
      <c r="J63" s="103">
        <f t="shared" si="6"/>
        <v>0</v>
      </c>
      <c r="K63" s="103">
        <f t="shared" si="6"/>
        <v>0</v>
      </c>
      <c r="L63" s="103">
        <f t="shared" si="6"/>
        <v>0</v>
      </c>
      <c r="M63" s="103">
        <f t="shared" si="6"/>
        <v>0</v>
      </c>
      <c r="N63" s="103">
        <f t="shared" si="6"/>
        <v>0</v>
      </c>
      <c r="O63" s="103">
        <f t="shared" si="6"/>
        <v>0</v>
      </c>
      <c r="P63" s="103">
        <f t="shared" si="6"/>
        <v>0</v>
      </c>
      <c r="Q63" s="103">
        <f t="shared" si="6"/>
        <v>0</v>
      </c>
      <c r="R63" s="103">
        <f t="shared" si="6"/>
        <v>0</v>
      </c>
      <c r="S63" s="103">
        <f t="shared" si="6"/>
        <v>0</v>
      </c>
      <c r="T63" s="103">
        <f t="shared" si="6"/>
        <v>0</v>
      </c>
      <c r="V63" s="30" t="s">
        <v>245</v>
      </c>
    </row>
    <row r="64" spans="3:22" s="161" customFormat="1" ht="13.5">
      <c r="C64" s="94" t="str">
        <f>'5'!C238</f>
        <v>Office Sundry</v>
      </c>
      <c r="D64" s="222" t="str">
        <f>'5'!D238</f>
        <v>OS</v>
      </c>
      <c r="E64" s="18" t="s">
        <v>649</v>
      </c>
      <c r="H64" s="103">
        <f t="shared" si="6"/>
        <v>0</v>
      </c>
      <c r="I64" s="103">
        <f t="shared" si="6"/>
        <v>0</v>
      </c>
      <c r="J64" s="103">
        <f t="shared" si="6"/>
        <v>0</v>
      </c>
      <c r="K64" s="103">
        <f t="shared" si="6"/>
        <v>0</v>
      </c>
      <c r="L64" s="103">
        <f t="shared" si="6"/>
        <v>0</v>
      </c>
      <c r="M64" s="103">
        <f t="shared" si="6"/>
        <v>0</v>
      </c>
      <c r="N64" s="103">
        <f t="shared" si="6"/>
        <v>0</v>
      </c>
      <c r="O64" s="103">
        <f t="shared" si="6"/>
        <v>0</v>
      </c>
      <c r="P64" s="103">
        <f t="shared" si="6"/>
        <v>0</v>
      </c>
      <c r="Q64" s="103">
        <f t="shared" si="6"/>
        <v>0</v>
      </c>
      <c r="R64" s="103">
        <f t="shared" si="6"/>
        <v>0</v>
      </c>
      <c r="S64" s="103">
        <f t="shared" si="6"/>
        <v>0</v>
      </c>
      <c r="T64" s="103">
        <f t="shared" si="6"/>
        <v>0</v>
      </c>
      <c r="V64" s="30" t="s">
        <v>245</v>
      </c>
    </row>
    <row r="65" spans="1:23" s="161" customFormat="1" ht="13.5">
      <c r="C65" s="94" t="str">
        <f>'5'!C242</f>
        <v>Project - Please specify</v>
      </c>
      <c r="D65" s="222" t="str">
        <f>'5'!D242</f>
        <v>PJ1</v>
      </c>
      <c r="E65" s="18" t="s">
        <v>649</v>
      </c>
      <c r="H65" s="103">
        <f t="shared" si="6"/>
        <v>0</v>
      </c>
      <c r="I65" s="103">
        <f t="shared" si="6"/>
        <v>0</v>
      </c>
      <c r="J65" s="103">
        <f t="shared" si="6"/>
        <v>0</v>
      </c>
      <c r="K65" s="103">
        <f t="shared" si="6"/>
        <v>0</v>
      </c>
      <c r="L65" s="103">
        <f t="shared" si="6"/>
        <v>0</v>
      </c>
      <c r="M65" s="103">
        <f t="shared" si="6"/>
        <v>0</v>
      </c>
      <c r="N65" s="103">
        <f t="shared" si="6"/>
        <v>0</v>
      </c>
      <c r="O65" s="103">
        <f t="shared" si="6"/>
        <v>0</v>
      </c>
      <c r="P65" s="103">
        <f t="shared" si="6"/>
        <v>0</v>
      </c>
      <c r="Q65" s="103">
        <f t="shared" si="6"/>
        <v>0</v>
      </c>
      <c r="R65" s="103">
        <f t="shared" si="6"/>
        <v>0</v>
      </c>
      <c r="S65" s="103">
        <f t="shared" si="6"/>
        <v>0</v>
      </c>
      <c r="T65" s="103">
        <f t="shared" si="6"/>
        <v>0</v>
      </c>
      <c r="V65" s="30" t="s">
        <v>245</v>
      </c>
    </row>
    <row r="66" spans="1:23" s="161" customFormat="1" ht="13.5">
      <c r="C66" s="94" t="str">
        <f>'5'!C243</f>
        <v>Project - Please specify</v>
      </c>
      <c r="D66" s="222" t="str">
        <f>'5'!D243</f>
        <v>PJ2</v>
      </c>
      <c r="E66" s="18" t="s">
        <v>649</v>
      </c>
      <c r="H66" s="103">
        <f t="shared" si="6"/>
        <v>0</v>
      </c>
      <c r="I66" s="103">
        <f t="shared" si="6"/>
        <v>0</v>
      </c>
      <c r="J66" s="103">
        <f t="shared" si="6"/>
        <v>0</v>
      </c>
      <c r="K66" s="103">
        <f t="shared" si="6"/>
        <v>0</v>
      </c>
      <c r="L66" s="103">
        <f t="shared" si="6"/>
        <v>0</v>
      </c>
      <c r="M66" s="103">
        <f t="shared" si="6"/>
        <v>0</v>
      </c>
      <c r="N66" s="103">
        <f t="shared" si="6"/>
        <v>0</v>
      </c>
      <c r="O66" s="103">
        <f t="shared" si="6"/>
        <v>0</v>
      </c>
      <c r="P66" s="103">
        <f t="shared" si="6"/>
        <v>0</v>
      </c>
      <c r="Q66" s="103">
        <f t="shared" si="6"/>
        <v>0</v>
      </c>
      <c r="R66" s="103">
        <f t="shared" si="6"/>
        <v>0</v>
      </c>
      <c r="S66" s="103">
        <f t="shared" si="6"/>
        <v>0</v>
      </c>
      <c r="T66" s="103">
        <f t="shared" si="6"/>
        <v>0</v>
      </c>
      <c r="V66" s="30" t="s">
        <v>245</v>
      </c>
    </row>
    <row r="67" spans="1:23" s="161" customFormat="1" ht="13.5">
      <c r="C67" s="94" t="str">
        <f>'5'!C244</f>
        <v>Project - Please specify</v>
      </c>
      <c r="D67" s="222" t="str">
        <f>'5'!D244</f>
        <v>PJ3</v>
      </c>
      <c r="E67" s="18" t="s">
        <v>649</v>
      </c>
      <c r="H67" s="103">
        <f t="shared" si="6"/>
        <v>0</v>
      </c>
      <c r="I67" s="103">
        <f t="shared" si="6"/>
        <v>0</v>
      </c>
      <c r="J67" s="103">
        <f t="shared" si="6"/>
        <v>0</v>
      </c>
      <c r="K67" s="103">
        <f t="shared" si="6"/>
        <v>0</v>
      </c>
      <c r="L67" s="103">
        <f t="shared" si="6"/>
        <v>0</v>
      </c>
      <c r="M67" s="103">
        <f t="shared" si="6"/>
        <v>0</v>
      </c>
      <c r="N67" s="103">
        <f t="shared" si="6"/>
        <v>0</v>
      </c>
      <c r="O67" s="103">
        <f t="shared" si="6"/>
        <v>0</v>
      </c>
      <c r="P67" s="103">
        <f t="shared" si="6"/>
        <v>0</v>
      </c>
      <c r="Q67" s="103">
        <f t="shared" si="6"/>
        <v>0</v>
      </c>
      <c r="R67" s="103">
        <f t="shared" si="6"/>
        <v>0</v>
      </c>
      <c r="S67" s="103">
        <f t="shared" si="6"/>
        <v>0</v>
      </c>
      <c r="T67" s="103">
        <f t="shared" si="6"/>
        <v>0</v>
      </c>
      <c r="V67" s="30" t="s">
        <v>245</v>
      </c>
    </row>
    <row r="68" spans="1:23" s="161" customFormat="1" ht="13.5">
      <c r="B68" s="169"/>
      <c r="D68" s="49"/>
      <c r="E68" s="18"/>
      <c r="H68" s="97"/>
      <c r="I68" s="97"/>
      <c r="J68" s="97"/>
      <c r="K68" s="97"/>
      <c r="L68" s="97"/>
      <c r="M68" s="97"/>
      <c r="N68" s="97"/>
      <c r="O68" s="97"/>
      <c r="P68" s="97"/>
      <c r="Q68" s="97"/>
      <c r="R68" s="97"/>
      <c r="S68" s="97"/>
      <c r="T68" s="97"/>
    </row>
    <row r="69" spans="1:23" s="63" customFormat="1" ht="13.5">
      <c r="D69" s="235"/>
      <c r="H69" s="120"/>
      <c r="I69" s="120"/>
      <c r="J69" s="120"/>
      <c r="K69" s="120"/>
      <c r="L69" s="120"/>
      <c r="M69" s="120"/>
      <c r="N69" s="120"/>
      <c r="O69" s="120"/>
      <c r="P69" s="120"/>
      <c r="Q69" s="120"/>
      <c r="R69" s="120"/>
      <c r="S69" s="120"/>
      <c r="T69" s="120"/>
      <c r="V69" s="223"/>
    </row>
    <row r="70" spans="1:23" s="161" customFormat="1" ht="13.5">
      <c r="B70" s="65" t="s">
        <v>617</v>
      </c>
      <c r="D70" s="234"/>
      <c r="E70" s="64"/>
      <c r="F70" s="64"/>
      <c r="G70" s="64"/>
      <c r="H70" s="119"/>
      <c r="I70" s="119"/>
      <c r="J70" s="119"/>
      <c r="K70" s="119"/>
      <c r="L70" s="119"/>
      <c r="M70" s="119"/>
      <c r="N70" s="119"/>
      <c r="O70" s="119"/>
      <c r="P70" s="119"/>
      <c r="Q70" s="119"/>
      <c r="R70" s="119"/>
      <c r="S70" s="119"/>
      <c r="T70" s="119"/>
    </row>
    <row r="71" spans="1:23" s="161" customFormat="1" ht="13.5">
      <c r="C71" s="65"/>
      <c r="D71" s="234"/>
      <c r="E71" s="64"/>
      <c r="F71" s="64"/>
      <c r="G71" s="64"/>
      <c r="H71" s="119"/>
      <c r="I71" s="119"/>
      <c r="J71" s="119"/>
      <c r="K71" s="119"/>
      <c r="L71" s="119"/>
      <c r="M71" s="119"/>
      <c r="N71" s="119"/>
      <c r="O71" s="119"/>
      <c r="P71" s="119"/>
      <c r="Q71" s="119"/>
      <c r="R71" s="119"/>
      <c r="S71" s="119"/>
      <c r="T71" s="119"/>
    </row>
    <row r="72" spans="1:23" s="161" customFormat="1" ht="13.5">
      <c r="A72" s="64"/>
      <c r="B72" s="64"/>
      <c r="C72" s="65" t="str">
        <f>C223</f>
        <v>Total (including shared service cost)</v>
      </c>
      <c r="D72" s="234"/>
      <c r="E72" s="18" t="s">
        <v>649</v>
      </c>
      <c r="H72" s="98">
        <f t="shared" ref="H72:T72" si="7">H223-H374</f>
        <v>0</v>
      </c>
      <c r="I72" s="98">
        <f t="shared" si="7"/>
        <v>0</v>
      </c>
      <c r="J72" s="98">
        <f t="shared" si="7"/>
        <v>0</v>
      </c>
      <c r="K72" s="98">
        <f t="shared" si="7"/>
        <v>0</v>
      </c>
      <c r="L72" s="98">
        <f t="shared" si="7"/>
        <v>0</v>
      </c>
      <c r="M72" s="98">
        <f t="shared" si="7"/>
        <v>0</v>
      </c>
      <c r="N72" s="98">
        <f t="shared" si="7"/>
        <v>0</v>
      </c>
      <c r="O72" s="98">
        <f t="shared" si="7"/>
        <v>0</v>
      </c>
      <c r="P72" s="98">
        <f t="shared" si="7"/>
        <v>0</v>
      </c>
      <c r="Q72" s="98">
        <f t="shared" si="7"/>
        <v>0</v>
      </c>
      <c r="R72" s="98">
        <f t="shared" si="7"/>
        <v>0</v>
      </c>
      <c r="S72" s="98">
        <f t="shared" si="7"/>
        <v>0</v>
      </c>
      <c r="T72" s="98">
        <f t="shared" si="7"/>
        <v>0</v>
      </c>
      <c r="U72" s="64"/>
      <c r="V72" s="64"/>
      <c r="W72" s="64"/>
    </row>
    <row r="73" spans="1:23" s="161" customFormat="1" ht="13.5">
      <c r="A73" s="64"/>
      <c r="B73" s="64"/>
      <c r="C73" s="65"/>
      <c r="D73" s="234"/>
      <c r="E73" s="64"/>
      <c r="F73" s="64"/>
      <c r="G73" s="64"/>
      <c r="H73" s="119"/>
      <c r="I73" s="119"/>
      <c r="J73" s="119"/>
      <c r="K73" s="119"/>
      <c r="L73" s="119"/>
      <c r="M73" s="119"/>
      <c r="N73" s="119"/>
      <c r="O73" s="119"/>
      <c r="P73" s="119"/>
      <c r="Q73" s="119"/>
      <c r="R73" s="119"/>
      <c r="S73" s="119"/>
      <c r="T73" s="119"/>
      <c r="U73" s="64"/>
      <c r="V73" s="64"/>
      <c r="W73" s="64"/>
    </row>
    <row r="74" spans="1:23" s="161" customFormat="1" ht="13.5">
      <c r="A74" s="64"/>
      <c r="B74" s="64"/>
      <c r="C74" s="65" t="str">
        <f>C225</f>
        <v>BASELINE (excluding shared service cost)</v>
      </c>
      <c r="D74" s="234"/>
      <c r="E74" s="18" t="s">
        <v>649</v>
      </c>
      <c r="F74" s="64"/>
      <c r="G74" s="64"/>
      <c r="H74" s="98">
        <f t="shared" ref="H74:T74" si="8">H225-H376</f>
        <v>0</v>
      </c>
      <c r="I74" s="98">
        <f t="shared" si="8"/>
        <v>0</v>
      </c>
      <c r="J74" s="98">
        <f t="shared" si="8"/>
        <v>0</v>
      </c>
      <c r="K74" s="98">
        <f t="shared" si="8"/>
        <v>0</v>
      </c>
      <c r="L74" s="98">
        <f t="shared" si="8"/>
        <v>0</v>
      </c>
      <c r="M74" s="98">
        <f t="shared" si="8"/>
        <v>0</v>
      </c>
      <c r="N74" s="98">
        <f t="shared" si="8"/>
        <v>0</v>
      </c>
      <c r="O74" s="98">
        <f t="shared" si="8"/>
        <v>0</v>
      </c>
      <c r="P74" s="98">
        <f t="shared" si="8"/>
        <v>0</v>
      </c>
      <c r="Q74" s="98">
        <f t="shared" si="8"/>
        <v>0</v>
      </c>
      <c r="R74" s="98">
        <f t="shared" si="8"/>
        <v>0</v>
      </c>
      <c r="S74" s="98">
        <f t="shared" si="8"/>
        <v>0</v>
      </c>
      <c r="T74" s="98">
        <f t="shared" si="8"/>
        <v>0</v>
      </c>
      <c r="U74" s="64"/>
      <c r="V74" s="64"/>
      <c r="W74" s="64"/>
    </row>
    <row r="75" spans="1:23" s="161" customFormat="1" ht="13.5">
      <c r="A75" s="64"/>
      <c r="B75" s="64"/>
      <c r="C75" s="65"/>
      <c r="D75" s="234"/>
      <c r="E75" s="64"/>
      <c r="F75" s="64"/>
      <c r="G75" s="64"/>
      <c r="H75" s="119"/>
      <c r="I75" s="119"/>
      <c r="J75" s="119"/>
      <c r="K75" s="119"/>
      <c r="L75" s="119"/>
      <c r="M75" s="119"/>
      <c r="N75" s="119"/>
      <c r="O75" s="119"/>
      <c r="P75" s="119"/>
      <c r="Q75" s="119"/>
      <c r="R75" s="119"/>
      <c r="S75" s="119"/>
      <c r="T75" s="119"/>
      <c r="U75" s="64"/>
      <c r="V75" s="64"/>
      <c r="W75" s="64"/>
    </row>
    <row r="76" spans="1:23" s="161" customFormat="1" ht="13.5">
      <c r="B76" s="169" t="s">
        <v>571</v>
      </c>
      <c r="C76" s="16" t="str">
        <f t="shared" ref="C76:C107" si="9">C227</f>
        <v>Corporate management</v>
      </c>
      <c r="D76" s="234"/>
      <c r="E76" s="18" t="s">
        <v>649</v>
      </c>
      <c r="H76" s="98">
        <f t="shared" ref="H76:T76" si="10">H227-H378</f>
        <v>0</v>
      </c>
      <c r="I76" s="98">
        <f t="shared" si="10"/>
        <v>0</v>
      </c>
      <c r="J76" s="98">
        <f t="shared" si="10"/>
        <v>0</v>
      </c>
      <c r="K76" s="98">
        <f t="shared" si="10"/>
        <v>0</v>
      </c>
      <c r="L76" s="98">
        <f t="shared" si="10"/>
        <v>0</v>
      </c>
      <c r="M76" s="98">
        <f t="shared" si="10"/>
        <v>0</v>
      </c>
      <c r="N76" s="98">
        <f t="shared" si="10"/>
        <v>0</v>
      </c>
      <c r="O76" s="98">
        <f t="shared" si="10"/>
        <v>0</v>
      </c>
      <c r="P76" s="98">
        <f t="shared" si="10"/>
        <v>0</v>
      </c>
      <c r="Q76" s="98">
        <f t="shared" si="10"/>
        <v>0</v>
      </c>
      <c r="R76" s="98">
        <f t="shared" si="10"/>
        <v>0</v>
      </c>
      <c r="S76" s="98">
        <f t="shared" si="10"/>
        <v>0</v>
      </c>
      <c r="T76" s="98">
        <f t="shared" si="10"/>
        <v>0</v>
      </c>
      <c r="V76" s="30" t="s">
        <v>245</v>
      </c>
    </row>
    <row r="77" spans="1:23" s="161" customFormat="1" ht="13.5">
      <c r="B77" s="169" t="s">
        <v>571</v>
      </c>
      <c r="C77" s="94" t="str">
        <f t="shared" si="9"/>
        <v>Payroll costs</v>
      </c>
      <c r="D77" s="234" t="str">
        <f t="shared" ref="D77:D89" si="11">D228</f>
        <v>PR</v>
      </c>
      <c r="E77" s="18" t="s">
        <v>649</v>
      </c>
      <c r="H77" s="98">
        <f t="shared" ref="H77:T77" si="12">H228-H379</f>
        <v>0</v>
      </c>
      <c r="I77" s="98">
        <f t="shared" si="12"/>
        <v>0</v>
      </c>
      <c r="J77" s="98">
        <f t="shared" si="12"/>
        <v>0</v>
      </c>
      <c r="K77" s="98">
        <f t="shared" si="12"/>
        <v>0</v>
      </c>
      <c r="L77" s="98">
        <f t="shared" si="12"/>
        <v>0</v>
      </c>
      <c r="M77" s="98">
        <f t="shared" si="12"/>
        <v>0</v>
      </c>
      <c r="N77" s="98">
        <f t="shared" si="12"/>
        <v>0</v>
      </c>
      <c r="O77" s="98">
        <f t="shared" si="12"/>
        <v>0</v>
      </c>
      <c r="P77" s="98">
        <f t="shared" si="12"/>
        <v>0</v>
      </c>
      <c r="Q77" s="98">
        <f t="shared" si="12"/>
        <v>0</v>
      </c>
      <c r="R77" s="98">
        <f t="shared" si="12"/>
        <v>0</v>
      </c>
      <c r="S77" s="98">
        <f t="shared" si="12"/>
        <v>0</v>
      </c>
      <c r="T77" s="98">
        <f t="shared" si="12"/>
        <v>0</v>
      </c>
      <c r="V77" s="30" t="s">
        <v>245</v>
      </c>
    </row>
    <row r="78" spans="1:23" s="161" customFormat="1" ht="13.5">
      <c r="B78" s="169" t="s">
        <v>571</v>
      </c>
      <c r="C78" s="94" t="str">
        <f t="shared" si="9"/>
        <v>Non-payroll costs</v>
      </c>
      <c r="D78" s="234" t="str">
        <f t="shared" si="11"/>
        <v>NP</v>
      </c>
      <c r="E78" s="18" t="s">
        <v>649</v>
      </c>
      <c r="H78" s="98">
        <f t="shared" ref="H78:T78" si="13">H229-H380</f>
        <v>0</v>
      </c>
      <c r="I78" s="98">
        <f t="shared" si="13"/>
        <v>0</v>
      </c>
      <c r="J78" s="98">
        <f t="shared" si="13"/>
        <v>0</v>
      </c>
      <c r="K78" s="98">
        <f t="shared" si="13"/>
        <v>0</v>
      </c>
      <c r="L78" s="98">
        <f t="shared" si="13"/>
        <v>0</v>
      </c>
      <c r="M78" s="98">
        <f t="shared" si="13"/>
        <v>0</v>
      </c>
      <c r="N78" s="98">
        <f t="shared" si="13"/>
        <v>0</v>
      </c>
      <c r="O78" s="98">
        <f t="shared" si="13"/>
        <v>0</v>
      </c>
      <c r="P78" s="98">
        <f t="shared" si="13"/>
        <v>0</v>
      </c>
      <c r="Q78" s="98">
        <f t="shared" si="13"/>
        <v>0</v>
      </c>
      <c r="R78" s="98">
        <f t="shared" si="13"/>
        <v>0</v>
      </c>
      <c r="S78" s="98">
        <f t="shared" si="13"/>
        <v>0</v>
      </c>
      <c r="T78" s="98">
        <f t="shared" si="13"/>
        <v>0</v>
      </c>
      <c r="V78" s="30" t="s">
        <v>245</v>
      </c>
    </row>
    <row r="79" spans="1:23" s="161" customFormat="1" ht="13.5">
      <c r="B79" s="169" t="s">
        <v>571</v>
      </c>
      <c r="C79" s="94" t="str">
        <f t="shared" si="9"/>
        <v>Recruitment</v>
      </c>
      <c r="D79" s="234" t="str">
        <f t="shared" si="11"/>
        <v>RC</v>
      </c>
      <c r="E79" s="18" t="s">
        <v>649</v>
      </c>
      <c r="H79" s="98">
        <f t="shared" ref="H79:T79" si="14">H230-H381</f>
        <v>0</v>
      </c>
      <c r="I79" s="98">
        <f t="shared" si="14"/>
        <v>0</v>
      </c>
      <c r="J79" s="98">
        <f t="shared" si="14"/>
        <v>0</v>
      </c>
      <c r="K79" s="98">
        <f t="shared" si="14"/>
        <v>0</v>
      </c>
      <c r="L79" s="98">
        <f t="shared" si="14"/>
        <v>0</v>
      </c>
      <c r="M79" s="98">
        <f t="shared" si="14"/>
        <v>0</v>
      </c>
      <c r="N79" s="98">
        <f t="shared" si="14"/>
        <v>0</v>
      </c>
      <c r="O79" s="98">
        <f t="shared" si="14"/>
        <v>0</v>
      </c>
      <c r="P79" s="98">
        <f t="shared" si="14"/>
        <v>0</v>
      </c>
      <c r="Q79" s="98">
        <f t="shared" si="14"/>
        <v>0</v>
      </c>
      <c r="R79" s="98">
        <f t="shared" si="14"/>
        <v>0</v>
      </c>
      <c r="S79" s="98">
        <f t="shared" si="14"/>
        <v>0</v>
      </c>
      <c r="T79" s="98">
        <f t="shared" si="14"/>
        <v>0</v>
      </c>
      <c r="V79" s="30" t="s">
        <v>245</v>
      </c>
    </row>
    <row r="80" spans="1:23" s="161" customFormat="1" ht="13.5">
      <c r="B80" s="169" t="s">
        <v>571</v>
      </c>
      <c r="C80" s="94" t="str">
        <f t="shared" si="9"/>
        <v>Accommodation</v>
      </c>
      <c r="D80" s="234" t="str">
        <f t="shared" si="11"/>
        <v>AC</v>
      </c>
      <c r="E80" s="18" t="s">
        <v>649</v>
      </c>
      <c r="H80" s="98">
        <f t="shared" ref="H80:T80" si="15">H231-H382</f>
        <v>0</v>
      </c>
      <c r="I80" s="98">
        <f t="shared" si="15"/>
        <v>0</v>
      </c>
      <c r="J80" s="98">
        <f t="shared" si="15"/>
        <v>0</v>
      </c>
      <c r="K80" s="98">
        <f t="shared" si="15"/>
        <v>0</v>
      </c>
      <c r="L80" s="98">
        <f t="shared" si="15"/>
        <v>0</v>
      </c>
      <c r="M80" s="98">
        <f t="shared" si="15"/>
        <v>0</v>
      </c>
      <c r="N80" s="98">
        <f t="shared" si="15"/>
        <v>0</v>
      </c>
      <c r="O80" s="98">
        <f t="shared" si="15"/>
        <v>0</v>
      </c>
      <c r="P80" s="98">
        <f t="shared" si="15"/>
        <v>0</v>
      </c>
      <c r="Q80" s="98">
        <f t="shared" si="15"/>
        <v>0</v>
      </c>
      <c r="R80" s="98">
        <f t="shared" si="15"/>
        <v>0</v>
      </c>
      <c r="S80" s="98">
        <f t="shared" si="15"/>
        <v>0</v>
      </c>
      <c r="T80" s="98">
        <f t="shared" si="15"/>
        <v>0</v>
      </c>
      <c r="V80" s="30" t="s">
        <v>245</v>
      </c>
    </row>
    <row r="81" spans="2:22" s="161" customFormat="1" ht="13.5">
      <c r="B81" s="169" t="s">
        <v>571</v>
      </c>
      <c r="C81" s="94" t="str">
        <f t="shared" si="9"/>
        <v>External services</v>
      </c>
      <c r="D81" s="234" t="str">
        <f t="shared" si="11"/>
        <v>ES</v>
      </c>
      <c r="E81" s="18" t="s">
        <v>649</v>
      </c>
      <c r="H81" s="98">
        <f t="shared" ref="H81:T81" si="16">H232-H383</f>
        <v>0</v>
      </c>
      <c r="I81" s="98">
        <f t="shared" si="16"/>
        <v>0</v>
      </c>
      <c r="J81" s="98">
        <f t="shared" si="16"/>
        <v>0</v>
      </c>
      <c r="K81" s="98">
        <f t="shared" si="16"/>
        <v>0</v>
      </c>
      <c r="L81" s="98">
        <f t="shared" si="16"/>
        <v>0</v>
      </c>
      <c r="M81" s="98">
        <f t="shared" si="16"/>
        <v>0</v>
      </c>
      <c r="N81" s="98">
        <f t="shared" si="16"/>
        <v>0</v>
      </c>
      <c r="O81" s="98">
        <f t="shared" si="16"/>
        <v>0</v>
      </c>
      <c r="P81" s="98">
        <f t="shared" si="16"/>
        <v>0</v>
      </c>
      <c r="Q81" s="98">
        <f t="shared" si="16"/>
        <v>0</v>
      </c>
      <c r="R81" s="98">
        <f t="shared" si="16"/>
        <v>0</v>
      </c>
      <c r="S81" s="98">
        <f t="shared" si="16"/>
        <v>0</v>
      </c>
      <c r="T81" s="98">
        <f t="shared" si="16"/>
        <v>0</v>
      </c>
      <c r="V81" s="30" t="s">
        <v>245</v>
      </c>
    </row>
    <row r="82" spans="2:22" s="161" customFormat="1" ht="13.5">
      <c r="B82" s="169" t="s">
        <v>571</v>
      </c>
      <c r="C82" s="94" t="str">
        <f t="shared" si="9"/>
        <v>Internal services</v>
      </c>
      <c r="D82" s="234" t="str">
        <f t="shared" si="11"/>
        <v>IS</v>
      </c>
      <c r="E82" s="18" t="s">
        <v>649</v>
      </c>
      <c r="H82" s="98">
        <f t="shared" ref="H82:T82" si="17">H233-H384</f>
        <v>0</v>
      </c>
      <c r="I82" s="98">
        <f t="shared" si="17"/>
        <v>0</v>
      </c>
      <c r="J82" s="98">
        <f t="shared" si="17"/>
        <v>0</v>
      </c>
      <c r="K82" s="98">
        <f t="shared" si="17"/>
        <v>0</v>
      </c>
      <c r="L82" s="98">
        <f t="shared" si="17"/>
        <v>0</v>
      </c>
      <c r="M82" s="98">
        <f t="shared" si="17"/>
        <v>0</v>
      </c>
      <c r="N82" s="98">
        <f t="shared" si="17"/>
        <v>0</v>
      </c>
      <c r="O82" s="98">
        <f t="shared" si="17"/>
        <v>0</v>
      </c>
      <c r="P82" s="98">
        <f t="shared" si="17"/>
        <v>0</v>
      </c>
      <c r="Q82" s="98">
        <f t="shared" si="17"/>
        <v>0</v>
      </c>
      <c r="R82" s="98">
        <f t="shared" si="17"/>
        <v>0</v>
      </c>
      <c r="S82" s="98">
        <f t="shared" si="17"/>
        <v>0</v>
      </c>
      <c r="T82" s="98">
        <f t="shared" si="17"/>
        <v>0</v>
      </c>
      <c r="V82" s="30" t="s">
        <v>245</v>
      </c>
    </row>
    <row r="83" spans="2:22" s="161" customFormat="1" ht="13.5">
      <c r="B83" s="169" t="s">
        <v>571</v>
      </c>
      <c r="C83" s="94" t="str">
        <f t="shared" si="9"/>
        <v>Service management</v>
      </c>
      <c r="D83" s="234" t="str">
        <f t="shared" si="11"/>
        <v>SM</v>
      </c>
      <c r="E83" s="18" t="s">
        <v>649</v>
      </c>
      <c r="H83" s="98">
        <f t="shared" ref="H83:T83" si="18">H234-H385</f>
        <v>0</v>
      </c>
      <c r="I83" s="98">
        <f t="shared" si="18"/>
        <v>0</v>
      </c>
      <c r="J83" s="98">
        <f t="shared" si="18"/>
        <v>0</v>
      </c>
      <c r="K83" s="98">
        <f t="shared" si="18"/>
        <v>0</v>
      </c>
      <c r="L83" s="98">
        <f t="shared" si="18"/>
        <v>0</v>
      </c>
      <c r="M83" s="98">
        <f t="shared" si="18"/>
        <v>0</v>
      </c>
      <c r="N83" s="98">
        <f t="shared" si="18"/>
        <v>0</v>
      </c>
      <c r="O83" s="98">
        <f t="shared" si="18"/>
        <v>0</v>
      </c>
      <c r="P83" s="98">
        <f t="shared" si="18"/>
        <v>0</v>
      </c>
      <c r="Q83" s="98">
        <f t="shared" si="18"/>
        <v>0</v>
      </c>
      <c r="R83" s="98">
        <f t="shared" si="18"/>
        <v>0</v>
      </c>
      <c r="S83" s="98">
        <f t="shared" si="18"/>
        <v>0</v>
      </c>
      <c r="T83" s="98">
        <f t="shared" si="18"/>
        <v>0</v>
      </c>
      <c r="V83" s="30" t="s">
        <v>245</v>
      </c>
    </row>
    <row r="84" spans="2:22" s="161" customFormat="1" ht="13.5">
      <c r="B84" s="169" t="s">
        <v>571</v>
      </c>
      <c r="C84" s="94" t="str">
        <f t="shared" si="9"/>
        <v>Transition</v>
      </c>
      <c r="D84" s="234" t="str">
        <f t="shared" si="11"/>
        <v>TR</v>
      </c>
      <c r="E84" s="18" t="s">
        <v>649</v>
      </c>
      <c r="H84" s="98">
        <f t="shared" ref="H84:T84" si="19">H235-H386</f>
        <v>0</v>
      </c>
      <c r="I84" s="98">
        <f t="shared" si="19"/>
        <v>0</v>
      </c>
      <c r="J84" s="98">
        <f t="shared" si="19"/>
        <v>0</v>
      </c>
      <c r="K84" s="98">
        <f t="shared" si="19"/>
        <v>0</v>
      </c>
      <c r="L84" s="98">
        <f t="shared" si="19"/>
        <v>0</v>
      </c>
      <c r="M84" s="98">
        <f t="shared" si="19"/>
        <v>0</v>
      </c>
      <c r="N84" s="98">
        <f t="shared" si="19"/>
        <v>0</v>
      </c>
      <c r="O84" s="98">
        <f t="shared" si="19"/>
        <v>0</v>
      </c>
      <c r="P84" s="98">
        <f t="shared" si="19"/>
        <v>0</v>
      </c>
      <c r="Q84" s="98">
        <f t="shared" si="19"/>
        <v>0</v>
      </c>
      <c r="R84" s="98">
        <f t="shared" si="19"/>
        <v>0</v>
      </c>
      <c r="S84" s="98">
        <f t="shared" si="19"/>
        <v>0</v>
      </c>
      <c r="T84" s="98">
        <f t="shared" si="19"/>
        <v>0</v>
      </c>
      <c r="V84" s="30" t="s">
        <v>245</v>
      </c>
    </row>
    <row r="85" spans="2:22" s="161" customFormat="1" ht="13.5">
      <c r="B85" s="169" t="s">
        <v>571</v>
      </c>
      <c r="C85" s="94" t="str">
        <f t="shared" si="9"/>
        <v>IT Services</v>
      </c>
      <c r="D85" s="234" t="str">
        <f t="shared" si="11"/>
        <v>IT</v>
      </c>
      <c r="E85" s="18" t="s">
        <v>649</v>
      </c>
      <c r="H85" s="98">
        <f t="shared" ref="H85:T85" si="20">H236-H387</f>
        <v>0</v>
      </c>
      <c r="I85" s="98">
        <f t="shared" si="20"/>
        <v>0</v>
      </c>
      <c r="J85" s="98">
        <f t="shared" si="20"/>
        <v>0</v>
      </c>
      <c r="K85" s="98">
        <f t="shared" si="20"/>
        <v>0</v>
      </c>
      <c r="L85" s="98">
        <f t="shared" si="20"/>
        <v>0</v>
      </c>
      <c r="M85" s="98">
        <f t="shared" si="20"/>
        <v>0</v>
      </c>
      <c r="N85" s="98">
        <f t="shared" si="20"/>
        <v>0</v>
      </c>
      <c r="O85" s="98">
        <f t="shared" si="20"/>
        <v>0</v>
      </c>
      <c r="P85" s="98">
        <f t="shared" si="20"/>
        <v>0</v>
      </c>
      <c r="Q85" s="98">
        <f t="shared" si="20"/>
        <v>0</v>
      </c>
      <c r="R85" s="98">
        <f t="shared" si="20"/>
        <v>0</v>
      </c>
      <c r="S85" s="98">
        <f t="shared" si="20"/>
        <v>0</v>
      </c>
      <c r="T85" s="98">
        <f t="shared" si="20"/>
        <v>0</v>
      </c>
      <c r="V85" s="30" t="s">
        <v>245</v>
      </c>
    </row>
    <row r="86" spans="2:22" s="161" customFormat="1" ht="13.5">
      <c r="B86" s="169" t="s">
        <v>571</v>
      </c>
      <c r="C86" s="94" t="str">
        <f t="shared" si="9"/>
        <v>Office Sundry</v>
      </c>
      <c r="D86" s="234" t="str">
        <f t="shared" si="11"/>
        <v>OS</v>
      </c>
      <c r="E86" s="18" t="s">
        <v>649</v>
      </c>
      <c r="H86" s="98">
        <f t="shared" ref="H86:T86" si="21">H237-H388</f>
        <v>0</v>
      </c>
      <c r="I86" s="98">
        <f t="shared" si="21"/>
        <v>0</v>
      </c>
      <c r="J86" s="98">
        <f t="shared" si="21"/>
        <v>0</v>
      </c>
      <c r="K86" s="98">
        <f t="shared" si="21"/>
        <v>0</v>
      </c>
      <c r="L86" s="98">
        <f t="shared" si="21"/>
        <v>0</v>
      </c>
      <c r="M86" s="98">
        <f t="shared" si="21"/>
        <v>0</v>
      </c>
      <c r="N86" s="98">
        <f t="shared" si="21"/>
        <v>0</v>
      </c>
      <c r="O86" s="98">
        <f t="shared" si="21"/>
        <v>0</v>
      </c>
      <c r="P86" s="98">
        <f t="shared" si="21"/>
        <v>0</v>
      </c>
      <c r="Q86" s="98">
        <f t="shared" si="21"/>
        <v>0</v>
      </c>
      <c r="R86" s="98">
        <f t="shared" si="21"/>
        <v>0</v>
      </c>
      <c r="S86" s="98">
        <f t="shared" si="21"/>
        <v>0</v>
      </c>
      <c r="T86" s="98">
        <f t="shared" si="21"/>
        <v>0</v>
      </c>
      <c r="V86" s="30" t="s">
        <v>245</v>
      </c>
    </row>
    <row r="87" spans="2:22" s="161" customFormat="1" ht="13.5">
      <c r="B87" s="169" t="s">
        <v>571</v>
      </c>
      <c r="C87" s="94" t="str">
        <f t="shared" si="9"/>
        <v>Spare - please specify</v>
      </c>
      <c r="D87" s="234" t="str">
        <f t="shared" si="11"/>
        <v>SP1</v>
      </c>
      <c r="E87" s="18" t="s">
        <v>649</v>
      </c>
      <c r="H87" s="98">
        <f t="shared" ref="H87:T87" si="22">H238-H389</f>
        <v>0</v>
      </c>
      <c r="I87" s="98">
        <f t="shared" si="22"/>
        <v>0</v>
      </c>
      <c r="J87" s="98">
        <f t="shared" si="22"/>
        <v>0</v>
      </c>
      <c r="K87" s="98">
        <f t="shared" si="22"/>
        <v>0</v>
      </c>
      <c r="L87" s="98">
        <f t="shared" si="22"/>
        <v>0</v>
      </c>
      <c r="M87" s="98">
        <f t="shared" si="22"/>
        <v>0</v>
      </c>
      <c r="N87" s="98">
        <f t="shared" si="22"/>
        <v>0</v>
      </c>
      <c r="O87" s="98">
        <f t="shared" si="22"/>
        <v>0</v>
      </c>
      <c r="P87" s="98">
        <f t="shared" si="22"/>
        <v>0</v>
      </c>
      <c r="Q87" s="98">
        <f t="shared" si="22"/>
        <v>0</v>
      </c>
      <c r="R87" s="98">
        <f t="shared" si="22"/>
        <v>0</v>
      </c>
      <c r="S87" s="98">
        <f t="shared" si="22"/>
        <v>0</v>
      </c>
      <c r="T87" s="98">
        <f t="shared" si="22"/>
        <v>0</v>
      </c>
      <c r="V87" s="30" t="s">
        <v>245</v>
      </c>
    </row>
    <row r="88" spans="2:22" s="161" customFormat="1" ht="13.5">
      <c r="B88" s="169" t="s">
        <v>571</v>
      </c>
      <c r="C88" s="94" t="str">
        <f t="shared" si="9"/>
        <v>Spare - please specify</v>
      </c>
      <c r="D88" s="234" t="str">
        <f t="shared" si="11"/>
        <v>SP2</v>
      </c>
      <c r="E88" s="18" t="s">
        <v>649</v>
      </c>
      <c r="H88" s="98">
        <f t="shared" ref="H88:T88" si="23">H239-H390</f>
        <v>0</v>
      </c>
      <c r="I88" s="98">
        <f t="shared" si="23"/>
        <v>0</v>
      </c>
      <c r="J88" s="98">
        <f t="shared" si="23"/>
        <v>0</v>
      </c>
      <c r="K88" s="98">
        <f t="shared" si="23"/>
        <v>0</v>
      </c>
      <c r="L88" s="98">
        <f t="shared" si="23"/>
        <v>0</v>
      </c>
      <c r="M88" s="98">
        <f t="shared" si="23"/>
        <v>0</v>
      </c>
      <c r="N88" s="98">
        <f t="shared" si="23"/>
        <v>0</v>
      </c>
      <c r="O88" s="98">
        <f t="shared" si="23"/>
        <v>0</v>
      </c>
      <c r="P88" s="98">
        <f t="shared" si="23"/>
        <v>0</v>
      </c>
      <c r="Q88" s="98">
        <f t="shared" si="23"/>
        <v>0</v>
      </c>
      <c r="R88" s="98">
        <f t="shared" si="23"/>
        <v>0</v>
      </c>
      <c r="S88" s="98">
        <f t="shared" si="23"/>
        <v>0</v>
      </c>
      <c r="T88" s="98">
        <f t="shared" si="23"/>
        <v>0</v>
      </c>
      <c r="V88" s="30" t="s">
        <v>245</v>
      </c>
    </row>
    <row r="89" spans="2:22" s="161" customFormat="1" ht="13.5">
      <c r="B89" s="169" t="s">
        <v>571</v>
      </c>
      <c r="C89" s="94" t="str">
        <f t="shared" si="9"/>
        <v>Spare - please specify</v>
      </c>
      <c r="D89" s="234" t="str">
        <f t="shared" si="11"/>
        <v>SP3</v>
      </c>
      <c r="E89" s="18" t="s">
        <v>649</v>
      </c>
      <c r="H89" s="98">
        <f t="shared" ref="H89:T89" si="24">H240-H391</f>
        <v>0</v>
      </c>
      <c r="I89" s="98">
        <f t="shared" si="24"/>
        <v>0</v>
      </c>
      <c r="J89" s="98">
        <f t="shared" si="24"/>
        <v>0</v>
      </c>
      <c r="K89" s="98">
        <f t="shared" si="24"/>
        <v>0</v>
      </c>
      <c r="L89" s="98">
        <f t="shared" si="24"/>
        <v>0</v>
      </c>
      <c r="M89" s="98">
        <f t="shared" si="24"/>
        <v>0</v>
      </c>
      <c r="N89" s="98">
        <f t="shared" si="24"/>
        <v>0</v>
      </c>
      <c r="O89" s="98">
        <f t="shared" si="24"/>
        <v>0</v>
      </c>
      <c r="P89" s="98">
        <f t="shared" si="24"/>
        <v>0</v>
      </c>
      <c r="Q89" s="98">
        <f t="shared" si="24"/>
        <v>0</v>
      </c>
      <c r="R89" s="98">
        <f t="shared" si="24"/>
        <v>0</v>
      </c>
      <c r="S89" s="98">
        <f t="shared" si="24"/>
        <v>0</v>
      </c>
      <c r="T89" s="98">
        <f t="shared" si="24"/>
        <v>0</v>
      </c>
      <c r="V89" s="30" t="s">
        <v>245</v>
      </c>
    </row>
    <row r="90" spans="2:22" s="161" customFormat="1" ht="13.5">
      <c r="B90" s="169" t="s">
        <v>574</v>
      </c>
      <c r="C90" s="16" t="str">
        <f t="shared" si="9"/>
        <v>Commercial</v>
      </c>
      <c r="D90" s="234"/>
      <c r="E90" s="18" t="s">
        <v>649</v>
      </c>
      <c r="H90" s="98">
        <f t="shared" ref="H90:T90" si="25">H241-H392</f>
        <v>0</v>
      </c>
      <c r="I90" s="98">
        <f t="shared" si="25"/>
        <v>0</v>
      </c>
      <c r="J90" s="98">
        <f t="shared" si="25"/>
        <v>0</v>
      </c>
      <c r="K90" s="98">
        <f t="shared" si="25"/>
        <v>0</v>
      </c>
      <c r="L90" s="98">
        <f t="shared" si="25"/>
        <v>0</v>
      </c>
      <c r="M90" s="98">
        <f t="shared" si="25"/>
        <v>0</v>
      </c>
      <c r="N90" s="98">
        <f t="shared" si="25"/>
        <v>0</v>
      </c>
      <c r="O90" s="98">
        <f t="shared" si="25"/>
        <v>0</v>
      </c>
      <c r="P90" s="98">
        <f t="shared" si="25"/>
        <v>0</v>
      </c>
      <c r="Q90" s="98">
        <f t="shared" si="25"/>
        <v>0</v>
      </c>
      <c r="R90" s="98">
        <f t="shared" si="25"/>
        <v>0</v>
      </c>
      <c r="S90" s="98">
        <f t="shared" si="25"/>
        <v>0</v>
      </c>
      <c r="T90" s="98">
        <f t="shared" si="25"/>
        <v>0</v>
      </c>
      <c r="V90" s="30" t="s">
        <v>245</v>
      </c>
    </row>
    <row r="91" spans="2:22" s="161" customFormat="1" ht="13.5">
      <c r="B91" s="169" t="s">
        <v>574</v>
      </c>
      <c r="C91" s="94" t="str">
        <f t="shared" si="9"/>
        <v>Payroll costs</v>
      </c>
      <c r="D91" s="234" t="str">
        <f t="shared" ref="D91:D103" si="26">D242</f>
        <v>PR</v>
      </c>
      <c r="E91" s="18" t="s">
        <v>649</v>
      </c>
      <c r="H91" s="98">
        <f t="shared" ref="H91:T91" si="27">H242-H393</f>
        <v>0</v>
      </c>
      <c r="I91" s="98">
        <f t="shared" si="27"/>
        <v>0</v>
      </c>
      <c r="J91" s="98">
        <f t="shared" si="27"/>
        <v>0</v>
      </c>
      <c r="K91" s="98">
        <f t="shared" si="27"/>
        <v>0</v>
      </c>
      <c r="L91" s="98">
        <f t="shared" si="27"/>
        <v>0</v>
      </c>
      <c r="M91" s="98">
        <f t="shared" si="27"/>
        <v>0</v>
      </c>
      <c r="N91" s="98">
        <f t="shared" si="27"/>
        <v>0</v>
      </c>
      <c r="O91" s="98">
        <f t="shared" si="27"/>
        <v>0</v>
      </c>
      <c r="P91" s="98">
        <f t="shared" si="27"/>
        <v>0</v>
      </c>
      <c r="Q91" s="98">
        <f t="shared" si="27"/>
        <v>0</v>
      </c>
      <c r="R91" s="98">
        <f t="shared" si="27"/>
        <v>0</v>
      </c>
      <c r="S91" s="98">
        <f t="shared" si="27"/>
        <v>0</v>
      </c>
      <c r="T91" s="98">
        <f t="shared" si="27"/>
        <v>0</v>
      </c>
      <c r="V91" s="30" t="s">
        <v>245</v>
      </c>
    </row>
    <row r="92" spans="2:22" s="161" customFormat="1" ht="13.5">
      <c r="B92" s="169" t="s">
        <v>574</v>
      </c>
      <c r="C92" s="94" t="str">
        <f t="shared" si="9"/>
        <v>Non-payroll costs</v>
      </c>
      <c r="D92" s="234" t="str">
        <f t="shared" si="26"/>
        <v>NP</v>
      </c>
      <c r="E92" s="18" t="s">
        <v>649</v>
      </c>
      <c r="F92" s="18"/>
      <c r="G92" s="18"/>
      <c r="H92" s="98">
        <f t="shared" ref="H92:T92" si="28">H243-H394</f>
        <v>0</v>
      </c>
      <c r="I92" s="98">
        <f t="shared" si="28"/>
        <v>0</v>
      </c>
      <c r="J92" s="98">
        <f t="shared" si="28"/>
        <v>0</v>
      </c>
      <c r="K92" s="98">
        <f t="shared" si="28"/>
        <v>0</v>
      </c>
      <c r="L92" s="98">
        <f t="shared" si="28"/>
        <v>0</v>
      </c>
      <c r="M92" s="98">
        <f t="shared" si="28"/>
        <v>0</v>
      </c>
      <c r="N92" s="98">
        <f t="shared" si="28"/>
        <v>0</v>
      </c>
      <c r="O92" s="98">
        <f t="shared" si="28"/>
        <v>0</v>
      </c>
      <c r="P92" s="98">
        <f t="shared" si="28"/>
        <v>0</v>
      </c>
      <c r="Q92" s="98">
        <f t="shared" si="28"/>
        <v>0</v>
      </c>
      <c r="R92" s="98">
        <f t="shared" si="28"/>
        <v>0</v>
      </c>
      <c r="S92" s="98">
        <f t="shared" si="28"/>
        <v>0</v>
      </c>
      <c r="T92" s="98">
        <f t="shared" si="28"/>
        <v>0</v>
      </c>
      <c r="V92" s="30" t="s">
        <v>245</v>
      </c>
    </row>
    <row r="93" spans="2:22" s="161" customFormat="1" ht="13.5">
      <c r="B93" s="169" t="s">
        <v>574</v>
      </c>
      <c r="C93" s="94" t="str">
        <f t="shared" si="9"/>
        <v>Recruitment</v>
      </c>
      <c r="D93" s="234" t="str">
        <f t="shared" si="26"/>
        <v>RC</v>
      </c>
      <c r="E93" s="18" t="s">
        <v>649</v>
      </c>
      <c r="F93" s="18"/>
      <c r="G93" s="18"/>
      <c r="H93" s="98">
        <f t="shared" ref="H93:T93" si="29">H244-H395</f>
        <v>0</v>
      </c>
      <c r="I93" s="98">
        <f t="shared" si="29"/>
        <v>0</v>
      </c>
      <c r="J93" s="98">
        <f t="shared" si="29"/>
        <v>0</v>
      </c>
      <c r="K93" s="98">
        <f t="shared" si="29"/>
        <v>0</v>
      </c>
      <c r="L93" s="98">
        <f t="shared" si="29"/>
        <v>0</v>
      </c>
      <c r="M93" s="98">
        <f t="shared" si="29"/>
        <v>0</v>
      </c>
      <c r="N93" s="98">
        <f t="shared" si="29"/>
        <v>0</v>
      </c>
      <c r="O93" s="98">
        <f t="shared" si="29"/>
        <v>0</v>
      </c>
      <c r="P93" s="98">
        <f t="shared" si="29"/>
        <v>0</v>
      </c>
      <c r="Q93" s="98">
        <f t="shared" si="29"/>
        <v>0</v>
      </c>
      <c r="R93" s="98">
        <f t="shared" si="29"/>
        <v>0</v>
      </c>
      <c r="S93" s="98">
        <f t="shared" si="29"/>
        <v>0</v>
      </c>
      <c r="T93" s="98">
        <f t="shared" si="29"/>
        <v>0</v>
      </c>
      <c r="V93" s="30" t="s">
        <v>245</v>
      </c>
    </row>
    <row r="94" spans="2:22" s="161" customFormat="1" ht="13.5">
      <c r="B94" s="169" t="s">
        <v>574</v>
      </c>
      <c r="C94" s="94" t="str">
        <f t="shared" si="9"/>
        <v>Accommodation</v>
      </c>
      <c r="D94" s="234" t="str">
        <f t="shared" si="26"/>
        <v>AC</v>
      </c>
      <c r="E94" s="18" t="s">
        <v>649</v>
      </c>
      <c r="F94" s="18"/>
      <c r="G94" s="18"/>
      <c r="H94" s="98">
        <f t="shared" ref="H94:T94" si="30">H245-H396</f>
        <v>0</v>
      </c>
      <c r="I94" s="98">
        <f t="shared" si="30"/>
        <v>0</v>
      </c>
      <c r="J94" s="98">
        <f t="shared" si="30"/>
        <v>0</v>
      </c>
      <c r="K94" s="98">
        <f t="shared" si="30"/>
        <v>0</v>
      </c>
      <c r="L94" s="98">
        <f t="shared" si="30"/>
        <v>0</v>
      </c>
      <c r="M94" s="98">
        <f t="shared" si="30"/>
        <v>0</v>
      </c>
      <c r="N94" s="98">
        <f t="shared" si="30"/>
        <v>0</v>
      </c>
      <c r="O94" s="98">
        <f t="shared" si="30"/>
        <v>0</v>
      </c>
      <c r="P94" s="98">
        <f t="shared" si="30"/>
        <v>0</v>
      </c>
      <c r="Q94" s="98">
        <f t="shared" si="30"/>
        <v>0</v>
      </c>
      <c r="R94" s="98">
        <f t="shared" si="30"/>
        <v>0</v>
      </c>
      <c r="S94" s="98">
        <f t="shared" si="30"/>
        <v>0</v>
      </c>
      <c r="T94" s="98">
        <f t="shared" si="30"/>
        <v>0</v>
      </c>
      <c r="V94" s="30" t="s">
        <v>245</v>
      </c>
    </row>
    <row r="95" spans="2:22" s="161" customFormat="1" ht="13.5">
      <c r="B95" s="169" t="s">
        <v>574</v>
      </c>
      <c r="C95" s="94" t="str">
        <f t="shared" si="9"/>
        <v>External services</v>
      </c>
      <c r="D95" s="234" t="str">
        <f t="shared" si="26"/>
        <v>ES</v>
      </c>
      <c r="E95" s="18" t="s">
        <v>649</v>
      </c>
      <c r="F95" s="18"/>
      <c r="G95" s="18"/>
      <c r="H95" s="98">
        <f t="shared" ref="H95:T95" si="31">H246-H397</f>
        <v>0</v>
      </c>
      <c r="I95" s="98">
        <f t="shared" si="31"/>
        <v>0</v>
      </c>
      <c r="J95" s="98">
        <f t="shared" si="31"/>
        <v>0</v>
      </c>
      <c r="K95" s="98">
        <f t="shared" si="31"/>
        <v>0</v>
      </c>
      <c r="L95" s="98">
        <f t="shared" si="31"/>
        <v>0</v>
      </c>
      <c r="M95" s="98">
        <f t="shared" si="31"/>
        <v>0</v>
      </c>
      <c r="N95" s="98">
        <f t="shared" si="31"/>
        <v>0</v>
      </c>
      <c r="O95" s="98">
        <f t="shared" si="31"/>
        <v>0</v>
      </c>
      <c r="P95" s="98">
        <f t="shared" si="31"/>
        <v>0</v>
      </c>
      <c r="Q95" s="98">
        <f t="shared" si="31"/>
        <v>0</v>
      </c>
      <c r="R95" s="98">
        <f t="shared" si="31"/>
        <v>0</v>
      </c>
      <c r="S95" s="98">
        <f t="shared" si="31"/>
        <v>0</v>
      </c>
      <c r="T95" s="98">
        <f t="shared" si="31"/>
        <v>0</v>
      </c>
      <c r="V95" s="30" t="s">
        <v>245</v>
      </c>
    </row>
    <row r="96" spans="2:22" s="161" customFormat="1" ht="13.5">
      <c r="B96" s="169" t="s">
        <v>574</v>
      </c>
      <c r="C96" s="94" t="str">
        <f t="shared" si="9"/>
        <v>Internal services</v>
      </c>
      <c r="D96" s="234" t="str">
        <f t="shared" si="26"/>
        <v>IS</v>
      </c>
      <c r="E96" s="18" t="s">
        <v>649</v>
      </c>
      <c r="H96" s="98">
        <f t="shared" ref="H96:T96" si="32">H247-H398</f>
        <v>0</v>
      </c>
      <c r="I96" s="98">
        <f t="shared" si="32"/>
        <v>0</v>
      </c>
      <c r="J96" s="98">
        <f t="shared" si="32"/>
        <v>0</v>
      </c>
      <c r="K96" s="98">
        <f t="shared" si="32"/>
        <v>0</v>
      </c>
      <c r="L96" s="98">
        <f t="shared" si="32"/>
        <v>0</v>
      </c>
      <c r="M96" s="98">
        <f t="shared" si="32"/>
        <v>0</v>
      </c>
      <c r="N96" s="98">
        <f t="shared" si="32"/>
        <v>0</v>
      </c>
      <c r="O96" s="98">
        <f t="shared" si="32"/>
        <v>0</v>
      </c>
      <c r="P96" s="98">
        <f t="shared" si="32"/>
        <v>0</v>
      </c>
      <c r="Q96" s="98">
        <f t="shared" si="32"/>
        <v>0</v>
      </c>
      <c r="R96" s="98">
        <f t="shared" si="32"/>
        <v>0</v>
      </c>
      <c r="S96" s="98">
        <f t="shared" si="32"/>
        <v>0</v>
      </c>
      <c r="T96" s="98">
        <f t="shared" si="32"/>
        <v>0</v>
      </c>
      <c r="V96" s="30" t="s">
        <v>245</v>
      </c>
    </row>
    <row r="97" spans="2:22" s="161" customFormat="1" ht="13.5">
      <c r="B97" s="169" t="s">
        <v>574</v>
      </c>
      <c r="C97" s="94" t="str">
        <f t="shared" si="9"/>
        <v>Service management</v>
      </c>
      <c r="D97" s="234" t="str">
        <f t="shared" si="26"/>
        <v>SM</v>
      </c>
      <c r="E97" s="18" t="s">
        <v>649</v>
      </c>
      <c r="H97" s="98">
        <f t="shared" ref="H97:T97" si="33">H248-H399</f>
        <v>0</v>
      </c>
      <c r="I97" s="98">
        <f t="shared" si="33"/>
        <v>0</v>
      </c>
      <c r="J97" s="98">
        <f t="shared" si="33"/>
        <v>0</v>
      </c>
      <c r="K97" s="98">
        <f t="shared" si="33"/>
        <v>0</v>
      </c>
      <c r="L97" s="98">
        <f t="shared" si="33"/>
        <v>0</v>
      </c>
      <c r="M97" s="98">
        <f t="shared" si="33"/>
        <v>0</v>
      </c>
      <c r="N97" s="98">
        <f t="shared" si="33"/>
        <v>0</v>
      </c>
      <c r="O97" s="98">
        <f t="shared" si="33"/>
        <v>0</v>
      </c>
      <c r="P97" s="98">
        <f t="shared" si="33"/>
        <v>0</v>
      </c>
      <c r="Q97" s="98">
        <f t="shared" si="33"/>
        <v>0</v>
      </c>
      <c r="R97" s="98">
        <f t="shared" si="33"/>
        <v>0</v>
      </c>
      <c r="S97" s="98">
        <f t="shared" si="33"/>
        <v>0</v>
      </c>
      <c r="T97" s="98">
        <f t="shared" si="33"/>
        <v>0</v>
      </c>
      <c r="V97" s="30" t="s">
        <v>245</v>
      </c>
    </row>
    <row r="98" spans="2:22" s="161" customFormat="1" ht="13.5">
      <c r="B98" s="169" t="s">
        <v>574</v>
      </c>
      <c r="C98" s="94" t="str">
        <f t="shared" si="9"/>
        <v>Transition</v>
      </c>
      <c r="D98" s="234" t="str">
        <f t="shared" si="26"/>
        <v>TR</v>
      </c>
      <c r="E98" s="18" t="s">
        <v>649</v>
      </c>
      <c r="H98" s="98">
        <f t="shared" ref="H98:T98" si="34">H249-H400</f>
        <v>0</v>
      </c>
      <c r="I98" s="98">
        <f t="shared" si="34"/>
        <v>0</v>
      </c>
      <c r="J98" s="98">
        <f t="shared" si="34"/>
        <v>0</v>
      </c>
      <c r="K98" s="98">
        <f t="shared" si="34"/>
        <v>0</v>
      </c>
      <c r="L98" s="98">
        <f t="shared" si="34"/>
        <v>0</v>
      </c>
      <c r="M98" s="98">
        <f t="shared" si="34"/>
        <v>0</v>
      </c>
      <c r="N98" s="98">
        <f t="shared" si="34"/>
        <v>0</v>
      </c>
      <c r="O98" s="98">
        <f t="shared" si="34"/>
        <v>0</v>
      </c>
      <c r="P98" s="98">
        <f t="shared" si="34"/>
        <v>0</v>
      </c>
      <c r="Q98" s="98">
        <f t="shared" si="34"/>
        <v>0</v>
      </c>
      <c r="R98" s="98">
        <f t="shared" si="34"/>
        <v>0</v>
      </c>
      <c r="S98" s="98">
        <f t="shared" si="34"/>
        <v>0</v>
      </c>
      <c r="T98" s="98">
        <f t="shared" si="34"/>
        <v>0</v>
      </c>
      <c r="V98" s="30" t="s">
        <v>245</v>
      </c>
    </row>
    <row r="99" spans="2:22" s="161" customFormat="1" ht="13.5">
      <c r="B99" s="169" t="s">
        <v>574</v>
      </c>
      <c r="C99" s="94" t="str">
        <f t="shared" si="9"/>
        <v>IT Services</v>
      </c>
      <c r="D99" s="234" t="str">
        <f t="shared" si="26"/>
        <v>IT</v>
      </c>
      <c r="E99" s="18" t="s">
        <v>649</v>
      </c>
      <c r="H99" s="98">
        <f t="shared" ref="H99:T99" si="35">H250-H401</f>
        <v>0</v>
      </c>
      <c r="I99" s="98">
        <f t="shared" si="35"/>
        <v>0</v>
      </c>
      <c r="J99" s="98">
        <f t="shared" si="35"/>
        <v>0</v>
      </c>
      <c r="K99" s="98">
        <f t="shared" si="35"/>
        <v>0</v>
      </c>
      <c r="L99" s="98">
        <f t="shared" si="35"/>
        <v>0</v>
      </c>
      <c r="M99" s="98">
        <f t="shared" si="35"/>
        <v>0</v>
      </c>
      <c r="N99" s="98">
        <f t="shared" si="35"/>
        <v>0</v>
      </c>
      <c r="O99" s="98">
        <f t="shared" si="35"/>
        <v>0</v>
      </c>
      <c r="P99" s="98">
        <f t="shared" si="35"/>
        <v>0</v>
      </c>
      <c r="Q99" s="98">
        <f t="shared" si="35"/>
        <v>0</v>
      </c>
      <c r="R99" s="98">
        <f t="shared" si="35"/>
        <v>0</v>
      </c>
      <c r="S99" s="98">
        <f t="shared" si="35"/>
        <v>0</v>
      </c>
      <c r="T99" s="98">
        <f t="shared" si="35"/>
        <v>0</v>
      </c>
      <c r="V99" s="30" t="s">
        <v>245</v>
      </c>
    </row>
    <row r="100" spans="2:22" s="161" customFormat="1" ht="13.5">
      <c r="B100" s="169" t="s">
        <v>574</v>
      </c>
      <c r="C100" s="94" t="str">
        <f t="shared" si="9"/>
        <v>Office Sundry</v>
      </c>
      <c r="D100" s="234" t="str">
        <f t="shared" si="26"/>
        <v>OS</v>
      </c>
      <c r="E100" s="18" t="s">
        <v>649</v>
      </c>
      <c r="H100" s="98">
        <f t="shared" ref="H100:T100" si="36">H251-H402</f>
        <v>0</v>
      </c>
      <c r="I100" s="98">
        <f t="shared" si="36"/>
        <v>0</v>
      </c>
      <c r="J100" s="98">
        <f t="shared" si="36"/>
        <v>0</v>
      </c>
      <c r="K100" s="98">
        <f t="shared" si="36"/>
        <v>0</v>
      </c>
      <c r="L100" s="98">
        <f t="shared" si="36"/>
        <v>0</v>
      </c>
      <c r="M100" s="98">
        <f t="shared" si="36"/>
        <v>0</v>
      </c>
      <c r="N100" s="98">
        <f t="shared" si="36"/>
        <v>0</v>
      </c>
      <c r="O100" s="98">
        <f t="shared" si="36"/>
        <v>0</v>
      </c>
      <c r="P100" s="98">
        <f t="shared" si="36"/>
        <v>0</v>
      </c>
      <c r="Q100" s="98">
        <f t="shared" si="36"/>
        <v>0</v>
      </c>
      <c r="R100" s="98">
        <f t="shared" si="36"/>
        <v>0</v>
      </c>
      <c r="S100" s="98">
        <f t="shared" si="36"/>
        <v>0</v>
      </c>
      <c r="T100" s="98">
        <f t="shared" si="36"/>
        <v>0</v>
      </c>
      <c r="V100" s="30" t="s">
        <v>245</v>
      </c>
    </row>
    <row r="101" spans="2:22" s="161" customFormat="1" ht="13.5">
      <c r="B101" s="169" t="s">
        <v>574</v>
      </c>
      <c r="C101" s="94" t="str">
        <f t="shared" si="9"/>
        <v>Spare - please specify</v>
      </c>
      <c r="D101" s="234" t="str">
        <f t="shared" si="26"/>
        <v>SP1</v>
      </c>
      <c r="E101" s="18" t="s">
        <v>649</v>
      </c>
      <c r="H101" s="98">
        <f t="shared" ref="H101:T101" si="37">H252-H403</f>
        <v>0</v>
      </c>
      <c r="I101" s="98">
        <f t="shared" si="37"/>
        <v>0</v>
      </c>
      <c r="J101" s="98">
        <f t="shared" si="37"/>
        <v>0</v>
      </c>
      <c r="K101" s="98">
        <f t="shared" si="37"/>
        <v>0</v>
      </c>
      <c r="L101" s="98">
        <f t="shared" si="37"/>
        <v>0</v>
      </c>
      <c r="M101" s="98">
        <f t="shared" si="37"/>
        <v>0</v>
      </c>
      <c r="N101" s="98">
        <f t="shared" si="37"/>
        <v>0</v>
      </c>
      <c r="O101" s="98">
        <f t="shared" si="37"/>
        <v>0</v>
      </c>
      <c r="P101" s="98">
        <f t="shared" si="37"/>
        <v>0</v>
      </c>
      <c r="Q101" s="98">
        <f t="shared" si="37"/>
        <v>0</v>
      </c>
      <c r="R101" s="98">
        <f t="shared" si="37"/>
        <v>0</v>
      </c>
      <c r="S101" s="98">
        <f t="shared" si="37"/>
        <v>0</v>
      </c>
      <c r="T101" s="98">
        <f t="shared" si="37"/>
        <v>0</v>
      </c>
      <c r="V101" s="30" t="s">
        <v>245</v>
      </c>
    </row>
    <row r="102" spans="2:22" s="161" customFormat="1" ht="13.5">
      <c r="B102" s="169" t="s">
        <v>574</v>
      </c>
      <c r="C102" s="94" t="str">
        <f t="shared" si="9"/>
        <v>Spare - please specify</v>
      </c>
      <c r="D102" s="234" t="str">
        <f t="shared" si="26"/>
        <v>SP2</v>
      </c>
      <c r="E102" s="18" t="s">
        <v>649</v>
      </c>
      <c r="H102" s="98">
        <f t="shared" ref="H102:T102" si="38">H253-H404</f>
        <v>0</v>
      </c>
      <c r="I102" s="98">
        <f t="shared" si="38"/>
        <v>0</v>
      </c>
      <c r="J102" s="98">
        <f t="shared" si="38"/>
        <v>0</v>
      </c>
      <c r="K102" s="98">
        <f t="shared" si="38"/>
        <v>0</v>
      </c>
      <c r="L102" s="98">
        <f t="shared" si="38"/>
        <v>0</v>
      </c>
      <c r="M102" s="98">
        <f t="shared" si="38"/>
        <v>0</v>
      </c>
      <c r="N102" s="98">
        <f t="shared" si="38"/>
        <v>0</v>
      </c>
      <c r="O102" s="98">
        <f t="shared" si="38"/>
        <v>0</v>
      </c>
      <c r="P102" s="98">
        <f t="shared" si="38"/>
        <v>0</v>
      </c>
      <c r="Q102" s="98">
        <f t="shared" si="38"/>
        <v>0</v>
      </c>
      <c r="R102" s="98">
        <f t="shared" si="38"/>
        <v>0</v>
      </c>
      <c r="S102" s="98">
        <f t="shared" si="38"/>
        <v>0</v>
      </c>
      <c r="T102" s="98">
        <f t="shared" si="38"/>
        <v>0</v>
      </c>
      <c r="V102" s="30" t="s">
        <v>245</v>
      </c>
    </row>
    <row r="103" spans="2:22" s="161" customFormat="1" ht="13.5">
      <c r="B103" s="169" t="s">
        <v>574</v>
      </c>
      <c r="C103" s="94" t="str">
        <f t="shared" si="9"/>
        <v>Spare - please specify</v>
      </c>
      <c r="D103" s="234" t="str">
        <f t="shared" si="26"/>
        <v>SP3</v>
      </c>
      <c r="E103" s="18" t="s">
        <v>649</v>
      </c>
      <c r="H103" s="98">
        <f t="shared" ref="H103:T103" si="39">H254-H405</f>
        <v>0</v>
      </c>
      <c r="I103" s="98">
        <f t="shared" si="39"/>
        <v>0</v>
      </c>
      <c r="J103" s="98">
        <f t="shared" si="39"/>
        <v>0</v>
      </c>
      <c r="K103" s="98">
        <f t="shared" si="39"/>
        <v>0</v>
      </c>
      <c r="L103" s="98">
        <f t="shared" si="39"/>
        <v>0</v>
      </c>
      <c r="M103" s="98">
        <f t="shared" si="39"/>
        <v>0</v>
      </c>
      <c r="N103" s="98">
        <f t="shared" si="39"/>
        <v>0</v>
      </c>
      <c r="O103" s="98">
        <f t="shared" si="39"/>
        <v>0</v>
      </c>
      <c r="P103" s="98">
        <f t="shared" si="39"/>
        <v>0</v>
      </c>
      <c r="Q103" s="98">
        <f t="shared" si="39"/>
        <v>0</v>
      </c>
      <c r="R103" s="98">
        <f t="shared" si="39"/>
        <v>0</v>
      </c>
      <c r="S103" s="98">
        <f t="shared" si="39"/>
        <v>0</v>
      </c>
      <c r="T103" s="98">
        <f t="shared" si="39"/>
        <v>0</v>
      </c>
      <c r="V103" s="30" t="s">
        <v>245</v>
      </c>
    </row>
    <row r="104" spans="2:22" s="161" customFormat="1" ht="13.5">
      <c r="B104" s="35" t="s">
        <v>575</v>
      </c>
      <c r="C104" s="16" t="str">
        <f t="shared" si="9"/>
        <v>Design &amp; Assurance</v>
      </c>
      <c r="D104" s="234"/>
      <c r="E104" s="18" t="s">
        <v>649</v>
      </c>
      <c r="H104" s="98">
        <f t="shared" ref="H104:T104" si="40">H255-H406</f>
        <v>0</v>
      </c>
      <c r="I104" s="98">
        <f t="shared" si="40"/>
        <v>0</v>
      </c>
      <c r="J104" s="98">
        <f t="shared" si="40"/>
        <v>0</v>
      </c>
      <c r="K104" s="98">
        <f t="shared" si="40"/>
        <v>0</v>
      </c>
      <c r="L104" s="98">
        <f t="shared" si="40"/>
        <v>0</v>
      </c>
      <c r="M104" s="98">
        <f t="shared" si="40"/>
        <v>0</v>
      </c>
      <c r="N104" s="98">
        <f t="shared" si="40"/>
        <v>0</v>
      </c>
      <c r="O104" s="98">
        <f t="shared" si="40"/>
        <v>0</v>
      </c>
      <c r="P104" s="98">
        <f t="shared" si="40"/>
        <v>0</v>
      </c>
      <c r="Q104" s="98">
        <f t="shared" si="40"/>
        <v>0</v>
      </c>
      <c r="R104" s="98">
        <f t="shared" si="40"/>
        <v>0</v>
      </c>
      <c r="S104" s="98">
        <f t="shared" si="40"/>
        <v>0</v>
      </c>
      <c r="T104" s="98">
        <f t="shared" si="40"/>
        <v>0</v>
      </c>
      <c r="V104" s="30" t="s">
        <v>245</v>
      </c>
    </row>
    <row r="105" spans="2:22" s="161" customFormat="1" ht="13.5">
      <c r="B105" s="35" t="s">
        <v>575</v>
      </c>
      <c r="C105" s="94" t="str">
        <f t="shared" si="9"/>
        <v>Payroll costs</v>
      </c>
      <c r="D105" s="234" t="str">
        <f t="shared" ref="D105:D117" si="41">D256</f>
        <v>PR</v>
      </c>
      <c r="E105" s="18" t="s">
        <v>649</v>
      </c>
      <c r="H105" s="98">
        <f t="shared" ref="H105:T105" si="42">H256-H407</f>
        <v>0</v>
      </c>
      <c r="I105" s="98">
        <f t="shared" si="42"/>
        <v>0</v>
      </c>
      <c r="J105" s="98">
        <f t="shared" si="42"/>
        <v>0</v>
      </c>
      <c r="K105" s="98">
        <f t="shared" si="42"/>
        <v>0</v>
      </c>
      <c r="L105" s="98">
        <f t="shared" si="42"/>
        <v>0</v>
      </c>
      <c r="M105" s="98">
        <f t="shared" si="42"/>
        <v>0</v>
      </c>
      <c r="N105" s="98">
        <f t="shared" si="42"/>
        <v>0</v>
      </c>
      <c r="O105" s="98">
        <f t="shared" si="42"/>
        <v>0</v>
      </c>
      <c r="P105" s="98">
        <f t="shared" si="42"/>
        <v>0</v>
      </c>
      <c r="Q105" s="98">
        <f t="shared" si="42"/>
        <v>0</v>
      </c>
      <c r="R105" s="98">
        <f t="shared" si="42"/>
        <v>0</v>
      </c>
      <c r="S105" s="98">
        <f t="shared" si="42"/>
        <v>0</v>
      </c>
      <c r="T105" s="98">
        <f t="shared" si="42"/>
        <v>0</v>
      </c>
      <c r="V105" s="30" t="s">
        <v>245</v>
      </c>
    </row>
    <row r="106" spans="2:22" s="161" customFormat="1" ht="13.5">
      <c r="B106" s="35" t="s">
        <v>575</v>
      </c>
      <c r="C106" s="94" t="str">
        <f t="shared" si="9"/>
        <v>Non-payroll costs</v>
      </c>
      <c r="D106" s="234" t="str">
        <f t="shared" si="41"/>
        <v>NP</v>
      </c>
      <c r="E106" s="18" t="s">
        <v>649</v>
      </c>
      <c r="H106" s="98">
        <f t="shared" ref="H106:T106" si="43">H257-H408</f>
        <v>0</v>
      </c>
      <c r="I106" s="98">
        <f t="shared" si="43"/>
        <v>0</v>
      </c>
      <c r="J106" s="98">
        <f t="shared" si="43"/>
        <v>0</v>
      </c>
      <c r="K106" s="98">
        <f t="shared" si="43"/>
        <v>0</v>
      </c>
      <c r="L106" s="98">
        <f t="shared" si="43"/>
        <v>0</v>
      </c>
      <c r="M106" s="98">
        <f t="shared" si="43"/>
        <v>0</v>
      </c>
      <c r="N106" s="98">
        <f t="shared" si="43"/>
        <v>0</v>
      </c>
      <c r="O106" s="98">
        <f t="shared" si="43"/>
        <v>0</v>
      </c>
      <c r="P106" s="98">
        <f t="shared" si="43"/>
        <v>0</v>
      </c>
      <c r="Q106" s="98">
        <f t="shared" si="43"/>
        <v>0</v>
      </c>
      <c r="R106" s="98">
        <f t="shared" si="43"/>
        <v>0</v>
      </c>
      <c r="S106" s="98">
        <f t="shared" si="43"/>
        <v>0</v>
      </c>
      <c r="T106" s="98">
        <f t="shared" si="43"/>
        <v>0</v>
      </c>
      <c r="V106" s="30" t="s">
        <v>245</v>
      </c>
    </row>
    <row r="107" spans="2:22" s="161" customFormat="1" ht="13.5">
      <c r="B107" s="35" t="s">
        <v>575</v>
      </c>
      <c r="C107" s="94" t="str">
        <f t="shared" si="9"/>
        <v>Recruitment</v>
      </c>
      <c r="D107" s="234" t="str">
        <f t="shared" si="41"/>
        <v>RC</v>
      </c>
      <c r="E107" s="18" t="s">
        <v>649</v>
      </c>
      <c r="H107" s="98">
        <f t="shared" ref="H107:T107" si="44">H258-H409</f>
        <v>0</v>
      </c>
      <c r="I107" s="98">
        <f t="shared" si="44"/>
        <v>0</v>
      </c>
      <c r="J107" s="98">
        <f t="shared" si="44"/>
        <v>0</v>
      </c>
      <c r="K107" s="98">
        <f t="shared" si="44"/>
        <v>0</v>
      </c>
      <c r="L107" s="98">
        <f t="shared" si="44"/>
        <v>0</v>
      </c>
      <c r="M107" s="98">
        <f t="shared" si="44"/>
        <v>0</v>
      </c>
      <c r="N107" s="98">
        <f t="shared" si="44"/>
        <v>0</v>
      </c>
      <c r="O107" s="98">
        <f t="shared" si="44"/>
        <v>0</v>
      </c>
      <c r="P107" s="98">
        <f t="shared" si="44"/>
        <v>0</v>
      </c>
      <c r="Q107" s="98">
        <f t="shared" si="44"/>
        <v>0</v>
      </c>
      <c r="R107" s="98">
        <f t="shared" si="44"/>
        <v>0</v>
      </c>
      <c r="S107" s="98">
        <f t="shared" si="44"/>
        <v>0</v>
      </c>
      <c r="T107" s="98">
        <f t="shared" si="44"/>
        <v>0</v>
      </c>
      <c r="V107" s="30" t="s">
        <v>245</v>
      </c>
    </row>
    <row r="108" spans="2:22" s="161" customFormat="1" ht="13.5">
      <c r="B108" s="35" t="s">
        <v>575</v>
      </c>
      <c r="C108" s="94" t="str">
        <f t="shared" ref="C108:C139" si="45">C259</f>
        <v>Accommodation</v>
      </c>
      <c r="D108" s="234" t="str">
        <f t="shared" si="41"/>
        <v>AC</v>
      </c>
      <c r="E108" s="18" t="s">
        <v>649</v>
      </c>
      <c r="H108" s="98">
        <f t="shared" ref="H108:T108" si="46">H259-H410</f>
        <v>0</v>
      </c>
      <c r="I108" s="98">
        <f t="shared" si="46"/>
        <v>0</v>
      </c>
      <c r="J108" s="98">
        <f t="shared" si="46"/>
        <v>0</v>
      </c>
      <c r="K108" s="98">
        <f t="shared" si="46"/>
        <v>0</v>
      </c>
      <c r="L108" s="98">
        <f t="shared" si="46"/>
        <v>0</v>
      </c>
      <c r="M108" s="98">
        <f t="shared" si="46"/>
        <v>0</v>
      </c>
      <c r="N108" s="98">
        <f t="shared" si="46"/>
        <v>0</v>
      </c>
      <c r="O108" s="98">
        <f t="shared" si="46"/>
        <v>0</v>
      </c>
      <c r="P108" s="98">
        <f t="shared" si="46"/>
        <v>0</v>
      </c>
      <c r="Q108" s="98">
        <f t="shared" si="46"/>
        <v>0</v>
      </c>
      <c r="R108" s="98">
        <f t="shared" si="46"/>
        <v>0</v>
      </c>
      <c r="S108" s="98">
        <f t="shared" si="46"/>
        <v>0</v>
      </c>
      <c r="T108" s="98">
        <f t="shared" si="46"/>
        <v>0</v>
      </c>
      <c r="V108" s="30" t="s">
        <v>245</v>
      </c>
    </row>
    <row r="109" spans="2:22" s="161" customFormat="1" ht="13.5">
      <c r="B109" s="35" t="s">
        <v>575</v>
      </c>
      <c r="C109" s="94" t="str">
        <f t="shared" si="45"/>
        <v>External services</v>
      </c>
      <c r="D109" s="234" t="str">
        <f t="shared" si="41"/>
        <v>ES</v>
      </c>
      <c r="E109" s="18" t="s">
        <v>649</v>
      </c>
      <c r="H109" s="98">
        <f t="shared" ref="H109:T109" si="47">H260-H411</f>
        <v>0</v>
      </c>
      <c r="I109" s="98">
        <f t="shared" si="47"/>
        <v>0</v>
      </c>
      <c r="J109" s="98">
        <f t="shared" si="47"/>
        <v>0</v>
      </c>
      <c r="K109" s="98">
        <f t="shared" si="47"/>
        <v>0</v>
      </c>
      <c r="L109" s="98">
        <f t="shared" si="47"/>
        <v>0</v>
      </c>
      <c r="M109" s="98">
        <f t="shared" si="47"/>
        <v>0</v>
      </c>
      <c r="N109" s="98">
        <f t="shared" si="47"/>
        <v>0</v>
      </c>
      <c r="O109" s="98">
        <f t="shared" si="47"/>
        <v>0</v>
      </c>
      <c r="P109" s="98">
        <f t="shared" si="47"/>
        <v>0</v>
      </c>
      <c r="Q109" s="98">
        <f t="shared" si="47"/>
        <v>0</v>
      </c>
      <c r="R109" s="98">
        <f t="shared" si="47"/>
        <v>0</v>
      </c>
      <c r="S109" s="98">
        <f t="shared" si="47"/>
        <v>0</v>
      </c>
      <c r="T109" s="98">
        <f t="shared" si="47"/>
        <v>0</v>
      </c>
      <c r="V109" s="30" t="s">
        <v>245</v>
      </c>
    </row>
    <row r="110" spans="2:22" s="161" customFormat="1" ht="13.5">
      <c r="B110" s="35" t="s">
        <v>575</v>
      </c>
      <c r="C110" s="94" t="str">
        <f t="shared" si="45"/>
        <v>Internal services</v>
      </c>
      <c r="D110" s="234" t="str">
        <f t="shared" si="41"/>
        <v>IS</v>
      </c>
      <c r="E110" s="18" t="s">
        <v>649</v>
      </c>
      <c r="H110" s="98">
        <f t="shared" ref="H110:T110" si="48">H261-H412</f>
        <v>0</v>
      </c>
      <c r="I110" s="98">
        <f t="shared" si="48"/>
        <v>0</v>
      </c>
      <c r="J110" s="98">
        <f t="shared" si="48"/>
        <v>0</v>
      </c>
      <c r="K110" s="98">
        <f t="shared" si="48"/>
        <v>0</v>
      </c>
      <c r="L110" s="98">
        <f t="shared" si="48"/>
        <v>0</v>
      </c>
      <c r="M110" s="98">
        <f t="shared" si="48"/>
        <v>0</v>
      </c>
      <c r="N110" s="98">
        <f t="shared" si="48"/>
        <v>0</v>
      </c>
      <c r="O110" s="98">
        <f t="shared" si="48"/>
        <v>0</v>
      </c>
      <c r="P110" s="98">
        <f t="shared" si="48"/>
        <v>0</v>
      </c>
      <c r="Q110" s="98">
        <f t="shared" si="48"/>
        <v>0</v>
      </c>
      <c r="R110" s="98">
        <f t="shared" si="48"/>
        <v>0</v>
      </c>
      <c r="S110" s="98">
        <f t="shared" si="48"/>
        <v>0</v>
      </c>
      <c r="T110" s="98">
        <f t="shared" si="48"/>
        <v>0</v>
      </c>
      <c r="V110" s="30" t="s">
        <v>245</v>
      </c>
    </row>
    <row r="111" spans="2:22" s="161" customFormat="1" ht="13.5">
      <c r="B111" s="35" t="s">
        <v>575</v>
      </c>
      <c r="C111" s="94" t="str">
        <f t="shared" si="45"/>
        <v>Service management</v>
      </c>
      <c r="D111" s="234" t="str">
        <f t="shared" si="41"/>
        <v>SM</v>
      </c>
      <c r="E111" s="18" t="s">
        <v>649</v>
      </c>
      <c r="H111" s="98">
        <f t="shared" ref="H111:T111" si="49">H262-H413</f>
        <v>0</v>
      </c>
      <c r="I111" s="98">
        <f t="shared" si="49"/>
        <v>0</v>
      </c>
      <c r="J111" s="98">
        <f t="shared" si="49"/>
        <v>0</v>
      </c>
      <c r="K111" s="98">
        <f t="shared" si="49"/>
        <v>0</v>
      </c>
      <c r="L111" s="98">
        <f t="shared" si="49"/>
        <v>0</v>
      </c>
      <c r="M111" s="98">
        <f t="shared" si="49"/>
        <v>0</v>
      </c>
      <c r="N111" s="98">
        <f t="shared" si="49"/>
        <v>0</v>
      </c>
      <c r="O111" s="98">
        <f t="shared" si="49"/>
        <v>0</v>
      </c>
      <c r="P111" s="98">
        <f t="shared" si="49"/>
        <v>0</v>
      </c>
      <c r="Q111" s="98">
        <f t="shared" si="49"/>
        <v>0</v>
      </c>
      <c r="R111" s="98">
        <f t="shared" si="49"/>
        <v>0</v>
      </c>
      <c r="S111" s="98">
        <f t="shared" si="49"/>
        <v>0</v>
      </c>
      <c r="T111" s="98">
        <f t="shared" si="49"/>
        <v>0</v>
      </c>
      <c r="V111" s="30" t="s">
        <v>245</v>
      </c>
    </row>
    <row r="112" spans="2:22" s="161" customFormat="1" ht="13.5">
      <c r="B112" s="35" t="s">
        <v>575</v>
      </c>
      <c r="C112" s="94" t="str">
        <f t="shared" si="45"/>
        <v>Transition</v>
      </c>
      <c r="D112" s="234" t="str">
        <f t="shared" si="41"/>
        <v>TR</v>
      </c>
      <c r="E112" s="18" t="s">
        <v>649</v>
      </c>
      <c r="H112" s="98">
        <f t="shared" ref="H112:T112" si="50">H263-H414</f>
        <v>0</v>
      </c>
      <c r="I112" s="98">
        <f t="shared" si="50"/>
        <v>0</v>
      </c>
      <c r="J112" s="98">
        <f t="shared" si="50"/>
        <v>0</v>
      </c>
      <c r="K112" s="98">
        <f t="shared" si="50"/>
        <v>0</v>
      </c>
      <c r="L112" s="98">
        <f t="shared" si="50"/>
        <v>0</v>
      </c>
      <c r="M112" s="98">
        <f t="shared" si="50"/>
        <v>0</v>
      </c>
      <c r="N112" s="98">
        <f t="shared" si="50"/>
        <v>0</v>
      </c>
      <c r="O112" s="98">
        <f t="shared" si="50"/>
        <v>0</v>
      </c>
      <c r="P112" s="98">
        <f t="shared" si="50"/>
        <v>0</v>
      </c>
      <c r="Q112" s="98">
        <f t="shared" si="50"/>
        <v>0</v>
      </c>
      <c r="R112" s="98">
        <f t="shared" si="50"/>
        <v>0</v>
      </c>
      <c r="S112" s="98">
        <f t="shared" si="50"/>
        <v>0</v>
      </c>
      <c r="T112" s="98">
        <f t="shared" si="50"/>
        <v>0</v>
      </c>
      <c r="V112" s="30" t="s">
        <v>245</v>
      </c>
    </row>
    <row r="113" spans="2:22" s="161" customFormat="1" ht="13.5">
      <c r="B113" s="35" t="s">
        <v>575</v>
      </c>
      <c r="C113" s="94" t="str">
        <f t="shared" si="45"/>
        <v>IT Services</v>
      </c>
      <c r="D113" s="234" t="str">
        <f t="shared" si="41"/>
        <v>IT</v>
      </c>
      <c r="E113" s="18" t="s">
        <v>649</v>
      </c>
      <c r="H113" s="98">
        <f t="shared" ref="H113:T113" si="51">H264-H415</f>
        <v>0</v>
      </c>
      <c r="I113" s="98">
        <f t="shared" si="51"/>
        <v>0</v>
      </c>
      <c r="J113" s="98">
        <f t="shared" si="51"/>
        <v>0</v>
      </c>
      <c r="K113" s="98">
        <f t="shared" si="51"/>
        <v>0</v>
      </c>
      <c r="L113" s="98">
        <f t="shared" si="51"/>
        <v>0</v>
      </c>
      <c r="M113" s="98">
        <f t="shared" si="51"/>
        <v>0</v>
      </c>
      <c r="N113" s="98">
        <f t="shared" si="51"/>
        <v>0</v>
      </c>
      <c r="O113" s="98">
        <f t="shared" si="51"/>
        <v>0</v>
      </c>
      <c r="P113" s="98">
        <f t="shared" si="51"/>
        <v>0</v>
      </c>
      <c r="Q113" s="98">
        <f t="shared" si="51"/>
        <v>0</v>
      </c>
      <c r="R113" s="98">
        <f t="shared" si="51"/>
        <v>0</v>
      </c>
      <c r="S113" s="98">
        <f t="shared" si="51"/>
        <v>0</v>
      </c>
      <c r="T113" s="98">
        <f t="shared" si="51"/>
        <v>0</v>
      </c>
      <c r="V113" s="30" t="s">
        <v>245</v>
      </c>
    </row>
    <row r="114" spans="2:22" s="161" customFormat="1" ht="13.5">
      <c r="B114" s="35" t="s">
        <v>575</v>
      </c>
      <c r="C114" s="94" t="str">
        <f t="shared" si="45"/>
        <v>Office Sundry</v>
      </c>
      <c r="D114" s="234" t="str">
        <f t="shared" si="41"/>
        <v>OS</v>
      </c>
      <c r="E114" s="18" t="s">
        <v>649</v>
      </c>
      <c r="H114" s="98">
        <f t="shared" ref="H114:T114" si="52">H265-H416</f>
        <v>0</v>
      </c>
      <c r="I114" s="98">
        <f t="shared" si="52"/>
        <v>0</v>
      </c>
      <c r="J114" s="98">
        <f t="shared" si="52"/>
        <v>0</v>
      </c>
      <c r="K114" s="98">
        <f t="shared" si="52"/>
        <v>0</v>
      </c>
      <c r="L114" s="98">
        <f t="shared" si="52"/>
        <v>0</v>
      </c>
      <c r="M114" s="98">
        <f t="shared" si="52"/>
        <v>0</v>
      </c>
      <c r="N114" s="98">
        <f t="shared" si="52"/>
        <v>0</v>
      </c>
      <c r="O114" s="98">
        <f t="shared" si="52"/>
        <v>0</v>
      </c>
      <c r="P114" s="98">
        <f t="shared" si="52"/>
        <v>0</v>
      </c>
      <c r="Q114" s="98">
        <f t="shared" si="52"/>
        <v>0</v>
      </c>
      <c r="R114" s="98">
        <f t="shared" si="52"/>
        <v>0</v>
      </c>
      <c r="S114" s="98">
        <f t="shared" si="52"/>
        <v>0</v>
      </c>
      <c r="T114" s="98">
        <f t="shared" si="52"/>
        <v>0</v>
      </c>
      <c r="V114" s="30" t="s">
        <v>245</v>
      </c>
    </row>
    <row r="115" spans="2:22" s="161" customFormat="1" ht="13.5">
      <c r="B115" s="35" t="s">
        <v>575</v>
      </c>
      <c r="C115" s="94" t="str">
        <f t="shared" si="45"/>
        <v>Spare - please specify</v>
      </c>
      <c r="D115" s="234" t="str">
        <f t="shared" si="41"/>
        <v>SP1</v>
      </c>
      <c r="E115" s="18" t="s">
        <v>649</v>
      </c>
      <c r="H115" s="98">
        <f t="shared" ref="H115:T115" si="53">H266-H417</f>
        <v>0</v>
      </c>
      <c r="I115" s="98">
        <f t="shared" si="53"/>
        <v>0</v>
      </c>
      <c r="J115" s="98">
        <f t="shared" si="53"/>
        <v>0</v>
      </c>
      <c r="K115" s="98">
        <f t="shared" si="53"/>
        <v>0</v>
      </c>
      <c r="L115" s="98">
        <f t="shared" si="53"/>
        <v>0</v>
      </c>
      <c r="M115" s="98">
        <f t="shared" si="53"/>
        <v>0</v>
      </c>
      <c r="N115" s="98">
        <f t="shared" si="53"/>
        <v>0</v>
      </c>
      <c r="O115" s="98">
        <f t="shared" si="53"/>
        <v>0</v>
      </c>
      <c r="P115" s="98">
        <f t="shared" si="53"/>
        <v>0</v>
      </c>
      <c r="Q115" s="98">
        <f t="shared" si="53"/>
        <v>0</v>
      </c>
      <c r="R115" s="98">
        <f t="shared" si="53"/>
        <v>0</v>
      </c>
      <c r="S115" s="98">
        <f t="shared" si="53"/>
        <v>0</v>
      </c>
      <c r="T115" s="98">
        <f t="shared" si="53"/>
        <v>0</v>
      </c>
      <c r="V115" s="30" t="s">
        <v>245</v>
      </c>
    </row>
    <row r="116" spans="2:22" s="161" customFormat="1" ht="13.5">
      <c r="B116" s="35" t="s">
        <v>575</v>
      </c>
      <c r="C116" s="94" t="str">
        <f t="shared" si="45"/>
        <v>Spare - please specify</v>
      </c>
      <c r="D116" s="234" t="str">
        <f t="shared" si="41"/>
        <v>SP2</v>
      </c>
      <c r="E116" s="18" t="s">
        <v>649</v>
      </c>
      <c r="H116" s="98">
        <f t="shared" ref="H116:T116" si="54">H267-H418</f>
        <v>0</v>
      </c>
      <c r="I116" s="98">
        <f t="shared" si="54"/>
        <v>0</v>
      </c>
      <c r="J116" s="98">
        <f t="shared" si="54"/>
        <v>0</v>
      </c>
      <c r="K116" s="98">
        <f t="shared" si="54"/>
        <v>0</v>
      </c>
      <c r="L116" s="98">
        <f t="shared" si="54"/>
        <v>0</v>
      </c>
      <c r="M116" s="98">
        <f t="shared" si="54"/>
        <v>0</v>
      </c>
      <c r="N116" s="98">
        <f t="shared" si="54"/>
        <v>0</v>
      </c>
      <c r="O116" s="98">
        <f t="shared" si="54"/>
        <v>0</v>
      </c>
      <c r="P116" s="98">
        <f t="shared" si="54"/>
        <v>0</v>
      </c>
      <c r="Q116" s="98">
        <f t="shared" si="54"/>
        <v>0</v>
      </c>
      <c r="R116" s="98">
        <f t="shared" si="54"/>
        <v>0</v>
      </c>
      <c r="S116" s="98">
        <f t="shared" si="54"/>
        <v>0</v>
      </c>
      <c r="T116" s="98">
        <f t="shared" si="54"/>
        <v>0</v>
      </c>
      <c r="V116" s="30" t="s">
        <v>245</v>
      </c>
    </row>
    <row r="117" spans="2:22" s="161" customFormat="1" ht="13.5">
      <c r="B117" s="35" t="s">
        <v>575</v>
      </c>
      <c r="C117" s="94" t="str">
        <f t="shared" si="45"/>
        <v>Spare - please specify</v>
      </c>
      <c r="D117" s="234" t="str">
        <f t="shared" si="41"/>
        <v>SP3</v>
      </c>
      <c r="E117" s="18" t="s">
        <v>649</v>
      </c>
      <c r="H117" s="98">
        <f t="shared" ref="H117:T117" si="55">H268-H419</f>
        <v>0</v>
      </c>
      <c r="I117" s="98">
        <f t="shared" si="55"/>
        <v>0</v>
      </c>
      <c r="J117" s="98">
        <f t="shared" si="55"/>
        <v>0</v>
      </c>
      <c r="K117" s="98">
        <f t="shared" si="55"/>
        <v>0</v>
      </c>
      <c r="L117" s="98">
        <f t="shared" si="55"/>
        <v>0</v>
      </c>
      <c r="M117" s="98">
        <f t="shared" si="55"/>
        <v>0</v>
      </c>
      <c r="N117" s="98">
        <f t="shared" si="55"/>
        <v>0</v>
      </c>
      <c r="O117" s="98">
        <f t="shared" si="55"/>
        <v>0</v>
      </c>
      <c r="P117" s="98">
        <f t="shared" si="55"/>
        <v>0</v>
      </c>
      <c r="Q117" s="98">
        <f t="shared" si="55"/>
        <v>0</v>
      </c>
      <c r="R117" s="98">
        <f t="shared" si="55"/>
        <v>0</v>
      </c>
      <c r="S117" s="98">
        <f t="shared" si="55"/>
        <v>0</v>
      </c>
      <c r="T117" s="98">
        <f t="shared" si="55"/>
        <v>0</v>
      </c>
      <c r="V117" s="30" t="s">
        <v>245</v>
      </c>
    </row>
    <row r="118" spans="2:22" s="161" customFormat="1" ht="13.5">
      <c r="B118" s="35" t="s">
        <v>573</v>
      </c>
      <c r="C118" s="16" t="str">
        <f t="shared" si="45"/>
        <v>Finance</v>
      </c>
      <c r="D118" s="234"/>
      <c r="E118" s="18" t="s">
        <v>649</v>
      </c>
      <c r="H118" s="98">
        <f t="shared" ref="H118:T118" si="56">H269-H420</f>
        <v>0</v>
      </c>
      <c r="I118" s="98">
        <f t="shared" si="56"/>
        <v>0</v>
      </c>
      <c r="J118" s="98">
        <f t="shared" si="56"/>
        <v>0</v>
      </c>
      <c r="K118" s="98">
        <f t="shared" si="56"/>
        <v>0</v>
      </c>
      <c r="L118" s="98">
        <f t="shared" si="56"/>
        <v>0</v>
      </c>
      <c r="M118" s="98">
        <f t="shared" si="56"/>
        <v>0</v>
      </c>
      <c r="N118" s="98">
        <f t="shared" si="56"/>
        <v>0</v>
      </c>
      <c r="O118" s="98">
        <f t="shared" si="56"/>
        <v>0</v>
      </c>
      <c r="P118" s="98">
        <f t="shared" si="56"/>
        <v>0</v>
      </c>
      <c r="Q118" s="98">
        <f t="shared" si="56"/>
        <v>0</v>
      </c>
      <c r="R118" s="98">
        <f t="shared" si="56"/>
        <v>0</v>
      </c>
      <c r="S118" s="98">
        <f t="shared" si="56"/>
        <v>0</v>
      </c>
      <c r="T118" s="98">
        <f t="shared" si="56"/>
        <v>0</v>
      </c>
      <c r="V118" s="30" t="s">
        <v>245</v>
      </c>
    </row>
    <row r="119" spans="2:22" s="161" customFormat="1" ht="13.5">
      <c r="B119" s="35" t="s">
        <v>573</v>
      </c>
      <c r="C119" s="94" t="str">
        <f t="shared" si="45"/>
        <v>Payroll costs</v>
      </c>
      <c r="D119" s="234" t="str">
        <f t="shared" ref="D119:D131" si="57">D270</f>
        <v>PR</v>
      </c>
      <c r="E119" s="18" t="s">
        <v>649</v>
      </c>
      <c r="H119" s="98">
        <f t="shared" ref="H119:T119" si="58">H270-H421</f>
        <v>0</v>
      </c>
      <c r="I119" s="98">
        <f t="shared" si="58"/>
        <v>0</v>
      </c>
      <c r="J119" s="98">
        <f t="shared" si="58"/>
        <v>0</v>
      </c>
      <c r="K119" s="98">
        <f t="shared" si="58"/>
        <v>0</v>
      </c>
      <c r="L119" s="98">
        <f t="shared" si="58"/>
        <v>0</v>
      </c>
      <c r="M119" s="98">
        <f t="shared" si="58"/>
        <v>0</v>
      </c>
      <c r="N119" s="98">
        <f t="shared" si="58"/>
        <v>0</v>
      </c>
      <c r="O119" s="98">
        <f t="shared" si="58"/>
        <v>0</v>
      </c>
      <c r="P119" s="98">
        <f t="shared" si="58"/>
        <v>0</v>
      </c>
      <c r="Q119" s="98">
        <f t="shared" si="58"/>
        <v>0</v>
      </c>
      <c r="R119" s="98">
        <f t="shared" si="58"/>
        <v>0</v>
      </c>
      <c r="S119" s="98">
        <f t="shared" si="58"/>
        <v>0</v>
      </c>
      <c r="T119" s="98">
        <f t="shared" si="58"/>
        <v>0</v>
      </c>
      <c r="V119" s="30" t="s">
        <v>245</v>
      </c>
    </row>
    <row r="120" spans="2:22" s="161" customFormat="1" ht="13.5">
      <c r="B120" s="35" t="s">
        <v>573</v>
      </c>
      <c r="C120" s="94" t="str">
        <f t="shared" si="45"/>
        <v>Non-payroll costs</v>
      </c>
      <c r="D120" s="234" t="str">
        <f t="shared" si="57"/>
        <v>NP</v>
      </c>
      <c r="E120" s="18" t="s">
        <v>649</v>
      </c>
      <c r="H120" s="98">
        <f t="shared" ref="H120:T120" si="59">H271-H422</f>
        <v>0</v>
      </c>
      <c r="I120" s="98">
        <f t="shared" si="59"/>
        <v>0</v>
      </c>
      <c r="J120" s="98">
        <f t="shared" si="59"/>
        <v>0</v>
      </c>
      <c r="K120" s="98">
        <f t="shared" si="59"/>
        <v>0</v>
      </c>
      <c r="L120" s="98">
        <f t="shared" si="59"/>
        <v>0</v>
      </c>
      <c r="M120" s="98">
        <f t="shared" si="59"/>
        <v>0</v>
      </c>
      <c r="N120" s="98">
        <f t="shared" si="59"/>
        <v>0</v>
      </c>
      <c r="O120" s="98">
        <f t="shared" si="59"/>
        <v>0</v>
      </c>
      <c r="P120" s="98">
        <f t="shared" si="59"/>
        <v>0</v>
      </c>
      <c r="Q120" s="98">
        <f t="shared" si="59"/>
        <v>0</v>
      </c>
      <c r="R120" s="98">
        <f t="shared" si="59"/>
        <v>0</v>
      </c>
      <c r="S120" s="98">
        <f t="shared" si="59"/>
        <v>0</v>
      </c>
      <c r="T120" s="98">
        <f t="shared" si="59"/>
        <v>0</v>
      </c>
      <c r="V120" s="30" t="s">
        <v>245</v>
      </c>
    </row>
    <row r="121" spans="2:22" s="161" customFormat="1" ht="13.5">
      <c r="B121" s="35" t="s">
        <v>573</v>
      </c>
      <c r="C121" s="94" t="str">
        <f t="shared" si="45"/>
        <v>Recruitment</v>
      </c>
      <c r="D121" s="234" t="str">
        <f t="shared" si="57"/>
        <v>RC</v>
      </c>
      <c r="E121" s="18" t="s">
        <v>649</v>
      </c>
      <c r="H121" s="98">
        <f t="shared" ref="H121:T121" si="60">H272-H423</f>
        <v>0</v>
      </c>
      <c r="I121" s="98">
        <f t="shared" si="60"/>
        <v>0</v>
      </c>
      <c r="J121" s="98">
        <f t="shared" si="60"/>
        <v>0</v>
      </c>
      <c r="K121" s="98">
        <f t="shared" si="60"/>
        <v>0</v>
      </c>
      <c r="L121" s="98">
        <f t="shared" si="60"/>
        <v>0</v>
      </c>
      <c r="M121" s="98">
        <f t="shared" si="60"/>
        <v>0</v>
      </c>
      <c r="N121" s="98">
        <f t="shared" si="60"/>
        <v>0</v>
      </c>
      <c r="O121" s="98">
        <f t="shared" si="60"/>
        <v>0</v>
      </c>
      <c r="P121" s="98">
        <f t="shared" si="60"/>
        <v>0</v>
      </c>
      <c r="Q121" s="98">
        <f t="shared" si="60"/>
        <v>0</v>
      </c>
      <c r="R121" s="98">
        <f t="shared" si="60"/>
        <v>0</v>
      </c>
      <c r="S121" s="98">
        <f t="shared" si="60"/>
        <v>0</v>
      </c>
      <c r="T121" s="98">
        <f t="shared" si="60"/>
        <v>0</v>
      </c>
      <c r="V121" s="30" t="s">
        <v>245</v>
      </c>
    </row>
    <row r="122" spans="2:22" s="161" customFormat="1" ht="13.5">
      <c r="B122" s="35" t="s">
        <v>573</v>
      </c>
      <c r="C122" s="94" t="str">
        <f t="shared" si="45"/>
        <v>Accommodation</v>
      </c>
      <c r="D122" s="234" t="str">
        <f t="shared" si="57"/>
        <v>AC</v>
      </c>
      <c r="E122" s="18" t="s">
        <v>649</v>
      </c>
      <c r="H122" s="98">
        <f t="shared" ref="H122:T122" si="61">H273-H424</f>
        <v>0</v>
      </c>
      <c r="I122" s="98">
        <f t="shared" si="61"/>
        <v>0</v>
      </c>
      <c r="J122" s="98">
        <f t="shared" si="61"/>
        <v>0</v>
      </c>
      <c r="K122" s="98">
        <f t="shared" si="61"/>
        <v>0</v>
      </c>
      <c r="L122" s="98">
        <f t="shared" si="61"/>
        <v>0</v>
      </c>
      <c r="M122" s="98">
        <f t="shared" si="61"/>
        <v>0</v>
      </c>
      <c r="N122" s="98">
        <f t="shared" si="61"/>
        <v>0</v>
      </c>
      <c r="O122" s="98">
        <f t="shared" si="61"/>
        <v>0</v>
      </c>
      <c r="P122" s="98">
        <f t="shared" si="61"/>
        <v>0</v>
      </c>
      <c r="Q122" s="98">
        <f t="shared" si="61"/>
        <v>0</v>
      </c>
      <c r="R122" s="98">
        <f t="shared" si="61"/>
        <v>0</v>
      </c>
      <c r="S122" s="98">
        <f t="shared" si="61"/>
        <v>0</v>
      </c>
      <c r="T122" s="98">
        <f t="shared" si="61"/>
        <v>0</v>
      </c>
      <c r="V122" s="30" t="s">
        <v>245</v>
      </c>
    </row>
    <row r="123" spans="2:22" s="161" customFormat="1" ht="13.5">
      <c r="B123" s="35" t="s">
        <v>573</v>
      </c>
      <c r="C123" s="94" t="str">
        <f t="shared" si="45"/>
        <v>External services</v>
      </c>
      <c r="D123" s="234" t="str">
        <f t="shared" si="57"/>
        <v>ES</v>
      </c>
      <c r="E123" s="18" t="s">
        <v>649</v>
      </c>
      <c r="H123" s="98">
        <f t="shared" ref="H123:T123" si="62">H274-H425</f>
        <v>0</v>
      </c>
      <c r="I123" s="98">
        <f t="shared" si="62"/>
        <v>0</v>
      </c>
      <c r="J123" s="98">
        <f t="shared" si="62"/>
        <v>0</v>
      </c>
      <c r="K123" s="98">
        <f t="shared" si="62"/>
        <v>0</v>
      </c>
      <c r="L123" s="98">
        <f t="shared" si="62"/>
        <v>0</v>
      </c>
      <c r="M123" s="98">
        <f t="shared" si="62"/>
        <v>0</v>
      </c>
      <c r="N123" s="98">
        <f t="shared" si="62"/>
        <v>0</v>
      </c>
      <c r="O123" s="98">
        <f t="shared" si="62"/>
        <v>0</v>
      </c>
      <c r="P123" s="98">
        <f t="shared" si="62"/>
        <v>0</v>
      </c>
      <c r="Q123" s="98">
        <f t="shared" si="62"/>
        <v>0</v>
      </c>
      <c r="R123" s="98">
        <f t="shared" si="62"/>
        <v>0</v>
      </c>
      <c r="S123" s="98">
        <f t="shared" si="62"/>
        <v>0</v>
      </c>
      <c r="T123" s="98">
        <f t="shared" si="62"/>
        <v>0</v>
      </c>
      <c r="V123" s="30" t="s">
        <v>245</v>
      </c>
    </row>
    <row r="124" spans="2:22" s="161" customFormat="1" ht="13.5">
      <c r="B124" s="35" t="s">
        <v>573</v>
      </c>
      <c r="C124" s="94" t="str">
        <f t="shared" si="45"/>
        <v>Internal services</v>
      </c>
      <c r="D124" s="234" t="str">
        <f t="shared" si="57"/>
        <v>IS</v>
      </c>
      <c r="E124" s="18" t="s">
        <v>649</v>
      </c>
      <c r="H124" s="98">
        <f t="shared" ref="H124:T124" si="63">H275-H426</f>
        <v>0</v>
      </c>
      <c r="I124" s="98">
        <f t="shared" si="63"/>
        <v>0</v>
      </c>
      <c r="J124" s="98">
        <f t="shared" si="63"/>
        <v>0</v>
      </c>
      <c r="K124" s="98">
        <f t="shared" si="63"/>
        <v>0</v>
      </c>
      <c r="L124" s="98">
        <f t="shared" si="63"/>
        <v>0</v>
      </c>
      <c r="M124" s="98">
        <f t="shared" si="63"/>
        <v>0</v>
      </c>
      <c r="N124" s="98">
        <f t="shared" si="63"/>
        <v>0</v>
      </c>
      <c r="O124" s="98">
        <f t="shared" si="63"/>
        <v>0</v>
      </c>
      <c r="P124" s="98">
        <f t="shared" si="63"/>
        <v>0</v>
      </c>
      <c r="Q124" s="98">
        <f t="shared" si="63"/>
        <v>0</v>
      </c>
      <c r="R124" s="98">
        <f t="shared" si="63"/>
        <v>0</v>
      </c>
      <c r="S124" s="98">
        <f t="shared" si="63"/>
        <v>0</v>
      </c>
      <c r="T124" s="98">
        <f t="shared" si="63"/>
        <v>0</v>
      </c>
      <c r="V124" s="30" t="s">
        <v>245</v>
      </c>
    </row>
    <row r="125" spans="2:22" s="161" customFormat="1" ht="13.5">
      <c r="B125" s="35" t="s">
        <v>573</v>
      </c>
      <c r="C125" s="94" t="str">
        <f t="shared" si="45"/>
        <v>Service management</v>
      </c>
      <c r="D125" s="234" t="str">
        <f t="shared" si="57"/>
        <v>SM</v>
      </c>
      <c r="E125" s="18" t="s">
        <v>649</v>
      </c>
      <c r="H125" s="98">
        <f t="shared" ref="H125:T125" si="64">H276-H427</f>
        <v>0</v>
      </c>
      <c r="I125" s="98">
        <f t="shared" si="64"/>
        <v>0</v>
      </c>
      <c r="J125" s="98">
        <f t="shared" si="64"/>
        <v>0</v>
      </c>
      <c r="K125" s="98">
        <f t="shared" si="64"/>
        <v>0</v>
      </c>
      <c r="L125" s="98">
        <f t="shared" si="64"/>
        <v>0</v>
      </c>
      <c r="M125" s="98">
        <f t="shared" si="64"/>
        <v>0</v>
      </c>
      <c r="N125" s="98">
        <f t="shared" si="64"/>
        <v>0</v>
      </c>
      <c r="O125" s="98">
        <f t="shared" si="64"/>
        <v>0</v>
      </c>
      <c r="P125" s="98">
        <f t="shared" si="64"/>
        <v>0</v>
      </c>
      <c r="Q125" s="98">
        <f t="shared" si="64"/>
        <v>0</v>
      </c>
      <c r="R125" s="98">
        <f t="shared" si="64"/>
        <v>0</v>
      </c>
      <c r="S125" s="98">
        <f t="shared" si="64"/>
        <v>0</v>
      </c>
      <c r="T125" s="98">
        <f t="shared" si="64"/>
        <v>0</v>
      </c>
      <c r="V125" s="30" t="s">
        <v>245</v>
      </c>
    </row>
    <row r="126" spans="2:22" s="161" customFormat="1" ht="13.5">
      <c r="B126" s="35" t="s">
        <v>573</v>
      </c>
      <c r="C126" s="94" t="str">
        <f t="shared" si="45"/>
        <v>Transition</v>
      </c>
      <c r="D126" s="234" t="str">
        <f t="shared" si="57"/>
        <v>TR</v>
      </c>
      <c r="E126" s="18" t="s">
        <v>649</v>
      </c>
      <c r="H126" s="98">
        <f t="shared" ref="H126:T126" si="65">H277-H428</f>
        <v>0</v>
      </c>
      <c r="I126" s="98">
        <f t="shared" si="65"/>
        <v>0</v>
      </c>
      <c r="J126" s="98">
        <f t="shared" si="65"/>
        <v>0</v>
      </c>
      <c r="K126" s="98">
        <f t="shared" si="65"/>
        <v>0</v>
      </c>
      <c r="L126" s="98">
        <f t="shared" si="65"/>
        <v>0</v>
      </c>
      <c r="M126" s="98">
        <f t="shared" si="65"/>
        <v>0</v>
      </c>
      <c r="N126" s="98">
        <f t="shared" si="65"/>
        <v>0</v>
      </c>
      <c r="O126" s="98">
        <f t="shared" si="65"/>
        <v>0</v>
      </c>
      <c r="P126" s="98">
        <f t="shared" si="65"/>
        <v>0</v>
      </c>
      <c r="Q126" s="98">
        <f t="shared" si="65"/>
        <v>0</v>
      </c>
      <c r="R126" s="98">
        <f t="shared" si="65"/>
        <v>0</v>
      </c>
      <c r="S126" s="98">
        <f t="shared" si="65"/>
        <v>0</v>
      </c>
      <c r="T126" s="98">
        <f t="shared" si="65"/>
        <v>0</v>
      </c>
      <c r="V126" s="30" t="s">
        <v>245</v>
      </c>
    </row>
    <row r="127" spans="2:22" s="161" customFormat="1" ht="13.5">
      <c r="B127" s="35" t="s">
        <v>573</v>
      </c>
      <c r="C127" s="94" t="str">
        <f t="shared" si="45"/>
        <v>IT Services</v>
      </c>
      <c r="D127" s="234" t="str">
        <f t="shared" si="57"/>
        <v>IT</v>
      </c>
      <c r="E127" s="18" t="s">
        <v>649</v>
      </c>
      <c r="H127" s="98">
        <f t="shared" ref="H127:T127" si="66">H278-H429</f>
        <v>0</v>
      </c>
      <c r="I127" s="98">
        <f t="shared" si="66"/>
        <v>0</v>
      </c>
      <c r="J127" s="98">
        <f t="shared" si="66"/>
        <v>0</v>
      </c>
      <c r="K127" s="98">
        <f t="shared" si="66"/>
        <v>0</v>
      </c>
      <c r="L127" s="98">
        <f t="shared" si="66"/>
        <v>0</v>
      </c>
      <c r="M127" s="98">
        <f t="shared" si="66"/>
        <v>0</v>
      </c>
      <c r="N127" s="98">
        <f t="shared" si="66"/>
        <v>0</v>
      </c>
      <c r="O127" s="98">
        <f t="shared" si="66"/>
        <v>0</v>
      </c>
      <c r="P127" s="98">
        <f t="shared" si="66"/>
        <v>0</v>
      </c>
      <c r="Q127" s="98">
        <f t="shared" si="66"/>
        <v>0</v>
      </c>
      <c r="R127" s="98">
        <f t="shared" si="66"/>
        <v>0</v>
      </c>
      <c r="S127" s="98">
        <f t="shared" si="66"/>
        <v>0</v>
      </c>
      <c r="T127" s="98">
        <f t="shared" si="66"/>
        <v>0</v>
      </c>
      <c r="V127" s="30" t="s">
        <v>245</v>
      </c>
    </row>
    <row r="128" spans="2:22" s="161" customFormat="1" ht="13.5">
      <c r="B128" s="35" t="s">
        <v>573</v>
      </c>
      <c r="C128" s="94" t="str">
        <f t="shared" si="45"/>
        <v>Office Sundry</v>
      </c>
      <c r="D128" s="234" t="str">
        <f t="shared" si="57"/>
        <v>OS</v>
      </c>
      <c r="E128" s="18" t="s">
        <v>649</v>
      </c>
      <c r="H128" s="98">
        <f t="shared" ref="H128:T128" si="67">H279-H430</f>
        <v>0</v>
      </c>
      <c r="I128" s="98">
        <f t="shared" si="67"/>
        <v>0</v>
      </c>
      <c r="J128" s="98">
        <f t="shared" si="67"/>
        <v>0</v>
      </c>
      <c r="K128" s="98">
        <f t="shared" si="67"/>
        <v>0</v>
      </c>
      <c r="L128" s="98">
        <f t="shared" si="67"/>
        <v>0</v>
      </c>
      <c r="M128" s="98">
        <f t="shared" si="67"/>
        <v>0</v>
      </c>
      <c r="N128" s="98">
        <f t="shared" si="67"/>
        <v>0</v>
      </c>
      <c r="O128" s="98">
        <f t="shared" si="67"/>
        <v>0</v>
      </c>
      <c r="P128" s="98">
        <f t="shared" si="67"/>
        <v>0</v>
      </c>
      <c r="Q128" s="98">
        <f t="shared" si="67"/>
        <v>0</v>
      </c>
      <c r="R128" s="98">
        <f t="shared" si="67"/>
        <v>0</v>
      </c>
      <c r="S128" s="98">
        <f t="shared" si="67"/>
        <v>0</v>
      </c>
      <c r="T128" s="98">
        <f t="shared" si="67"/>
        <v>0</v>
      </c>
      <c r="V128" s="30" t="s">
        <v>245</v>
      </c>
    </row>
    <row r="129" spans="2:22" s="161" customFormat="1" ht="13.5">
      <c r="B129" s="35" t="s">
        <v>573</v>
      </c>
      <c r="C129" s="94" t="str">
        <f t="shared" si="45"/>
        <v>Spare - please specify</v>
      </c>
      <c r="D129" s="234" t="str">
        <f t="shared" si="57"/>
        <v>SP1</v>
      </c>
      <c r="E129" s="18" t="s">
        <v>649</v>
      </c>
      <c r="H129" s="98">
        <f t="shared" ref="H129:T129" si="68">H280-H431</f>
        <v>0</v>
      </c>
      <c r="I129" s="98">
        <f t="shared" si="68"/>
        <v>0</v>
      </c>
      <c r="J129" s="98">
        <f t="shared" si="68"/>
        <v>0</v>
      </c>
      <c r="K129" s="98">
        <f t="shared" si="68"/>
        <v>0</v>
      </c>
      <c r="L129" s="98">
        <f t="shared" si="68"/>
        <v>0</v>
      </c>
      <c r="M129" s="98">
        <f t="shared" si="68"/>
        <v>0</v>
      </c>
      <c r="N129" s="98">
        <f t="shared" si="68"/>
        <v>0</v>
      </c>
      <c r="O129" s="98">
        <f t="shared" si="68"/>
        <v>0</v>
      </c>
      <c r="P129" s="98">
        <f t="shared" si="68"/>
        <v>0</v>
      </c>
      <c r="Q129" s="98">
        <f t="shared" si="68"/>
        <v>0</v>
      </c>
      <c r="R129" s="98">
        <f t="shared" si="68"/>
        <v>0</v>
      </c>
      <c r="S129" s="98">
        <f t="shared" si="68"/>
        <v>0</v>
      </c>
      <c r="T129" s="98">
        <f t="shared" si="68"/>
        <v>0</v>
      </c>
      <c r="V129" s="30" t="s">
        <v>245</v>
      </c>
    </row>
    <row r="130" spans="2:22" s="161" customFormat="1" ht="13.5">
      <c r="B130" s="35" t="s">
        <v>573</v>
      </c>
      <c r="C130" s="94" t="str">
        <f t="shared" si="45"/>
        <v>Spare - please specify</v>
      </c>
      <c r="D130" s="234" t="str">
        <f t="shared" si="57"/>
        <v>SP2</v>
      </c>
      <c r="E130" s="18" t="s">
        <v>649</v>
      </c>
      <c r="H130" s="98">
        <f t="shared" ref="H130:T130" si="69">H281-H432</f>
        <v>0</v>
      </c>
      <c r="I130" s="98">
        <f t="shared" si="69"/>
        <v>0</v>
      </c>
      <c r="J130" s="98">
        <f t="shared" si="69"/>
        <v>0</v>
      </c>
      <c r="K130" s="98">
        <f t="shared" si="69"/>
        <v>0</v>
      </c>
      <c r="L130" s="98">
        <f t="shared" si="69"/>
        <v>0</v>
      </c>
      <c r="M130" s="98">
        <f t="shared" si="69"/>
        <v>0</v>
      </c>
      <c r="N130" s="98">
        <f t="shared" si="69"/>
        <v>0</v>
      </c>
      <c r="O130" s="98">
        <f t="shared" si="69"/>
        <v>0</v>
      </c>
      <c r="P130" s="98">
        <f t="shared" si="69"/>
        <v>0</v>
      </c>
      <c r="Q130" s="98">
        <f t="shared" si="69"/>
        <v>0</v>
      </c>
      <c r="R130" s="98">
        <f t="shared" si="69"/>
        <v>0</v>
      </c>
      <c r="S130" s="98">
        <f t="shared" si="69"/>
        <v>0</v>
      </c>
      <c r="T130" s="98">
        <f t="shared" si="69"/>
        <v>0</v>
      </c>
      <c r="V130" s="30" t="s">
        <v>245</v>
      </c>
    </row>
    <row r="131" spans="2:22" s="161" customFormat="1" ht="13.5">
      <c r="B131" s="35" t="s">
        <v>573</v>
      </c>
      <c r="C131" s="94" t="str">
        <f t="shared" si="45"/>
        <v>Spare - please specify</v>
      </c>
      <c r="D131" s="234" t="str">
        <f t="shared" si="57"/>
        <v>SP3</v>
      </c>
      <c r="E131" s="18" t="s">
        <v>649</v>
      </c>
      <c r="H131" s="98">
        <f t="shared" ref="H131:T131" si="70">H282-H433</f>
        <v>0</v>
      </c>
      <c r="I131" s="98">
        <f t="shared" si="70"/>
        <v>0</v>
      </c>
      <c r="J131" s="98">
        <f t="shared" si="70"/>
        <v>0</v>
      </c>
      <c r="K131" s="98">
        <f t="shared" si="70"/>
        <v>0</v>
      </c>
      <c r="L131" s="98">
        <f t="shared" si="70"/>
        <v>0</v>
      </c>
      <c r="M131" s="98">
        <f t="shared" si="70"/>
        <v>0</v>
      </c>
      <c r="N131" s="98">
        <f t="shared" si="70"/>
        <v>0</v>
      </c>
      <c r="O131" s="98">
        <f t="shared" si="70"/>
        <v>0</v>
      </c>
      <c r="P131" s="98">
        <f t="shared" si="70"/>
        <v>0</v>
      </c>
      <c r="Q131" s="98">
        <f t="shared" si="70"/>
        <v>0</v>
      </c>
      <c r="R131" s="98">
        <f t="shared" si="70"/>
        <v>0</v>
      </c>
      <c r="S131" s="98">
        <f t="shared" si="70"/>
        <v>0</v>
      </c>
      <c r="T131" s="98">
        <f t="shared" si="70"/>
        <v>0</v>
      </c>
      <c r="V131" s="30" t="s">
        <v>245</v>
      </c>
    </row>
    <row r="132" spans="2:22" s="161" customFormat="1" ht="13.5">
      <c r="B132" s="35" t="s">
        <v>572</v>
      </c>
      <c r="C132" s="16" t="str">
        <f t="shared" si="45"/>
        <v>Industry</v>
      </c>
      <c r="D132" s="234"/>
      <c r="E132" s="18" t="s">
        <v>649</v>
      </c>
      <c r="H132" s="98">
        <f t="shared" ref="H132:T132" si="71">H283-H434</f>
        <v>0</v>
      </c>
      <c r="I132" s="98">
        <f t="shared" si="71"/>
        <v>0</v>
      </c>
      <c r="J132" s="98">
        <f t="shared" si="71"/>
        <v>0</v>
      </c>
      <c r="K132" s="98">
        <f t="shared" si="71"/>
        <v>0</v>
      </c>
      <c r="L132" s="98">
        <f t="shared" si="71"/>
        <v>0</v>
      </c>
      <c r="M132" s="98">
        <f t="shared" si="71"/>
        <v>0</v>
      </c>
      <c r="N132" s="98">
        <f t="shared" si="71"/>
        <v>0</v>
      </c>
      <c r="O132" s="98">
        <f t="shared" si="71"/>
        <v>0</v>
      </c>
      <c r="P132" s="98">
        <f t="shared" si="71"/>
        <v>0</v>
      </c>
      <c r="Q132" s="98">
        <f t="shared" si="71"/>
        <v>0</v>
      </c>
      <c r="R132" s="98">
        <f t="shared" si="71"/>
        <v>0</v>
      </c>
      <c r="S132" s="98">
        <f t="shared" si="71"/>
        <v>0</v>
      </c>
      <c r="T132" s="98">
        <f t="shared" si="71"/>
        <v>0</v>
      </c>
      <c r="V132" s="30" t="s">
        <v>245</v>
      </c>
    </row>
    <row r="133" spans="2:22" s="161" customFormat="1" ht="13.5">
      <c r="B133" s="35" t="s">
        <v>572</v>
      </c>
      <c r="C133" s="94" t="str">
        <f t="shared" si="45"/>
        <v>Payroll costs</v>
      </c>
      <c r="D133" s="234" t="str">
        <f t="shared" ref="D133:D145" si="72">D284</f>
        <v>PR</v>
      </c>
      <c r="E133" s="18" t="s">
        <v>649</v>
      </c>
      <c r="H133" s="98">
        <f t="shared" ref="H133:T133" si="73">H284-H435</f>
        <v>0</v>
      </c>
      <c r="I133" s="98">
        <f t="shared" si="73"/>
        <v>0</v>
      </c>
      <c r="J133" s="98">
        <f t="shared" si="73"/>
        <v>0</v>
      </c>
      <c r="K133" s="98">
        <f t="shared" si="73"/>
        <v>0</v>
      </c>
      <c r="L133" s="98">
        <f t="shared" si="73"/>
        <v>0</v>
      </c>
      <c r="M133" s="98">
        <f t="shared" si="73"/>
        <v>0</v>
      </c>
      <c r="N133" s="98">
        <f t="shared" si="73"/>
        <v>0</v>
      </c>
      <c r="O133" s="98">
        <f t="shared" si="73"/>
        <v>0</v>
      </c>
      <c r="P133" s="98">
        <f t="shared" si="73"/>
        <v>0</v>
      </c>
      <c r="Q133" s="98">
        <f t="shared" si="73"/>
        <v>0</v>
      </c>
      <c r="R133" s="98">
        <f t="shared" si="73"/>
        <v>0</v>
      </c>
      <c r="S133" s="98">
        <f t="shared" si="73"/>
        <v>0</v>
      </c>
      <c r="T133" s="98">
        <f t="shared" si="73"/>
        <v>0</v>
      </c>
      <c r="V133" s="30" t="s">
        <v>245</v>
      </c>
    </row>
    <row r="134" spans="2:22" s="161" customFormat="1" ht="13.5">
      <c r="B134" s="35" t="s">
        <v>572</v>
      </c>
      <c r="C134" s="94" t="str">
        <f t="shared" si="45"/>
        <v>Non-payroll costs</v>
      </c>
      <c r="D134" s="234" t="str">
        <f t="shared" si="72"/>
        <v>NP</v>
      </c>
      <c r="E134" s="18" t="s">
        <v>649</v>
      </c>
      <c r="H134" s="98">
        <f t="shared" ref="H134:T134" si="74">H285-H436</f>
        <v>0</v>
      </c>
      <c r="I134" s="98">
        <f t="shared" si="74"/>
        <v>0</v>
      </c>
      <c r="J134" s="98">
        <f t="shared" si="74"/>
        <v>0</v>
      </c>
      <c r="K134" s="98">
        <f t="shared" si="74"/>
        <v>0</v>
      </c>
      <c r="L134" s="98">
        <f t="shared" si="74"/>
        <v>0</v>
      </c>
      <c r="M134" s="98">
        <f t="shared" si="74"/>
        <v>0</v>
      </c>
      <c r="N134" s="98">
        <f t="shared" si="74"/>
        <v>0</v>
      </c>
      <c r="O134" s="98">
        <f t="shared" si="74"/>
        <v>0</v>
      </c>
      <c r="P134" s="98">
        <f t="shared" si="74"/>
        <v>0</v>
      </c>
      <c r="Q134" s="98">
        <f t="shared" si="74"/>
        <v>0</v>
      </c>
      <c r="R134" s="98">
        <f t="shared" si="74"/>
        <v>0</v>
      </c>
      <c r="S134" s="98">
        <f t="shared" si="74"/>
        <v>0</v>
      </c>
      <c r="T134" s="98">
        <f t="shared" si="74"/>
        <v>0</v>
      </c>
      <c r="V134" s="30" t="s">
        <v>245</v>
      </c>
    </row>
    <row r="135" spans="2:22" s="161" customFormat="1" ht="13.5">
      <c r="B135" s="35" t="s">
        <v>572</v>
      </c>
      <c r="C135" s="94" t="str">
        <f t="shared" si="45"/>
        <v>Recruitment</v>
      </c>
      <c r="D135" s="234" t="str">
        <f t="shared" si="72"/>
        <v>RC</v>
      </c>
      <c r="E135" s="18" t="s">
        <v>649</v>
      </c>
      <c r="H135" s="98">
        <f t="shared" ref="H135:T135" si="75">H286-H437</f>
        <v>0</v>
      </c>
      <c r="I135" s="98">
        <f t="shared" si="75"/>
        <v>0</v>
      </c>
      <c r="J135" s="98">
        <f t="shared" si="75"/>
        <v>0</v>
      </c>
      <c r="K135" s="98">
        <f t="shared" si="75"/>
        <v>0</v>
      </c>
      <c r="L135" s="98">
        <f t="shared" si="75"/>
        <v>0</v>
      </c>
      <c r="M135" s="98">
        <f t="shared" si="75"/>
        <v>0</v>
      </c>
      <c r="N135" s="98">
        <f t="shared" si="75"/>
        <v>0</v>
      </c>
      <c r="O135" s="98">
        <f t="shared" si="75"/>
        <v>0</v>
      </c>
      <c r="P135" s="98">
        <f t="shared" si="75"/>
        <v>0</v>
      </c>
      <c r="Q135" s="98">
        <f t="shared" si="75"/>
        <v>0</v>
      </c>
      <c r="R135" s="98">
        <f t="shared" si="75"/>
        <v>0</v>
      </c>
      <c r="S135" s="98">
        <f t="shared" si="75"/>
        <v>0</v>
      </c>
      <c r="T135" s="98">
        <f t="shared" si="75"/>
        <v>0</v>
      </c>
      <c r="V135" s="30" t="s">
        <v>245</v>
      </c>
    </row>
    <row r="136" spans="2:22" s="161" customFormat="1" ht="13.5">
      <c r="B136" s="35" t="s">
        <v>572</v>
      </c>
      <c r="C136" s="94" t="str">
        <f t="shared" si="45"/>
        <v>Accommodation</v>
      </c>
      <c r="D136" s="234" t="str">
        <f t="shared" si="72"/>
        <v>AC</v>
      </c>
      <c r="E136" s="18" t="s">
        <v>649</v>
      </c>
      <c r="H136" s="98">
        <f t="shared" ref="H136:T136" si="76">H287-H438</f>
        <v>0</v>
      </c>
      <c r="I136" s="98">
        <f t="shared" si="76"/>
        <v>0</v>
      </c>
      <c r="J136" s="98">
        <f t="shared" si="76"/>
        <v>0</v>
      </c>
      <c r="K136" s="98">
        <f t="shared" si="76"/>
        <v>0</v>
      </c>
      <c r="L136" s="98">
        <f t="shared" si="76"/>
        <v>0</v>
      </c>
      <c r="M136" s="98">
        <f t="shared" si="76"/>
        <v>0</v>
      </c>
      <c r="N136" s="98">
        <f t="shared" si="76"/>
        <v>0</v>
      </c>
      <c r="O136" s="98">
        <f t="shared" si="76"/>
        <v>0</v>
      </c>
      <c r="P136" s="98">
        <f t="shared" si="76"/>
        <v>0</v>
      </c>
      <c r="Q136" s="98">
        <f t="shared" si="76"/>
        <v>0</v>
      </c>
      <c r="R136" s="98">
        <f t="shared" si="76"/>
        <v>0</v>
      </c>
      <c r="S136" s="98">
        <f t="shared" si="76"/>
        <v>0</v>
      </c>
      <c r="T136" s="98">
        <f t="shared" si="76"/>
        <v>0</v>
      </c>
      <c r="V136" s="30" t="s">
        <v>245</v>
      </c>
    </row>
    <row r="137" spans="2:22" s="161" customFormat="1" ht="13.5">
      <c r="B137" s="35" t="s">
        <v>572</v>
      </c>
      <c r="C137" s="94" t="str">
        <f t="shared" si="45"/>
        <v>External services</v>
      </c>
      <c r="D137" s="234" t="str">
        <f t="shared" si="72"/>
        <v>ES</v>
      </c>
      <c r="E137" s="18" t="s">
        <v>649</v>
      </c>
      <c r="H137" s="98">
        <f t="shared" ref="H137:T137" si="77">H288-H439</f>
        <v>0</v>
      </c>
      <c r="I137" s="98">
        <f t="shared" si="77"/>
        <v>0</v>
      </c>
      <c r="J137" s="98">
        <f t="shared" si="77"/>
        <v>0</v>
      </c>
      <c r="K137" s="98">
        <f t="shared" si="77"/>
        <v>0</v>
      </c>
      <c r="L137" s="98">
        <f t="shared" si="77"/>
        <v>0</v>
      </c>
      <c r="M137" s="98">
        <f t="shared" si="77"/>
        <v>0</v>
      </c>
      <c r="N137" s="98">
        <f t="shared" si="77"/>
        <v>0</v>
      </c>
      <c r="O137" s="98">
        <f t="shared" si="77"/>
        <v>0</v>
      </c>
      <c r="P137" s="98">
        <f t="shared" si="77"/>
        <v>0</v>
      </c>
      <c r="Q137" s="98">
        <f t="shared" si="77"/>
        <v>0</v>
      </c>
      <c r="R137" s="98">
        <f t="shared" si="77"/>
        <v>0</v>
      </c>
      <c r="S137" s="98">
        <f t="shared" si="77"/>
        <v>0</v>
      </c>
      <c r="T137" s="98">
        <f t="shared" si="77"/>
        <v>0</v>
      </c>
      <c r="V137" s="30" t="s">
        <v>245</v>
      </c>
    </row>
    <row r="138" spans="2:22" s="161" customFormat="1" ht="13.5">
      <c r="B138" s="35" t="s">
        <v>572</v>
      </c>
      <c r="C138" s="94" t="str">
        <f t="shared" si="45"/>
        <v>Internal services</v>
      </c>
      <c r="D138" s="234" t="str">
        <f t="shared" si="72"/>
        <v>IS</v>
      </c>
      <c r="E138" s="18" t="s">
        <v>649</v>
      </c>
      <c r="H138" s="98">
        <f t="shared" ref="H138:T138" si="78">H289-H440</f>
        <v>0</v>
      </c>
      <c r="I138" s="98">
        <f t="shared" si="78"/>
        <v>0</v>
      </c>
      <c r="J138" s="98">
        <f t="shared" si="78"/>
        <v>0</v>
      </c>
      <c r="K138" s="98">
        <f t="shared" si="78"/>
        <v>0</v>
      </c>
      <c r="L138" s="98">
        <f t="shared" si="78"/>
        <v>0</v>
      </c>
      <c r="M138" s="98">
        <f t="shared" si="78"/>
        <v>0</v>
      </c>
      <c r="N138" s="98">
        <f t="shared" si="78"/>
        <v>0</v>
      </c>
      <c r="O138" s="98">
        <f t="shared" si="78"/>
        <v>0</v>
      </c>
      <c r="P138" s="98">
        <f t="shared" si="78"/>
        <v>0</v>
      </c>
      <c r="Q138" s="98">
        <f t="shared" si="78"/>
        <v>0</v>
      </c>
      <c r="R138" s="98">
        <f t="shared" si="78"/>
        <v>0</v>
      </c>
      <c r="S138" s="98">
        <f t="shared" si="78"/>
        <v>0</v>
      </c>
      <c r="T138" s="98">
        <f t="shared" si="78"/>
        <v>0</v>
      </c>
      <c r="V138" s="30" t="s">
        <v>245</v>
      </c>
    </row>
    <row r="139" spans="2:22" s="161" customFormat="1" ht="13.5">
      <c r="B139" s="35" t="s">
        <v>572</v>
      </c>
      <c r="C139" s="94" t="str">
        <f t="shared" si="45"/>
        <v>Service management</v>
      </c>
      <c r="D139" s="234" t="str">
        <f t="shared" si="72"/>
        <v>SM</v>
      </c>
      <c r="E139" s="18" t="s">
        <v>649</v>
      </c>
      <c r="H139" s="98">
        <f t="shared" ref="H139:T139" si="79">H290-H441</f>
        <v>0</v>
      </c>
      <c r="I139" s="98">
        <f t="shared" si="79"/>
        <v>0</v>
      </c>
      <c r="J139" s="98">
        <f t="shared" si="79"/>
        <v>0</v>
      </c>
      <c r="K139" s="98">
        <f t="shared" si="79"/>
        <v>0</v>
      </c>
      <c r="L139" s="98">
        <f t="shared" si="79"/>
        <v>0</v>
      </c>
      <c r="M139" s="98">
        <f t="shared" si="79"/>
        <v>0</v>
      </c>
      <c r="N139" s="98">
        <f t="shared" si="79"/>
        <v>0</v>
      </c>
      <c r="O139" s="98">
        <f t="shared" si="79"/>
        <v>0</v>
      </c>
      <c r="P139" s="98">
        <f t="shared" si="79"/>
        <v>0</v>
      </c>
      <c r="Q139" s="98">
        <f t="shared" si="79"/>
        <v>0</v>
      </c>
      <c r="R139" s="98">
        <f t="shared" si="79"/>
        <v>0</v>
      </c>
      <c r="S139" s="98">
        <f t="shared" si="79"/>
        <v>0</v>
      </c>
      <c r="T139" s="98">
        <f t="shared" si="79"/>
        <v>0</v>
      </c>
      <c r="V139" s="30" t="s">
        <v>245</v>
      </c>
    </row>
    <row r="140" spans="2:22" s="161" customFormat="1" ht="13.5">
      <c r="B140" s="35" t="s">
        <v>572</v>
      </c>
      <c r="C140" s="94" t="str">
        <f t="shared" ref="C140:C171" si="80">C291</f>
        <v>Transition</v>
      </c>
      <c r="D140" s="234" t="str">
        <f t="shared" si="72"/>
        <v>TR</v>
      </c>
      <c r="E140" s="18" t="s">
        <v>649</v>
      </c>
      <c r="H140" s="98">
        <f t="shared" ref="H140:T140" si="81">H291-H442</f>
        <v>0</v>
      </c>
      <c r="I140" s="98">
        <f t="shared" si="81"/>
        <v>0</v>
      </c>
      <c r="J140" s="98">
        <f t="shared" si="81"/>
        <v>0</v>
      </c>
      <c r="K140" s="98">
        <f t="shared" si="81"/>
        <v>0</v>
      </c>
      <c r="L140" s="98">
        <f t="shared" si="81"/>
        <v>0</v>
      </c>
      <c r="M140" s="98">
        <f t="shared" si="81"/>
        <v>0</v>
      </c>
      <c r="N140" s="98">
        <f t="shared" si="81"/>
        <v>0</v>
      </c>
      <c r="O140" s="98">
        <f t="shared" si="81"/>
        <v>0</v>
      </c>
      <c r="P140" s="98">
        <f t="shared" si="81"/>
        <v>0</v>
      </c>
      <c r="Q140" s="98">
        <f t="shared" si="81"/>
        <v>0</v>
      </c>
      <c r="R140" s="98">
        <f t="shared" si="81"/>
        <v>0</v>
      </c>
      <c r="S140" s="98">
        <f t="shared" si="81"/>
        <v>0</v>
      </c>
      <c r="T140" s="98">
        <f t="shared" si="81"/>
        <v>0</v>
      </c>
      <c r="V140" s="30" t="s">
        <v>245</v>
      </c>
    </row>
    <row r="141" spans="2:22" s="161" customFormat="1" ht="13.5">
      <c r="B141" s="35" t="s">
        <v>572</v>
      </c>
      <c r="C141" s="94" t="str">
        <f t="shared" si="80"/>
        <v>IT Services</v>
      </c>
      <c r="D141" s="234" t="str">
        <f t="shared" si="72"/>
        <v>IT</v>
      </c>
      <c r="E141" s="18" t="s">
        <v>649</v>
      </c>
      <c r="H141" s="98">
        <f t="shared" ref="H141:T141" si="82">H292-H443</f>
        <v>0</v>
      </c>
      <c r="I141" s="98">
        <f t="shared" si="82"/>
        <v>0</v>
      </c>
      <c r="J141" s="98">
        <f t="shared" si="82"/>
        <v>0</v>
      </c>
      <c r="K141" s="98">
        <f t="shared" si="82"/>
        <v>0</v>
      </c>
      <c r="L141" s="98">
        <f t="shared" si="82"/>
        <v>0</v>
      </c>
      <c r="M141" s="98">
        <f t="shared" si="82"/>
        <v>0</v>
      </c>
      <c r="N141" s="98">
        <f t="shared" si="82"/>
        <v>0</v>
      </c>
      <c r="O141" s="98">
        <f t="shared" si="82"/>
        <v>0</v>
      </c>
      <c r="P141" s="98">
        <f t="shared" si="82"/>
        <v>0</v>
      </c>
      <c r="Q141" s="98">
        <f t="shared" si="82"/>
        <v>0</v>
      </c>
      <c r="R141" s="98">
        <f t="shared" si="82"/>
        <v>0</v>
      </c>
      <c r="S141" s="98">
        <f t="shared" si="82"/>
        <v>0</v>
      </c>
      <c r="T141" s="98">
        <f t="shared" si="82"/>
        <v>0</v>
      </c>
      <c r="V141" s="30" t="s">
        <v>245</v>
      </c>
    </row>
    <row r="142" spans="2:22" s="161" customFormat="1" ht="13.5">
      <c r="B142" s="35" t="s">
        <v>572</v>
      </c>
      <c r="C142" s="94" t="str">
        <f t="shared" si="80"/>
        <v>Office Sundry</v>
      </c>
      <c r="D142" s="234" t="str">
        <f t="shared" si="72"/>
        <v>OS</v>
      </c>
      <c r="E142" s="18" t="s">
        <v>649</v>
      </c>
      <c r="H142" s="98">
        <f t="shared" ref="H142:T142" si="83">H293-H444</f>
        <v>0</v>
      </c>
      <c r="I142" s="98">
        <f t="shared" si="83"/>
        <v>0</v>
      </c>
      <c r="J142" s="98">
        <f t="shared" si="83"/>
        <v>0</v>
      </c>
      <c r="K142" s="98">
        <f t="shared" si="83"/>
        <v>0</v>
      </c>
      <c r="L142" s="98">
        <f t="shared" si="83"/>
        <v>0</v>
      </c>
      <c r="M142" s="98">
        <f t="shared" si="83"/>
        <v>0</v>
      </c>
      <c r="N142" s="98">
        <f t="shared" si="83"/>
        <v>0</v>
      </c>
      <c r="O142" s="98">
        <f t="shared" si="83"/>
        <v>0</v>
      </c>
      <c r="P142" s="98">
        <f t="shared" si="83"/>
        <v>0</v>
      </c>
      <c r="Q142" s="98">
        <f t="shared" si="83"/>
        <v>0</v>
      </c>
      <c r="R142" s="98">
        <f t="shared" si="83"/>
        <v>0</v>
      </c>
      <c r="S142" s="98">
        <f t="shared" si="83"/>
        <v>0</v>
      </c>
      <c r="T142" s="98">
        <f t="shared" si="83"/>
        <v>0</v>
      </c>
      <c r="V142" s="30" t="s">
        <v>245</v>
      </c>
    </row>
    <row r="143" spans="2:22" s="161" customFormat="1" ht="13.5">
      <c r="B143" s="35" t="s">
        <v>572</v>
      </c>
      <c r="C143" s="94" t="str">
        <f t="shared" si="80"/>
        <v>Spare - please specify</v>
      </c>
      <c r="D143" s="234" t="str">
        <f t="shared" si="72"/>
        <v>SP1</v>
      </c>
      <c r="E143" s="18" t="s">
        <v>649</v>
      </c>
      <c r="H143" s="98">
        <f t="shared" ref="H143:T143" si="84">H294-H445</f>
        <v>0</v>
      </c>
      <c r="I143" s="98">
        <f t="shared" si="84"/>
        <v>0</v>
      </c>
      <c r="J143" s="98">
        <f t="shared" si="84"/>
        <v>0</v>
      </c>
      <c r="K143" s="98">
        <f t="shared" si="84"/>
        <v>0</v>
      </c>
      <c r="L143" s="98">
        <f t="shared" si="84"/>
        <v>0</v>
      </c>
      <c r="M143" s="98">
        <f t="shared" si="84"/>
        <v>0</v>
      </c>
      <c r="N143" s="98">
        <f t="shared" si="84"/>
        <v>0</v>
      </c>
      <c r="O143" s="98">
        <f t="shared" si="84"/>
        <v>0</v>
      </c>
      <c r="P143" s="98">
        <f t="shared" si="84"/>
        <v>0</v>
      </c>
      <c r="Q143" s="98">
        <f t="shared" si="84"/>
        <v>0</v>
      </c>
      <c r="R143" s="98">
        <f t="shared" si="84"/>
        <v>0</v>
      </c>
      <c r="S143" s="98">
        <f t="shared" si="84"/>
        <v>0</v>
      </c>
      <c r="T143" s="98">
        <f t="shared" si="84"/>
        <v>0</v>
      </c>
      <c r="V143" s="30" t="s">
        <v>245</v>
      </c>
    </row>
    <row r="144" spans="2:22" s="161" customFormat="1" ht="13.5">
      <c r="B144" s="35" t="s">
        <v>572</v>
      </c>
      <c r="C144" s="94" t="str">
        <f t="shared" si="80"/>
        <v>Spare - please specify</v>
      </c>
      <c r="D144" s="234" t="str">
        <f t="shared" si="72"/>
        <v>SP2</v>
      </c>
      <c r="E144" s="18" t="s">
        <v>649</v>
      </c>
      <c r="H144" s="98">
        <f t="shared" ref="H144:T144" si="85">H295-H446</f>
        <v>0</v>
      </c>
      <c r="I144" s="98">
        <f t="shared" si="85"/>
        <v>0</v>
      </c>
      <c r="J144" s="98">
        <f t="shared" si="85"/>
        <v>0</v>
      </c>
      <c r="K144" s="98">
        <f t="shared" si="85"/>
        <v>0</v>
      </c>
      <c r="L144" s="98">
        <f t="shared" si="85"/>
        <v>0</v>
      </c>
      <c r="M144" s="98">
        <f t="shared" si="85"/>
        <v>0</v>
      </c>
      <c r="N144" s="98">
        <f t="shared" si="85"/>
        <v>0</v>
      </c>
      <c r="O144" s="98">
        <f t="shared" si="85"/>
        <v>0</v>
      </c>
      <c r="P144" s="98">
        <f t="shared" si="85"/>
        <v>0</v>
      </c>
      <c r="Q144" s="98">
        <f t="shared" si="85"/>
        <v>0</v>
      </c>
      <c r="R144" s="98">
        <f t="shared" si="85"/>
        <v>0</v>
      </c>
      <c r="S144" s="98">
        <f t="shared" si="85"/>
        <v>0</v>
      </c>
      <c r="T144" s="98">
        <f t="shared" si="85"/>
        <v>0</v>
      </c>
      <c r="V144" s="30" t="s">
        <v>245</v>
      </c>
    </row>
    <row r="145" spans="1:257" s="161" customFormat="1" ht="13.5">
      <c r="B145" s="35" t="s">
        <v>572</v>
      </c>
      <c r="C145" s="94" t="str">
        <f t="shared" si="80"/>
        <v>Spare - please specify</v>
      </c>
      <c r="D145" s="234" t="str">
        <f t="shared" si="72"/>
        <v>SP3</v>
      </c>
      <c r="E145" s="18" t="s">
        <v>649</v>
      </c>
      <c r="H145" s="98">
        <f t="shared" ref="H145:T145" si="86">H296-H447</f>
        <v>0</v>
      </c>
      <c r="I145" s="98">
        <f t="shared" si="86"/>
        <v>0</v>
      </c>
      <c r="J145" s="98">
        <f t="shared" si="86"/>
        <v>0</v>
      </c>
      <c r="K145" s="98">
        <f t="shared" si="86"/>
        <v>0</v>
      </c>
      <c r="L145" s="98">
        <f t="shared" si="86"/>
        <v>0</v>
      </c>
      <c r="M145" s="98">
        <f t="shared" si="86"/>
        <v>0</v>
      </c>
      <c r="N145" s="98">
        <f t="shared" si="86"/>
        <v>0</v>
      </c>
      <c r="O145" s="98">
        <f t="shared" si="86"/>
        <v>0</v>
      </c>
      <c r="P145" s="98">
        <f t="shared" si="86"/>
        <v>0</v>
      </c>
      <c r="Q145" s="98">
        <f t="shared" si="86"/>
        <v>0</v>
      </c>
      <c r="R145" s="98">
        <f t="shared" si="86"/>
        <v>0</v>
      </c>
      <c r="S145" s="98">
        <f t="shared" si="86"/>
        <v>0</v>
      </c>
      <c r="T145" s="98">
        <f t="shared" si="86"/>
        <v>0</v>
      </c>
      <c r="V145" s="30" t="s">
        <v>245</v>
      </c>
    </row>
    <row r="146" spans="1:257" s="161" customFormat="1" ht="13.5">
      <c r="B146" s="35" t="s">
        <v>576</v>
      </c>
      <c r="C146" s="16" t="str">
        <f t="shared" si="80"/>
        <v xml:space="preserve">Operations </v>
      </c>
      <c r="D146" s="234"/>
      <c r="E146" s="18" t="s">
        <v>649</v>
      </c>
      <c r="H146" s="98">
        <f t="shared" ref="H146:T146" si="87">H297-H448</f>
        <v>0</v>
      </c>
      <c r="I146" s="98">
        <f t="shared" si="87"/>
        <v>0</v>
      </c>
      <c r="J146" s="98">
        <f t="shared" si="87"/>
        <v>0</v>
      </c>
      <c r="K146" s="98">
        <f t="shared" si="87"/>
        <v>0</v>
      </c>
      <c r="L146" s="98">
        <f t="shared" si="87"/>
        <v>0</v>
      </c>
      <c r="M146" s="98">
        <f t="shared" si="87"/>
        <v>0</v>
      </c>
      <c r="N146" s="98">
        <f t="shared" si="87"/>
        <v>0</v>
      </c>
      <c r="O146" s="98">
        <f t="shared" si="87"/>
        <v>0</v>
      </c>
      <c r="P146" s="98">
        <f t="shared" si="87"/>
        <v>0</v>
      </c>
      <c r="Q146" s="98">
        <f t="shared" si="87"/>
        <v>0</v>
      </c>
      <c r="R146" s="98">
        <f t="shared" si="87"/>
        <v>0</v>
      </c>
      <c r="S146" s="98">
        <f t="shared" si="87"/>
        <v>0</v>
      </c>
      <c r="T146" s="98">
        <f t="shared" si="87"/>
        <v>0</v>
      </c>
      <c r="V146" s="30" t="s">
        <v>245</v>
      </c>
    </row>
    <row r="147" spans="1:257" s="161" customFormat="1" ht="13.5">
      <c r="B147" s="35" t="s">
        <v>576</v>
      </c>
      <c r="C147" s="94" t="str">
        <f t="shared" si="80"/>
        <v>Payroll costs</v>
      </c>
      <c r="D147" s="234" t="str">
        <f t="shared" ref="D147:D159" si="88">D298</f>
        <v>PR</v>
      </c>
      <c r="E147" s="18" t="s">
        <v>649</v>
      </c>
      <c r="H147" s="98">
        <f t="shared" ref="H147:T147" si="89">H298-H449</f>
        <v>0</v>
      </c>
      <c r="I147" s="98">
        <f t="shared" si="89"/>
        <v>0</v>
      </c>
      <c r="J147" s="98">
        <f t="shared" si="89"/>
        <v>0</v>
      </c>
      <c r="K147" s="98">
        <f t="shared" si="89"/>
        <v>0</v>
      </c>
      <c r="L147" s="98">
        <f t="shared" si="89"/>
        <v>0</v>
      </c>
      <c r="M147" s="98">
        <f t="shared" si="89"/>
        <v>0</v>
      </c>
      <c r="N147" s="98">
        <f t="shared" si="89"/>
        <v>0</v>
      </c>
      <c r="O147" s="98">
        <f t="shared" si="89"/>
        <v>0</v>
      </c>
      <c r="P147" s="98">
        <f t="shared" si="89"/>
        <v>0</v>
      </c>
      <c r="Q147" s="98">
        <f t="shared" si="89"/>
        <v>0</v>
      </c>
      <c r="R147" s="98">
        <f t="shared" si="89"/>
        <v>0</v>
      </c>
      <c r="S147" s="98">
        <f t="shared" si="89"/>
        <v>0</v>
      </c>
      <c r="T147" s="98">
        <f t="shared" si="89"/>
        <v>0</v>
      </c>
      <c r="V147" s="30" t="s">
        <v>245</v>
      </c>
    </row>
    <row r="148" spans="1:257" s="161" customFormat="1" ht="13.5">
      <c r="B148" s="35" t="s">
        <v>576</v>
      </c>
      <c r="C148" s="94" t="str">
        <f t="shared" si="80"/>
        <v>Non-payroll costs</v>
      </c>
      <c r="D148" s="234" t="str">
        <f t="shared" si="88"/>
        <v>NP</v>
      </c>
      <c r="E148" s="18" t="s">
        <v>649</v>
      </c>
      <c r="H148" s="98">
        <f t="shared" ref="H148:T148" si="90">H299-H450</f>
        <v>0</v>
      </c>
      <c r="I148" s="98">
        <f t="shared" si="90"/>
        <v>0</v>
      </c>
      <c r="J148" s="98">
        <f t="shared" si="90"/>
        <v>0</v>
      </c>
      <c r="K148" s="98">
        <f t="shared" si="90"/>
        <v>0</v>
      </c>
      <c r="L148" s="98">
        <f t="shared" si="90"/>
        <v>0</v>
      </c>
      <c r="M148" s="98">
        <f t="shared" si="90"/>
        <v>0</v>
      </c>
      <c r="N148" s="98">
        <f t="shared" si="90"/>
        <v>0</v>
      </c>
      <c r="O148" s="98">
        <f t="shared" si="90"/>
        <v>0</v>
      </c>
      <c r="P148" s="98">
        <f t="shared" si="90"/>
        <v>0</v>
      </c>
      <c r="Q148" s="98">
        <f t="shared" si="90"/>
        <v>0</v>
      </c>
      <c r="R148" s="98">
        <f t="shared" si="90"/>
        <v>0</v>
      </c>
      <c r="S148" s="98">
        <f t="shared" si="90"/>
        <v>0</v>
      </c>
      <c r="T148" s="98">
        <f t="shared" si="90"/>
        <v>0</v>
      </c>
      <c r="V148" s="30" t="s">
        <v>245</v>
      </c>
    </row>
    <row r="149" spans="1:257" s="161" customFormat="1" ht="13.5">
      <c r="B149" s="35" t="s">
        <v>576</v>
      </c>
      <c r="C149" s="94" t="str">
        <f t="shared" si="80"/>
        <v>Recruitment</v>
      </c>
      <c r="D149" s="234" t="str">
        <f t="shared" si="88"/>
        <v>RC</v>
      </c>
      <c r="E149" s="18" t="s">
        <v>649</v>
      </c>
      <c r="H149" s="98">
        <f t="shared" ref="H149:T149" si="91">H300-H451</f>
        <v>0</v>
      </c>
      <c r="I149" s="98">
        <f t="shared" si="91"/>
        <v>0</v>
      </c>
      <c r="J149" s="98">
        <f t="shared" si="91"/>
        <v>0</v>
      </c>
      <c r="K149" s="98">
        <f t="shared" si="91"/>
        <v>0</v>
      </c>
      <c r="L149" s="98">
        <f t="shared" si="91"/>
        <v>0</v>
      </c>
      <c r="M149" s="98">
        <f t="shared" si="91"/>
        <v>0</v>
      </c>
      <c r="N149" s="98">
        <f t="shared" si="91"/>
        <v>0</v>
      </c>
      <c r="O149" s="98">
        <f t="shared" si="91"/>
        <v>0</v>
      </c>
      <c r="P149" s="98">
        <f t="shared" si="91"/>
        <v>0</v>
      </c>
      <c r="Q149" s="98">
        <f t="shared" si="91"/>
        <v>0</v>
      </c>
      <c r="R149" s="98">
        <f t="shared" si="91"/>
        <v>0</v>
      </c>
      <c r="S149" s="98">
        <f t="shared" si="91"/>
        <v>0</v>
      </c>
      <c r="T149" s="98">
        <f t="shared" si="91"/>
        <v>0</v>
      </c>
      <c r="V149" s="30" t="s">
        <v>245</v>
      </c>
    </row>
    <row r="150" spans="1:257" s="161" customFormat="1" ht="13.5">
      <c r="B150" s="35" t="s">
        <v>576</v>
      </c>
      <c r="C150" s="94" t="str">
        <f t="shared" si="80"/>
        <v>Accommodation</v>
      </c>
      <c r="D150" s="234" t="str">
        <f t="shared" si="88"/>
        <v>AC</v>
      </c>
      <c r="E150" s="18" t="s">
        <v>649</v>
      </c>
      <c r="H150" s="98">
        <f t="shared" ref="H150:T150" si="92">H301-H452</f>
        <v>0</v>
      </c>
      <c r="I150" s="98">
        <f t="shared" si="92"/>
        <v>0</v>
      </c>
      <c r="J150" s="98">
        <f t="shared" si="92"/>
        <v>0</v>
      </c>
      <c r="K150" s="98">
        <f t="shared" si="92"/>
        <v>0</v>
      </c>
      <c r="L150" s="98">
        <f t="shared" si="92"/>
        <v>0</v>
      </c>
      <c r="M150" s="98">
        <f t="shared" si="92"/>
        <v>0</v>
      </c>
      <c r="N150" s="98">
        <f t="shared" si="92"/>
        <v>0</v>
      </c>
      <c r="O150" s="98">
        <f t="shared" si="92"/>
        <v>0</v>
      </c>
      <c r="P150" s="98">
        <f t="shared" si="92"/>
        <v>0</v>
      </c>
      <c r="Q150" s="98">
        <f t="shared" si="92"/>
        <v>0</v>
      </c>
      <c r="R150" s="98">
        <f t="shared" si="92"/>
        <v>0</v>
      </c>
      <c r="S150" s="98">
        <f t="shared" si="92"/>
        <v>0</v>
      </c>
      <c r="T150" s="98">
        <f t="shared" si="92"/>
        <v>0</v>
      </c>
      <c r="V150" s="30" t="s">
        <v>245</v>
      </c>
    </row>
    <row r="151" spans="1:257" s="161" customFormat="1" ht="13.5">
      <c r="B151" s="35" t="s">
        <v>576</v>
      </c>
      <c r="C151" s="94" t="str">
        <f t="shared" si="80"/>
        <v>External services</v>
      </c>
      <c r="D151" s="234" t="str">
        <f t="shared" si="88"/>
        <v>ES</v>
      </c>
      <c r="E151" s="18" t="s">
        <v>649</v>
      </c>
      <c r="H151" s="98">
        <f t="shared" ref="H151:T151" si="93">H302-H453</f>
        <v>0</v>
      </c>
      <c r="I151" s="98">
        <f t="shared" si="93"/>
        <v>0</v>
      </c>
      <c r="J151" s="98">
        <f t="shared" si="93"/>
        <v>0</v>
      </c>
      <c r="K151" s="98">
        <f t="shared" si="93"/>
        <v>0</v>
      </c>
      <c r="L151" s="98">
        <f t="shared" si="93"/>
        <v>0</v>
      </c>
      <c r="M151" s="98">
        <f t="shared" si="93"/>
        <v>0</v>
      </c>
      <c r="N151" s="98">
        <f t="shared" si="93"/>
        <v>0</v>
      </c>
      <c r="O151" s="98">
        <f t="shared" si="93"/>
        <v>0</v>
      </c>
      <c r="P151" s="98">
        <f t="shared" si="93"/>
        <v>0</v>
      </c>
      <c r="Q151" s="98">
        <f t="shared" si="93"/>
        <v>0</v>
      </c>
      <c r="R151" s="98">
        <f t="shared" si="93"/>
        <v>0</v>
      </c>
      <c r="S151" s="98">
        <f t="shared" si="93"/>
        <v>0</v>
      </c>
      <c r="T151" s="98">
        <f t="shared" si="93"/>
        <v>0</v>
      </c>
      <c r="V151" s="30" t="s">
        <v>245</v>
      </c>
    </row>
    <row r="152" spans="1:257" s="161" customFormat="1" ht="13.5">
      <c r="A152" s="18"/>
      <c r="B152" s="35" t="s">
        <v>576</v>
      </c>
      <c r="C152" s="94" t="str">
        <f t="shared" si="80"/>
        <v>Internal services</v>
      </c>
      <c r="D152" s="234" t="str">
        <f t="shared" si="88"/>
        <v>IS</v>
      </c>
      <c r="E152" s="18" t="s">
        <v>649</v>
      </c>
      <c r="H152" s="98">
        <f t="shared" ref="H152:T152" si="94">H303-H454</f>
        <v>0</v>
      </c>
      <c r="I152" s="98">
        <f t="shared" si="94"/>
        <v>0</v>
      </c>
      <c r="J152" s="98">
        <f t="shared" si="94"/>
        <v>0</v>
      </c>
      <c r="K152" s="98">
        <f t="shared" si="94"/>
        <v>0</v>
      </c>
      <c r="L152" s="98">
        <f t="shared" si="94"/>
        <v>0</v>
      </c>
      <c r="M152" s="98">
        <f t="shared" si="94"/>
        <v>0</v>
      </c>
      <c r="N152" s="98">
        <f t="shared" si="94"/>
        <v>0</v>
      </c>
      <c r="O152" s="98">
        <f t="shared" si="94"/>
        <v>0</v>
      </c>
      <c r="P152" s="98">
        <f t="shared" si="94"/>
        <v>0</v>
      </c>
      <c r="Q152" s="98">
        <f t="shared" si="94"/>
        <v>0</v>
      </c>
      <c r="R152" s="98">
        <f t="shared" si="94"/>
        <v>0</v>
      </c>
      <c r="S152" s="98">
        <f t="shared" si="94"/>
        <v>0</v>
      </c>
      <c r="T152" s="98">
        <f t="shared" si="94"/>
        <v>0</v>
      </c>
      <c r="V152" s="30" t="s">
        <v>245</v>
      </c>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row>
    <row r="153" spans="1:257" s="161" customFormat="1" ht="13.5">
      <c r="B153" s="35" t="s">
        <v>576</v>
      </c>
      <c r="C153" s="94" t="str">
        <f t="shared" si="80"/>
        <v>Service management</v>
      </c>
      <c r="D153" s="234" t="str">
        <f t="shared" si="88"/>
        <v>SM</v>
      </c>
      <c r="E153" s="18" t="s">
        <v>649</v>
      </c>
      <c r="H153" s="98">
        <f t="shared" ref="H153:T153" si="95">H304-H455</f>
        <v>0</v>
      </c>
      <c r="I153" s="98">
        <f t="shared" si="95"/>
        <v>0</v>
      </c>
      <c r="J153" s="98">
        <f t="shared" si="95"/>
        <v>0</v>
      </c>
      <c r="K153" s="98">
        <f t="shared" si="95"/>
        <v>0</v>
      </c>
      <c r="L153" s="98">
        <f t="shared" si="95"/>
        <v>0</v>
      </c>
      <c r="M153" s="98">
        <f t="shared" si="95"/>
        <v>0</v>
      </c>
      <c r="N153" s="98">
        <f t="shared" si="95"/>
        <v>0</v>
      </c>
      <c r="O153" s="98">
        <f t="shared" si="95"/>
        <v>0</v>
      </c>
      <c r="P153" s="98">
        <f t="shared" si="95"/>
        <v>0</v>
      </c>
      <c r="Q153" s="98">
        <f t="shared" si="95"/>
        <v>0</v>
      </c>
      <c r="R153" s="98">
        <f t="shared" si="95"/>
        <v>0</v>
      </c>
      <c r="S153" s="98">
        <f t="shared" si="95"/>
        <v>0</v>
      </c>
      <c r="T153" s="98">
        <f t="shared" si="95"/>
        <v>0</v>
      </c>
      <c r="V153" s="30" t="s">
        <v>245</v>
      </c>
    </row>
    <row r="154" spans="1:257" s="161" customFormat="1" ht="13.5">
      <c r="B154" s="35" t="s">
        <v>576</v>
      </c>
      <c r="C154" s="94" t="str">
        <f t="shared" si="80"/>
        <v>Transition</v>
      </c>
      <c r="D154" s="234" t="str">
        <f t="shared" si="88"/>
        <v>TR</v>
      </c>
      <c r="E154" s="18" t="s">
        <v>649</v>
      </c>
      <c r="H154" s="98">
        <f t="shared" ref="H154:T154" si="96">H305-H456</f>
        <v>0</v>
      </c>
      <c r="I154" s="98">
        <f t="shared" si="96"/>
        <v>0</v>
      </c>
      <c r="J154" s="98">
        <f t="shared" si="96"/>
        <v>0</v>
      </c>
      <c r="K154" s="98">
        <f t="shared" si="96"/>
        <v>0</v>
      </c>
      <c r="L154" s="98">
        <f t="shared" si="96"/>
        <v>0</v>
      </c>
      <c r="M154" s="98">
        <f t="shared" si="96"/>
        <v>0</v>
      </c>
      <c r="N154" s="98">
        <f t="shared" si="96"/>
        <v>0</v>
      </c>
      <c r="O154" s="98">
        <f t="shared" si="96"/>
        <v>0</v>
      </c>
      <c r="P154" s="98">
        <f t="shared" si="96"/>
        <v>0</v>
      </c>
      <c r="Q154" s="98">
        <f t="shared" si="96"/>
        <v>0</v>
      </c>
      <c r="R154" s="98">
        <f t="shared" si="96"/>
        <v>0</v>
      </c>
      <c r="S154" s="98">
        <f t="shared" si="96"/>
        <v>0</v>
      </c>
      <c r="T154" s="98">
        <f t="shared" si="96"/>
        <v>0</v>
      </c>
      <c r="V154" s="30" t="s">
        <v>245</v>
      </c>
    </row>
    <row r="155" spans="1:257" s="161" customFormat="1" ht="13.5">
      <c r="B155" s="35" t="s">
        <v>576</v>
      </c>
      <c r="C155" s="94" t="str">
        <f t="shared" si="80"/>
        <v>IT Services</v>
      </c>
      <c r="D155" s="234" t="str">
        <f t="shared" si="88"/>
        <v>IT</v>
      </c>
      <c r="E155" s="18" t="s">
        <v>649</v>
      </c>
      <c r="H155" s="98">
        <f t="shared" ref="H155:T155" si="97">H306-H457</f>
        <v>0</v>
      </c>
      <c r="I155" s="98">
        <f t="shared" si="97"/>
        <v>0</v>
      </c>
      <c r="J155" s="98">
        <f t="shared" si="97"/>
        <v>0</v>
      </c>
      <c r="K155" s="98">
        <f t="shared" si="97"/>
        <v>0</v>
      </c>
      <c r="L155" s="98">
        <f t="shared" si="97"/>
        <v>0</v>
      </c>
      <c r="M155" s="98">
        <f t="shared" si="97"/>
        <v>0</v>
      </c>
      <c r="N155" s="98">
        <f t="shared" si="97"/>
        <v>0</v>
      </c>
      <c r="O155" s="98">
        <f t="shared" si="97"/>
        <v>0</v>
      </c>
      <c r="P155" s="98">
        <f t="shared" si="97"/>
        <v>0</v>
      </c>
      <c r="Q155" s="98">
        <f t="shared" si="97"/>
        <v>0</v>
      </c>
      <c r="R155" s="98">
        <f t="shared" si="97"/>
        <v>0</v>
      </c>
      <c r="S155" s="98">
        <f t="shared" si="97"/>
        <v>0</v>
      </c>
      <c r="T155" s="98">
        <f t="shared" si="97"/>
        <v>0</v>
      </c>
      <c r="V155" s="30" t="s">
        <v>245</v>
      </c>
    </row>
    <row r="156" spans="1:257" s="161" customFormat="1" ht="13.5">
      <c r="B156" s="35" t="s">
        <v>576</v>
      </c>
      <c r="C156" s="94" t="str">
        <f t="shared" si="80"/>
        <v>Office Sundry</v>
      </c>
      <c r="D156" s="234" t="str">
        <f t="shared" si="88"/>
        <v>OS</v>
      </c>
      <c r="E156" s="18" t="s">
        <v>649</v>
      </c>
      <c r="H156" s="98">
        <f t="shared" ref="H156:T156" si="98">H307-H458</f>
        <v>0</v>
      </c>
      <c r="I156" s="98">
        <f t="shared" si="98"/>
        <v>0</v>
      </c>
      <c r="J156" s="98">
        <f t="shared" si="98"/>
        <v>0</v>
      </c>
      <c r="K156" s="98">
        <f t="shared" si="98"/>
        <v>0</v>
      </c>
      <c r="L156" s="98">
        <f t="shared" si="98"/>
        <v>0</v>
      </c>
      <c r="M156" s="98">
        <f t="shared" si="98"/>
        <v>0</v>
      </c>
      <c r="N156" s="98">
        <f t="shared" si="98"/>
        <v>0</v>
      </c>
      <c r="O156" s="98">
        <f t="shared" si="98"/>
        <v>0</v>
      </c>
      <c r="P156" s="98">
        <f t="shared" si="98"/>
        <v>0</v>
      </c>
      <c r="Q156" s="98">
        <f t="shared" si="98"/>
        <v>0</v>
      </c>
      <c r="R156" s="98">
        <f t="shared" si="98"/>
        <v>0</v>
      </c>
      <c r="S156" s="98">
        <f t="shared" si="98"/>
        <v>0</v>
      </c>
      <c r="T156" s="98">
        <f t="shared" si="98"/>
        <v>0</v>
      </c>
      <c r="V156" s="30" t="s">
        <v>245</v>
      </c>
    </row>
    <row r="157" spans="1:257" s="161" customFormat="1" ht="13.5">
      <c r="B157" s="35" t="s">
        <v>576</v>
      </c>
      <c r="C157" s="94" t="str">
        <f t="shared" si="80"/>
        <v>Spare - please specify</v>
      </c>
      <c r="D157" s="234" t="str">
        <f t="shared" si="88"/>
        <v>SP1</v>
      </c>
      <c r="E157" s="18" t="s">
        <v>649</v>
      </c>
      <c r="H157" s="98">
        <f t="shared" ref="H157:T157" si="99">H308-H459</f>
        <v>0</v>
      </c>
      <c r="I157" s="98">
        <f t="shared" si="99"/>
        <v>0</v>
      </c>
      <c r="J157" s="98">
        <f t="shared" si="99"/>
        <v>0</v>
      </c>
      <c r="K157" s="98">
        <f t="shared" si="99"/>
        <v>0</v>
      </c>
      <c r="L157" s="98">
        <f t="shared" si="99"/>
        <v>0</v>
      </c>
      <c r="M157" s="98">
        <f t="shared" si="99"/>
        <v>0</v>
      </c>
      <c r="N157" s="98">
        <f t="shared" si="99"/>
        <v>0</v>
      </c>
      <c r="O157" s="98">
        <f t="shared" si="99"/>
        <v>0</v>
      </c>
      <c r="P157" s="98">
        <f t="shared" si="99"/>
        <v>0</v>
      </c>
      <c r="Q157" s="98">
        <f t="shared" si="99"/>
        <v>0</v>
      </c>
      <c r="R157" s="98">
        <f t="shared" si="99"/>
        <v>0</v>
      </c>
      <c r="S157" s="98">
        <f t="shared" si="99"/>
        <v>0</v>
      </c>
      <c r="T157" s="98">
        <f t="shared" si="99"/>
        <v>0</v>
      </c>
      <c r="V157" s="30" t="s">
        <v>245</v>
      </c>
    </row>
    <row r="158" spans="1:257" s="161" customFormat="1" ht="13.5">
      <c r="B158" s="35" t="s">
        <v>576</v>
      </c>
      <c r="C158" s="94" t="str">
        <f t="shared" si="80"/>
        <v>Spare - please specify</v>
      </c>
      <c r="D158" s="234" t="str">
        <f t="shared" si="88"/>
        <v>SP2</v>
      </c>
      <c r="E158" s="18" t="s">
        <v>649</v>
      </c>
      <c r="H158" s="98">
        <f t="shared" ref="H158:T158" si="100">H309-H460</f>
        <v>0</v>
      </c>
      <c r="I158" s="98">
        <f t="shared" si="100"/>
        <v>0</v>
      </c>
      <c r="J158" s="98">
        <f t="shared" si="100"/>
        <v>0</v>
      </c>
      <c r="K158" s="98">
        <f t="shared" si="100"/>
        <v>0</v>
      </c>
      <c r="L158" s="98">
        <f t="shared" si="100"/>
        <v>0</v>
      </c>
      <c r="M158" s="98">
        <f t="shared" si="100"/>
        <v>0</v>
      </c>
      <c r="N158" s="98">
        <f t="shared" si="100"/>
        <v>0</v>
      </c>
      <c r="O158" s="98">
        <f t="shared" si="100"/>
        <v>0</v>
      </c>
      <c r="P158" s="98">
        <f t="shared" si="100"/>
        <v>0</v>
      </c>
      <c r="Q158" s="98">
        <f t="shared" si="100"/>
        <v>0</v>
      </c>
      <c r="R158" s="98">
        <f t="shared" si="100"/>
        <v>0</v>
      </c>
      <c r="S158" s="98">
        <f t="shared" si="100"/>
        <v>0</v>
      </c>
      <c r="T158" s="98">
        <f t="shared" si="100"/>
        <v>0</v>
      </c>
      <c r="V158" s="30" t="s">
        <v>245</v>
      </c>
    </row>
    <row r="159" spans="1:257" s="161" customFormat="1" ht="13.5">
      <c r="B159" s="35" t="s">
        <v>576</v>
      </c>
      <c r="C159" s="94" t="str">
        <f t="shared" si="80"/>
        <v>Spare - please specify</v>
      </c>
      <c r="D159" s="234" t="str">
        <f t="shared" si="88"/>
        <v>SP3</v>
      </c>
      <c r="E159" s="18" t="s">
        <v>649</v>
      </c>
      <c r="H159" s="98">
        <f t="shared" ref="H159:T159" si="101">H310-H461</f>
        <v>0</v>
      </c>
      <c r="I159" s="98">
        <f t="shared" si="101"/>
        <v>0</v>
      </c>
      <c r="J159" s="98">
        <f t="shared" si="101"/>
        <v>0</v>
      </c>
      <c r="K159" s="98">
        <f t="shared" si="101"/>
        <v>0</v>
      </c>
      <c r="L159" s="98">
        <f t="shared" si="101"/>
        <v>0</v>
      </c>
      <c r="M159" s="98">
        <f t="shared" si="101"/>
        <v>0</v>
      </c>
      <c r="N159" s="98">
        <f t="shared" si="101"/>
        <v>0</v>
      </c>
      <c r="O159" s="98">
        <f t="shared" si="101"/>
        <v>0</v>
      </c>
      <c r="P159" s="98">
        <f t="shared" si="101"/>
        <v>0</v>
      </c>
      <c r="Q159" s="98">
        <f t="shared" si="101"/>
        <v>0</v>
      </c>
      <c r="R159" s="98">
        <f t="shared" si="101"/>
        <v>0</v>
      </c>
      <c r="S159" s="98">
        <f t="shared" si="101"/>
        <v>0</v>
      </c>
      <c r="T159" s="98">
        <f t="shared" si="101"/>
        <v>0</v>
      </c>
      <c r="V159" s="30" t="s">
        <v>245</v>
      </c>
    </row>
    <row r="160" spans="1:257" s="161" customFormat="1" ht="13.5">
      <c r="B160" s="35" t="s">
        <v>578</v>
      </c>
      <c r="C160" s="16" t="str">
        <f t="shared" si="80"/>
        <v>Programme</v>
      </c>
      <c r="D160" s="234"/>
      <c r="E160" s="18" t="s">
        <v>649</v>
      </c>
      <c r="H160" s="98">
        <f t="shared" ref="H160:T160" si="102">H311-H462</f>
        <v>0</v>
      </c>
      <c r="I160" s="98">
        <f t="shared" si="102"/>
        <v>0</v>
      </c>
      <c r="J160" s="98">
        <f t="shared" si="102"/>
        <v>0</v>
      </c>
      <c r="K160" s="98">
        <f t="shared" si="102"/>
        <v>0</v>
      </c>
      <c r="L160" s="98">
        <f t="shared" si="102"/>
        <v>0</v>
      </c>
      <c r="M160" s="98">
        <f t="shared" si="102"/>
        <v>0</v>
      </c>
      <c r="N160" s="98">
        <f t="shared" si="102"/>
        <v>0</v>
      </c>
      <c r="O160" s="98">
        <f t="shared" si="102"/>
        <v>0</v>
      </c>
      <c r="P160" s="98">
        <f t="shared" si="102"/>
        <v>0</v>
      </c>
      <c r="Q160" s="98">
        <f t="shared" si="102"/>
        <v>0</v>
      </c>
      <c r="R160" s="98">
        <f t="shared" si="102"/>
        <v>0</v>
      </c>
      <c r="S160" s="98">
        <f t="shared" si="102"/>
        <v>0</v>
      </c>
      <c r="T160" s="98">
        <f t="shared" si="102"/>
        <v>0</v>
      </c>
      <c r="V160" s="30" t="s">
        <v>245</v>
      </c>
    </row>
    <row r="161" spans="2:22" s="161" customFormat="1" ht="13.5">
      <c r="B161" s="35" t="s">
        <v>578</v>
      </c>
      <c r="C161" s="94" t="str">
        <f t="shared" si="80"/>
        <v>Payroll costs</v>
      </c>
      <c r="D161" s="234" t="str">
        <f t="shared" ref="D161:D173" si="103">D312</f>
        <v>PR</v>
      </c>
      <c r="E161" s="18" t="s">
        <v>649</v>
      </c>
      <c r="H161" s="98">
        <f t="shared" ref="H161:T161" si="104">H312-H463</f>
        <v>0</v>
      </c>
      <c r="I161" s="98">
        <f t="shared" si="104"/>
        <v>0</v>
      </c>
      <c r="J161" s="98">
        <f t="shared" si="104"/>
        <v>0</v>
      </c>
      <c r="K161" s="98">
        <f t="shared" si="104"/>
        <v>0</v>
      </c>
      <c r="L161" s="98">
        <f t="shared" si="104"/>
        <v>0</v>
      </c>
      <c r="M161" s="98">
        <f t="shared" si="104"/>
        <v>0</v>
      </c>
      <c r="N161" s="98">
        <f t="shared" si="104"/>
        <v>0</v>
      </c>
      <c r="O161" s="98">
        <f t="shared" si="104"/>
        <v>0</v>
      </c>
      <c r="P161" s="98">
        <f t="shared" si="104"/>
        <v>0</v>
      </c>
      <c r="Q161" s="98">
        <f t="shared" si="104"/>
        <v>0</v>
      </c>
      <c r="R161" s="98">
        <f t="shared" si="104"/>
        <v>0</v>
      </c>
      <c r="S161" s="98">
        <f t="shared" si="104"/>
        <v>0</v>
      </c>
      <c r="T161" s="98">
        <f t="shared" si="104"/>
        <v>0</v>
      </c>
      <c r="V161" s="30" t="s">
        <v>245</v>
      </c>
    </row>
    <row r="162" spans="2:22" s="161" customFormat="1" ht="12.75" customHeight="1">
      <c r="B162" s="35" t="s">
        <v>578</v>
      </c>
      <c r="C162" s="94" t="str">
        <f t="shared" si="80"/>
        <v>Non-payroll costs</v>
      </c>
      <c r="D162" s="234" t="str">
        <f t="shared" si="103"/>
        <v>NP</v>
      </c>
      <c r="E162" s="18" t="s">
        <v>649</v>
      </c>
      <c r="H162" s="98">
        <f t="shared" ref="H162:T162" si="105">H313-H464</f>
        <v>0</v>
      </c>
      <c r="I162" s="98">
        <f t="shared" si="105"/>
        <v>0</v>
      </c>
      <c r="J162" s="98">
        <f t="shared" si="105"/>
        <v>0</v>
      </c>
      <c r="K162" s="98">
        <f t="shared" si="105"/>
        <v>0</v>
      </c>
      <c r="L162" s="98">
        <f t="shared" si="105"/>
        <v>0</v>
      </c>
      <c r="M162" s="98">
        <f t="shared" si="105"/>
        <v>0</v>
      </c>
      <c r="N162" s="98">
        <f t="shared" si="105"/>
        <v>0</v>
      </c>
      <c r="O162" s="98">
        <f t="shared" si="105"/>
        <v>0</v>
      </c>
      <c r="P162" s="98">
        <f t="shared" si="105"/>
        <v>0</v>
      </c>
      <c r="Q162" s="98">
        <f t="shared" si="105"/>
        <v>0</v>
      </c>
      <c r="R162" s="98">
        <f t="shared" si="105"/>
        <v>0</v>
      </c>
      <c r="S162" s="98">
        <f t="shared" si="105"/>
        <v>0</v>
      </c>
      <c r="T162" s="98">
        <f t="shared" si="105"/>
        <v>0</v>
      </c>
      <c r="V162" s="30" t="s">
        <v>245</v>
      </c>
    </row>
    <row r="163" spans="2:22" s="161" customFormat="1" ht="12.75" customHeight="1">
      <c r="B163" s="35" t="s">
        <v>578</v>
      </c>
      <c r="C163" s="94" t="str">
        <f t="shared" si="80"/>
        <v>Recruitment</v>
      </c>
      <c r="D163" s="234" t="str">
        <f t="shared" si="103"/>
        <v>RC</v>
      </c>
      <c r="E163" s="18" t="s">
        <v>649</v>
      </c>
      <c r="H163" s="98">
        <f t="shared" ref="H163:T163" si="106">H314-H465</f>
        <v>0</v>
      </c>
      <c r="I163" s="98">
        <f t="shared" si="106"/>
        <v>0</v>
      </c>
      <c r="J163" s="98">
        <f t="shared" si="106"/>
        <v>0</v>
      </c>
      <c r="K163" s="98">
        <f t="shared" si="106"/>
        <v>0</v>
      </c>
      <c r="L163" s="98">
        <f t="shared" si="106"/>
        <v>0</v>
      </c>
      <c r="M163" s="98">
        <f t="shared" si="106"/>
        <v>0</v>
      </c>
      <c r="N163" s="98">
        <f t="shared" si="106"/>
        <v>0</v>
      </c>
      <c r="O163" s="98">
        <f t="shared" si="106"/>
        <v>0</v>
      </c>
      <c r="P163" s="98">
        <f t="shared" si="106"/>
        <v>0</v>
      </c>
      <c r="Q163" s="98">
        <f t="shared" si="106"/>
        <v>0</v>
      </c>
      <c r="R163" s="98">
        <f t="shared" si="106"/>
        <v>0</v>
      </c>
      <c r="S163" s="98">
        <f t="shared" si="106"/>
        <v>0</v>
      </c>
      <c r="T163" s="98">
        <f t="shared" si="106"/>
        <v>0</v>
      </c>
      <c r="V163" s="30" t="s">
        <v>245</v>
      </c>
    </row>
    <row r="164" spans="2:22" s="161" customFormat="1" ht="12.75" customHeight="1">
      <c r="B164" s="35" t="s">
        <v>578</v>
      </c>
      <c r="C164" s="94" t="str">
        <f t="shared" si="80"/>
        <v>Accommodation</v>
      </c>
      <c r="D164" s="234" t="str">
        <f t="shared" si="103"/>
        <v>AC</v>
      </c>
      <c r="E164" s="18" t="s">
        <v>649</v>
      </c>
      <c r="H164" s="98">
        <f t="shared" ref="H164:T164" si="107">H315-H466</f>
        <v>0</v>
      </c>
      <c r="I164" s="98">
        <f t="shared" si="107"/>
        <v>0</v>
      </c>
      <c r="J164" s="98">
        <f t="shared" si="107"/>
        <v>0</v>
      </c>
      <c r="K164" s="98">
        <f t="shared" si="107"/>
        <v>0</v>
      </c>
      <c r="L164" s="98">
        <f t="shared" si="107"/>
        <v>0</v>
      </c>
      <c r="M164" s="98">
        <f t="shared" si="107"/>
        <v>0</v>
      </c>
      <c r="N164" s="98">
        <f t="shared" si="107"/>
        <v>0</v>
      </c>
      <c r="O164" s="98">
        <f t="shared" si="107"/>
        <v>0</v>
      </c>
      <c r="P164" s="98">
        <f t="shared" si="107"/>
        <v>0</v>
      </c>
      <c r="Q164" s="98">
        <f t="shared" si="107"/>
        <v>0</v>
      </c>
      <c r="R164" s="98">
        <f t="shared" si="107"/>
        <v>0</v>
      </c>
      <c r="S164" s="98">
        <f t="shared" si="107"/>
        <v>0</v>
      </c>
      <c r="T164" s="98">
        <f t="shared" si="107"/>
        <v>0</v>
      </c>
      <c r="V164" s="30" t="s">
        <v>245</v>
      </c>
    </row>
    <row r="165" spans="2:22" s="161" customFormat="1" ht="12.75" customHeight="1">
      <c r="B165" s="35" t="s">
        <v>578</v>
      </c>
      <c r="C165" s="94" t="str">
        <f t="shared" si="80"/>
        <v>External services</v>
      </c>
      <c r="D165" s="234" t="str">
        <f t="shared" si="103"/>
        <v>ES</v>
      </c>
      <c r="E165" s="18" t="s">
        <v>649</v>
      </c>
      <c r="H165" s="98">
        <f t="shared" ref="H165:T165" si="108">H316-H467</f>
        <v>0</v>
      </c>
      <c r="I165" s="98">
        <f t="shared" si="108"/>
        <v>0</v>
      </c>
      <c r="J165" s="98">
        <f t="shared" si="108"/>
        <v>0</v>
      </c>
      <c r="K165" s="98">
        <f t="shared" si="108"/>
        <v>0</v>
      </c>
      <c r="L165" s="98">
        <f t="shared" si="108"/>
        <v>0</v>
      </c>
      <c r="M165" s="98">
        <f t="shared" si="108"/>
        <v>0</v>
      </c>
      <c r="N165" s="98">
        <f t="shared" si="108"/>
        <v>0</v>
      </c>
      <c r="O165" s="98">
        <f t="shared" si="108"/>
        <v>0</v>
      </c>
      <c r="P165" s="98">
        <f t="shared" si="108"/>
        <v>0</v>
      </c>
      <c r="Q165" s="98">
        <f t="shared" si="108"/>
        <v>0</v>
      </c>
      <c r="R165" s="98">
        <f t="shared" si="108"/>
        <v>0</v>
      </c>
      <c r="S165" s="98">
        <f t="shared" si="108"/>
        <v>0</v>
      </c>
      <c r="T165" s="98">
        <f t="shared" si="108"/>
        <v>0</v>
      </c>
      <c r="V165" s="30" t="s">
        <v>245</v>
      </c>
    </row>
    <row r="166" spans="2:22" s="161" customFormat="1" ht="12.75" customHeight="1">
      <c r="B166" s="35" t="s">
        <v>578</v>
      </c>
      <c r="C166" s="94" t="str">
        <f t="shared" si="80"/>
        <v>Internal services</v>
      </c>
      <c r="D166" s="234" t="str">
        <f t="shared" si="103"/>
        <v>IS</v>
      </c>
      <c r="E166" s="18" t="s">
        <v>649</v>
      </c>
      <c r="H166" s="98">
        <f t="shared" ref="H166:T166" si="109">H317-H468</f>
        <v>0</v>
      </c>
      <c r="I166" s="98">
        <f t="shared" si="109"/>
        <v>0</v>
      </c>
      <c r="J166" s="98">
        <f t="shared" si="109"/>
        <v>0</v>
      </c>
      <c r="K166" s="98">
        <f t="shared" si="109"/>
        <v>0</v>
      </c>
      <c r="L166" s="98">
        <f t="shared" si="109"/>
        <v>0</v>
      </c>
      <c r="M166" s="98">
        <f t="shared" si="109"/>
        <v>0</v>
      </c>
      <c r="N166" s="98">
        <f t="shared" si="109"/>
        <v>0</v>
      </c>
      <c r="O166" s="98">
        <f t="shared" si="109"/>
        <v>0</v>
      </c>
      <c r="P166" s="98">
        <f t="shared" si="109"/>
        <v>0</v>
      </c>
      <c r="Q166" s="98">
        <f t="shared" si="109"/>
        <v>0</v>
      </c>
      <c r="R166" s="98">
        <f t="shared" si="109"/>
        <v>0</v>
      </c>
      <c r="S166" s="98">
        <f t="shared" si="109"/>
        <v>0</v>
      </c>
      <c r="T166" s="98">
        <f t="shared" si="109"/>
        <v>0</v>
      </c>
      <c r="V166" s="30" t="s">
        <v>245</v>
      </c>
    </row>
    <row r="167" spans="2:22" s="161" customFormat="1" ht="12.75" customHeight="1">
      <c r="B167" s="35" t="s">
        <v>578</v>
      </c>
      <c r="C167" s="94" t="str">
        <f t="shared" si="80"/>
        <v>Service management</v>
      </c>
      <c r="D167" s="234" t="str">
        <f t="shared" si="103"/>
        <v>SM</v>
      </c>
      <c r="E167" s="18" t="s">
        <v>649</v>
      </c>
      <c r="H167" s="98">
        <f t="shared" ref="H167:T167" si="110">H318-H469</f>
        <v>0</v>
      </c>
      <c r="I167" s="98">
        <f t="shared" si="110"/>
        <v>0</v>
      </c>
      <c r="J167" s="98">
        <f t="shared" si="110"/>
        <v>0</v>
      </c>
      <c r="K167" s="98">
        <f t="shared" si="110"/>
        <v>0</v>
      </c>
      <c r="L167" s="98">
        <f t="shared" si="110"/>
        <v>0</v>
      </c>
      <c r="M167" s="98">
        <f t="shared" si="110"/>
        <v>0</v>
      </c>
      <c r="N167" s="98">
        <f t="shared" si="110"/>
        <v>0</v>
      </c>
      <c r="O167" s="98">
        <f t="shared" si="110"/>
        <v>0</v>
      </c>
      <c r="P167" s="98">
        <f t="shared" si="110"/>
        <v>0</v>
      </c>
      <c r="Q167" s="98">
        <f t="shared" si="110"/>
        <v>0</v>
      </c>
      <c r="R167" s="98">
        <f t="shared" si="110"/>
        <v>0</v>
      </c>
      <c r="S167" s="98">
        <f t="shared" si="110"/>
        <v>0</v>
      </c>
      <c r="T167" s="98">
        <f t="shared" si="110"/>
        <v>0</v>
      </c>
      <c r="V167" s="30" t="s">
        <v>245</v>
      </c>
    </row>
    <row r="168" spans="2:22" s="161" customFormat="1" ht="12.75" customHeight="1">
      <c r="B168" s="35" t="s">
        <v>578</v>
      </c>
      <c r="C168" s="94" t="str">
        <f t="shared" si="80"/>
        <v>Transition</v>
      </c>
      <c r="D168" s="234" t="str">
        <f t="shared" si="103"/>
        <v>TR</v>
      </c>
      <c r="E168" s="18" t="s">
        <v>649</v>
      </c>
      <c r="H168" s="98">
        <f t="shared" ref="H168:T168" si="111">H319-H470</f>
        <v>0</v>
      </c>
      <c r="I168" s="98">
        <f t="shared" si="111"/>
        <v>0</v>
      </c>
      <c r="J168" s="98">
        <f t="shared" si="111"/>
        <v>0</v>
      </c>
      <c r="K168" s="98">
        <f t="shared" si="111"/>
        <v>0</v>
      </c>
      <c r="L168" s="98">
        <f t="shared" si="111"/>
        <v>0</v>
      </c>
      <c r="M168" s="98">
        <f t="shared" si="111"/>
        <v>0</v>
      </c>
      <c r="N168" s="98">
        <f t="shared" si="111"/>
        <v>0</v>
      </c>
      <c r="O168" s="98">
        <f t="shared" si="111"/>
        <v>0</v>
      </c>
      <c r="P168" s="98">
        <f t="shared" si="111"/>
        <v>0</v>
      </c>
      <c r="Q168" s="98">
        <f t="shared" si="111"/>
        <v>0</v>
      </c>
      <c r="R168" s="98">
        <f t="shared" si="111"/>
        <v>0</v>
      </c>
      <c r="S168" s="98">
        <f t="shared" si="111"/>
        <v>0</v>
      </c>
      <c r="T168" s="98">
        <f t="shared" si="111"/>
        <v>0</v>
      </c>
      <c r="V168" s="30" t="s">
        <v>245</v>
      </c>
    </row>
    <row r="169" spans="2:22" s="161" customFormat="1" ht="12.75" customHeight="1">
      <c r="B169" s="35" t="s">
        <v>578</v>
      </c>
      <c r="C169" s="94" t="str">
        <f t="shared" si="80"/>
        <v>IT Services</v>
      </c>
      <c r="D169" s="234" t="str">
        <f t="shared" si="103"/>
        <v>IT</v>
      </c>
      <c r="E169" s="18" t="s">
        <v>649</v>
      </c>
      <c r="H169" s="98">
        <f t="shared" ref="H169:T169" si="112">H320-H471</f>
        <v>0</v>
      </c>
      <c r="I169" s="98">
        <f t="shared" si="112"/>
        <v>0</v>
      </c>
      <c r="J169" s="98">
        <f t="shared" si="112"/>
        <v>0</v>
      </c>
      <c r="K169" s="98">
        <f t="shared" si="112"/>
        <v>0</v>
      </c>
      <c r="L169" s="98">
        <f t="shared" si="112"/>
        <v>0</v>
      </c>
      <c r="M169" s="98">
        <f t="shared" si="112"/>
        <v>0</v>
      </c>
      <c r="N169" s="98">
        <f t="shared" si="112"/>
        <v>0</v>
      </c>
      <c r="O169" s="98">
        <f t="shared" si="112"/>
        <v>0</v>
      </c>
      <c r="P169" s="98">
        <f t="shared" si="112"/>
        <v>0</v>
      </c>
      <c r="Q169" s="98">
        <f t="shared" si="112"/>
        <v>0</v>
      </c>
      <c r="R169" s="98">
        <f t="shared" si="112"/>
        <v>0</v>
      </c>
      <c r="S169" s="98">
        <f t="shared" si="112"/>
        <v>0</v>
      </c>
      <c r="T169" s="98">
        <f t="shared" si="112"/>
        <v>0</v>
      </c>
      <c r="V169" s="30" t="s">
        <v>245</v>
      </c>
    </row>
    <row r="170" spans="2:22" s="161" customFormat="1" ht="12.75" customHeight="1">
      <c r="B170" s="35" t="s">
        <v>578</v>
      </c>
      <c r="C170" s="94" t="str">
        <f t="shared" si="80"/>
        <v>Office Sundry</v>
      </c>
      <c r="D170" s="234" t="str">
        <f t="shared" si="103"/>
        <v>OS</v>
      </c>
      <c r="E170" s="18" t="s">
        <v>649</v>
      </c>
      <c r="H170" s="98">
        <f t="shared" ref="H170:T170" si="113">H321-H472</f>
        <v>0</v>
      </c>
      <c r="I170" s="98">
        <f t="shared" si="113"/>
        <v>0</v>
      </c>
      <c r="J170" s="98">
        <f t="shared" si="113"/>
        <v>0</v>
      </c>
      <c r="K170" s="98">
        <f t="shared" si="113"/>
        <v>0</v>
      </c>
      <c r="L170" s="98">
        <f t="shared" si="113"/>
        <v>0</v>
      </c>
      <c r="M170" s="98">
        <f t="shared" si="113"/>
        <v>0</v>
      </c>
      <c r="N170" s="98">
        <f t="shared" si="113"/>
        <v>0</v>
      </c>
      <c r="O170" s="98">
        <f t="shared" si="113"/>
        <v>0</v>
      </c>
      <c r="P170" s="98">
        <f t="shared" si="113"/>
        <v>0</v>
      </c>
      <c r="Q170" s="98">
        <f t="shared" si="113"/>
        <v>0</v>
      </c>
      <c r="R170" s="98">
        <f t="shared" si="113"/>
        <v>0</v>
      </c>
      <c r="S170" s="98">
        <f t="shared" si="113"/>
        <v>0</v>
      </c>
      <c r="T170" s="98">
        <f t="shared" si="113"/>
        <v>0</v>
      </c>
      <c r="V170" s="30" t="s">
        <v>245</v>
      </c>
    </row>
    <row r="171" spans="2:22" s="161" customFormat="1" ht="12.75" customHeight="1">
      <c r="B171" s="35" t="s">
        <v>578</v>
      </c>
      <c r="C171" s="94" t="str">
        <f t="shared" si="80"/>
        <v>Spare - please specify</v>
      </c>
      <c r="D171" s="234" t="str">
        <f t="shared" si="103"/>
        <v>SP1</v>
      </c>
      <c r="E171" s="18" t="s">
        <v>649</v>
      </c>
      <c r="H171" s="98">
        <f t="shared" ref="H171:T171" si="114">H322-H473</f>
        <v>0</v>
      </c>
      <c r="I171" s="98">
        <f t="shared" si="114"/>
        <v>0</v>
      </c>
      <c r="J171" s="98">
        <f t="shared" si="114"/>
        <v>0</v>
      </c>
      <c r="K171" s="98">
        <f t="shared" si="114"/>
        <v>0</v>
      </c>
      <c r="L171" s="98">
        <f t="shared" si="114"/>
        <v>0</v>
      </c>
      <c r="M171" s="98">
        <f t="shared" si="114"/>
        <v>0</v>
      </c>
      <c r="N171" s="98">
        <f t="shared" si="114"/>
        <v>0</v>
      </c>
      <c r="O171" s="98">
        <f t="shared" si="114"/>
        <v>0</v>
      </c>
      <c r="P171" s="98">
        <f t="shared" si="114"/>
        <v>0</v>
      </c>
      <c r="Q171" s="98">
        <f t="shared" si="114"/>
        <v>0</v>
      </c>
      <c r="R171" s="98">
        <f t="shared" si="114"/>
        <v>0</v>
      </c>
      <c r="S171" s="98">
        <f t="shared" si="114"/>
        <v>0</v>
      </c>
      <c r="T171" s="98">
        <f t="shared" si="114"/>
        <v>0</v>
      </c>
      <c r="V171" s="30" t="s">
        <v>245</v>
      </c>
    </row>
    <row r="172" spans="2:22" s="161" customFormat="1" ht="12.75" customHeight="1">
      <c r="B172" s="35" t="s">
        <v>578</v>
      </c>
      <c r="C172" s="94" t="str">
        <f t="shared" ref="C172:D192" si="115">C323</f>
        <v>Spare - please specify</v>
      </c>
      <c r="D172" s="234" t="str">
        <f t="shared" si="103"/>
        <v>SP2</v>
      </c>
      <c r="E172" s="18" t="s">
        <v>649</v>
      </c>
      <c r="H172" s="98">
        <f t="shared" ref="H172:T172" si="116">H323-H474</f>
        <v>0</v>
      </c>
      <c r="I172" s="98">
        <f t="shared" si="116"/>
        <v>0</v>
      </c>
      <c r="J172" s="98">
        <f t="shared" si="116"/>
        <v>0</v>
      </c>
      <c r="K172" s="98">
        <f t="shared" si="116"/>
        <v>0</v>
      </c>
      <c r="L172" s="98">
        <f t="shared" si="116"/>
        <v>0</v>
      </c>
      <c r="M172" s="98">
        <f t="shared" si="116"/>
        <v>0</v>
      </c>
      <c r="N172" s="98">
        <f t="shared" si="116"/>
        <v>0</v>
      </c>
      <c r="O172" s="98">
        <f t="shared" si="116"/>
        <v>0</v>
      </c>
      <c r="P172" s="98">
        <f t="shared" si="116"/>
        <v>0</v>
      </c>
      <c r="Q172" s="98">
        <f t="shared" si="116"/>
        <v>0</v>
      </c>
      <c r="R172" s="98">
        <f t="shared" si="116"/>
        <v>0</v>
      </c>
      <c r="S172" s="98">
        <f t="shared" si="116"/>
        <v>0</v>
      </c>
      <c r="T172" s="98">
        <f t="shared" si="116"/>
        <v>0</v>
      </c>
      <c r="V172" s="30" t="s">
        <v>245</v>
      </c>
    </row>
    <row r="173" spans="2:22" s="161" customFormat="1" ht="12.75" customHeight="1">
      <c r="B173" s="35" t="s">
        <v>578</v>
      </c>
      <c r="C173" s="94" t="str">
        <f t="shared" si="115"/>
        <v>Spare - please specify</v>
      </c>
      <c r="D173" s="234" t="str">
        <f t="shared" si="103"/>
        <v>SP3</v>
      </c>
      <c r="E173" s="18" t="s">
        <v>649</v>
      </c>
      <c r="H173" s="98">
        <f t="shared" ref="H173:T173" si="117">H324-H475</f>
        <v>0</v>
      </c>
      <c r="I173" s="98">
        <f t="shared" si="117"/>
        <v>0</v>
      </c>
      <c r="J173" s="98">
        <f t="shared" si="117"/>
        <v>0</v>
      </c>
      <c r="K173" s="98">
        <f t="shared" si="117"/>
        <v>0</v>
      </c>
      <c r="L173" s="98">
        <f t="shared" si="117"/>
        <v>0</v>
      </c>
      <c r="M173" s="98">
        <f t="shared" si="117"/>
        <v>0</v>
      </c>
      <c r="N173" s="98">
        <f t="shared" si="117"/>
        <v>0</v>
      </c>
      <c r="O173" s="98">
        <f t="shared" si="117"/>
        <v>0</v>
      </c>
      <c r="P173" s="98">
        <f t="shared" si="117"/>
        <v>0</v>
      </c>
      <c r="Q173" s="98">
        <f t="shared" si="117"/>
        <v>0</v>
      </c>
      <c r="R173" s="98">
        <f t="shared" si="117"/>
        <v>0</v>
      </c>
      <c r="S173" s="98">
        <f t="shared" si="117"/>
        <v>0</v>
      </c>
      <c r="T173" s="98">
        <f t="shared" si="117"/>
        <v>0</v>
      </c>
      <c r="V173" s="30" t="s">
        <v>245</v>
      </c>
    </row>
    <row r="174" spans="2:22" s="161" customFormat="1" ht="12.75" customHeight="1">
      <c r="B174" s="35" t="s">
        <v>577</v>
      </c>
      <c r="C174" s="16" t="str">
        <f t="shared" si="115"/>
        <v>Security</v>
      </c>
      <c r="D174" s="234"/>
      <c r="E174" s="18" t="s">
        <v>649</v>
      </c>
      <c r="H174" s="98">
        <f t="shared" ref="H174:T174" si="118">H325-H476</f>
        <v>0</v>
      </c>
      <c r="I174" s="98">
        <f t="shared" si="118"/>
        <v>0</v>
      </c>
      <c r="J174" s="98">
        <f t="shared" si="118"/>
        <v>0</v>
      </c>
      <c r="K174" s="98">
        <f t="shared" si="118"/>
        <v>0</v>
      </c>
      <c r="L174" s="98">
        <f t="shared" si="118"/>
        <v>0</v>
      </c>
      <c r="M174" s="98">
        <f t="shared" si="118"/>
        <v>0</v>
      </c>
      <c r="N174" s="98">
        <f t="shared" si="118"/>
        <v>0</v>
      </c>
      <c r="O174" s="98">
        <f t="shared" si="118"/>
        <v>0</v>
      </c>
      <c r="P174" s="98">
        <f t="shared" si="118"/>
        <v>0</v>
      </c>
      <c r="Q174" s="98">
        <f t="shared" si="118"/>
        <v>0</v>
      </c>
      <c r="R174" s="98">
        <f t="shared" si="118"/>
        <v>0</v>
      </c>
      <c r="S174" s="98">
        <f t="shared" si="118"/>
        <v>0</v>
      </c>
      <c r="T174" s="98">
        <f t="shared" si="118"/>
        <v>0</v>
      </c>
      <c r="V174" s="30" t="s">
        <v>245</v>
      </c>
    </row>
    <row r="175" spans="2:22" s="161" customFormat="1" ht="12.75" customHeight="1">
      <c r="B175" s="35" t="s">
        <v>577</v>
      </c>
      <c r="C175" s="94" t="str">
        <f t="shared" si="115"/>
        <v>Payroll costs</v>
      </c>
      <c r="D175" s="234" t="str">
        <f t="shared" ref="D175:D187" si="119">D326</f>
        <v>PR</v>
      </c>
      <c r="E175" s="18" t="s">
        <v>649</v>
      </c>
      <c r="H175" s="98">
        <f t="shared" ref="H175:T175" si="120">H326-H477</f>
        <v>0</v>
      </c>
      <c r="I175" s="98">
        <f t="shared" si="120"/>
        <v>0</v>
      </c>
      <c r="J175" s="98">
        <f t="shared" si="120"/>
        <v>0</v>
      </c>
      <c r="K175" s="98">
        <f t="shared" si="120"/>
        <v>0</v>
      </c>
      <c r="L175" s="98">
        <f t="shared" si="120"/>
        <v>0</v>
      </c>
      <c r="M175" s="98">
        <f t="shared" si="120"/>
        <v>0</v>
      </c>
      <c r="N175" s="98">
        <f t="shared" si="120"/>
        <v>0</v>
      </c>
      <c r="O175" s="98">
        <f t="shared" si="120"/>
        <v>0</v>
      </c>
      <c r="P175" s="98">
        <f t="shared" si="120"/>
        <v>0</v>
      </c>
      <c r="Q175" s="98">
        <f t="shared" si="120"/>
        <v>0</v>
      </c>
      <c r="R175" s="98">
        <f t="shared" si="120"/>
        <v>0</v>
      </c>
      <c r="S175" s="98">
        <f t="shared" si="120"/>
        <v>0</v>
      </c>
      <c r="T175" s="98">
        <f t="shared" si="120"/>
        <v>0</v>
      </c>
      <c r="V175" s="30" t="s">
        <v>245</v>
      </c>
    </row>
    <row r="176" spans="2:22" s="161" customFormat="1" ht="12.75" customHeight="1">
      <c r="B176" s="35" t="s">
        <v>577</v>
      </c>
      <c r="C176" s="94" t="str">
        <f t="shared" si="115"/>
        <v>Non-payroll costs</v>
      </c>
      <c r="D176" s="234" t="str">
        <f t="shared" si="119"/>
        <v>NP</v>
      </c>
      <c r="E176" s="18" t="s">
        <v>649</v>
      </c>
      <c r="H176" s="98">
        <f t="shared" ref="H176:T176" si="121">H327-H478</f>
        <v>0</v>
      </c>
      <c r="I176" s="98">
        <f t="shared" si="121"/>
        <v>0</v>
      </c>
      <c r="J176" s="98">
        <f t="shared" si="121"/>
        <v>0</v>
      </c>
      <c r="K176" s="98">
        <f t="shared" si="121"/>
        <v>0</v>
      </c>
      <c r="L176" s="98">
        <f t="shared" si="121"/>
        <v>0</v>
      </c>
      <c r="M176" s="98">
        <f t="shared" si="121"/>
        <v>0</v>
      </c>
      <c r="N176" s="98">
        <f t="shared" si="121"/>
        <v>0</v>
      </c>
      <c r="O176" s="98">
        <f t="shared" si="121"/>
        <v>0</v>
      </c>
      <c r="P176" s="98">
        <f t="shared" si="121"/>
        <v>0</v>
      </c>
      <c r="Q176" s="98">
        <f t="shared" si="121"/>
        <v>0</v>
      </c>
      <c r="R176" s="98">
        <f t="shared" si="121"/>
        <v>0</v>
      </c>
      <c r="S176" s="98">
        <f t="shared" si="121"/>
        <v>0</v>
      </c>
      <c r="T176" s="98">
        <f t="shared" si="121"/>
        <v>0</v>
      </c>
      <c r="V176" s="30" t="s">
        <v>245</v>
      </c>
    </row>
    <row r="177" spans="2:22" s="161" customFormat="1" ht="12.75" customHeight="1">
      <c r="B177" s="35" t="s">
        <v>577</v>
      </c>
      <c r="C177" s="94" t="str">
        <f t="shared" si="115"/>
        <v>Recruitment</v>
      </c>
      <c r="D177" s="234" t="str">
        <f t="shared" si="119"/>
        <v>RC</v>
      </c>
      <c r="E177" s="18" t="s">
        <v>649</v>
      </c>
      <c r="H177" s="98">
        <f t="shared" ref="H177:T177" si="122">H328-H479</f>
        <v>0</v>
      </c>
      <c r="I177" s="98">
        <f t="shared" si="122"/>
        <v>0</v>
      </c>
      <c r="J177" s="98">
        <f t="shared" si="122"/>
        <v>0</v>
      </c>
      <c r="K177" s="98">
        <f t="shared" si="122"/>
        <v>0</v>
      </c>
      <c r="L177" s="98">
        <f t="shared" si="122"/>
        <v>0</v>
      </c>
      <c r="M177" s="98">
        <f t="shared" si="122"/>
        <v>0</v>
      </c>
      <c r="N177" s="98">
        <f t="shared" si="122"/>
        <v>0</v>
      </c>
      <c r="O177" s="98">
        <f t="shared" si="122"/>
        <v>0</v>
      </c>
      <c r="P177" s="98">
        <f t="shared" si="122"/>
        <v>0</v>
      </c>
      <c r="Q177" s="98">
        <f t="shared" si="122"/>
        <v>0</v>
      </c>
      <c r="R177" s="98">
        <f t="shared" si="122"/>
        <v>0</v>
      </c>
      <c r="S177" s="98">
        <f t="shared" si="122"/>
        <v>0</v>
      </c>
      <c r="T177" s="98">
        <f t="shared" si="122"/>
        <v>0</v>
      </c>
      <c r="V177" s="30" t="s">
        <v>245</v>
      </c>
    </row>
    <row r="178" spans="2:22" s="161" customFormat="1" ht="12.75" customHeight="1">
      <c r="B178" s="35" t="s">
        <v>577</v>
      </c>
      <c r="C178" s="94" t="str">
        <f t="shared" si="115"/>
        <v>Accommodation</v>
      </c>
      <c r="D178" s="234" t="str">
        <f t="shared" si="119"/>
        <v>AC</v>
      </c>
      <c r="E178" s="18" t="s">
        <v>649</v>
      </c>
      <c r="H178" s="98">
        <f t="shared" ref="H178:T178" si="123">H329-H480</f>
        <v>0</v>
      </c>
      <c r="I178" s="98">
        <f t="shared" si="123"/>
        <v>0</v>
      </c>
      <c r="J178" s="98">
        <f t="shared" si="123"/>
        <v>0</v>
      </c>
      <c r="K178" s="98">
        <f t="shared" si="123"/>
        <v>0</v>
      </c>
      <c r="L178" s="98">
        <f t="shared" si="123"/>
        <v>0</v>
      </c>
      <c r="M178" s="98">
        <f t="shared" si="123"/>
        <v>0</v>
      </c>
      <c r="N178" s="98">
        <f t="shared" si="123"/>
        <v>0</v>
      </c>
      <c r="O178" s="98">
        <f t="shared" si="123"/>
        <v>0</v>
      </c>
      <c r="P178" s="98">
        <f t="shared" si="123"/>
        <v>0</v>
      </c>
      <c r="Q178" s="98">
        <f t="shared" si="123"/>
        <v>0</v>
      </c>
      <c r="R178" s="98">
        <f t="shared" si="123"/>
        <v>0</v>
      </c>
      <c r="S178" s="98">
        <f t="shared" si="123"/>
        <v>0</v>
      </c>
      <c r="T178" s="98">
        <f t="shared" si="123"/>
        <v>0</v>
      </c>
      <c r="V178" s="30" t="s">
        <v>245</v>
      </c>
    </row>
    <row r="179" spans="2:22" s="161" customFormat="1" ht="12.75" customHeight="1">
      <c r="B179" s="35" t="s">
        <v>577</v>
      </c>
      <c r="C179" s="94" t="str">
        <f t="shared" si="115"/>
        <v>External services</v>
      </c>
      <c r="D179" s="234" t="str">
        <f t="shared" si="119"/>
        <v>ES</v>
      </c>
      <c r="E179" s="18" t="s">
        <v>649</v>
      </c>
      <c r="H179" s="98">
        <f t="shared" ref="H179:T179" si="124">H330-H481</f>
        <v>0</v>
      </c>
      <c r="I179" s="98">
        <f t="shared" si="124"/>
        <v>0</v>
      </c>
      <c r="J179" s="98">
        <f t="shared" si="124"/>
        <v>0</v>
      </c>
      <c r="K179" s="98">
        <f t="shared" si="124"/>
        <v>0</v>
      </c>
      <c r="L179" s="98">
        <f t="shared" si="124"/>
        <v>0</v>
      </c>
      <c r="M179" s="98">
        <f t="shared" si="124"/>
        <v>0</v>
      </c>
      <c r="N179" s="98">
        <f t="shared" si="124"/>
        <v>0</v>
      </c>
      <c r="O179" s="98">
        <f t="shared" si="124"/>
        <v>0</v>
      </c>
      <c r="P179" s="98">
        <f t="shared" si="124"/>
        <v>0</v>
      </c>
      <c r="Q179" s="98">
        <f t="shared" si="124"/>
        <v>0</v>
      </c>
      <c r="R179" s="98">
        <f t="shared" si="124"/>
        <v>0</v>
      </c>
      <c r="S179" s="98">
        <f t="shared" si="124"/>
        <v>0</v>
      </c>
      <c r="T179" s="98">
        <f t="shared" si="124"/>
        <v>0</v>
      </c>
      <c r="V179" s="30" t="s">
        <v>245</v>
      </c>
    </row>
    <row r="180" spans="2:22" s="161" customFormat="1" ht="12.75" customHeight="1">
      <c r="B180" s="35" t="s">
        <v>577</v>
      </c>
      <c r="C180" s="94" t="str">
        <f t="shared" si="115"/>
        <v>Internal services</v>
      </c>
      <c r="D180" s="234" t="str">
        <f t="shared" si="119"/>
        <v>IS</v>
      </c>
      <c r="E180" s="18" t="s">
        <v>649</v>
      </c>
      <c r="H180" s="98">
        <f t="shared" ref="H180:T180" si="125">H331-H482</f>
        <v>0</v>
      </c>
      <c r="I180" s="98">
        <f t="shared" si="125"/>
        <v>0</v>
      </c>
      <c r="J180" s="98">
        <f t="shared" si="125"/>
        <v>0</v>
      </c>
      <c r="K180" s="98">
        <f t="shared" si="125"/>
        <v>0</v>
      </c>
      <c r="L180" s="98">
        <f t="shared" si="125"/>
        <v>0</v>
      </c>
      <c r="M180" s="98">
        <f t="shared" si="125"/>
        <v>0</v>
      </c>
      <c r="N180" s="98">
        <f t="shared" si="125"/>
        <v>0</v>
      </c>
      <c r="O180" s="98">
        <f t="shared" si="125"/>
        <v>0</v>
      </c>
      <c r="P180" s="98">
        <f t="shared" si="125"/>
        <v>0</v>
      </c>
      <c r="Q180" s="98">
        <f t="shared" si="125"/>
        <v>0</v>
      </c>
      <c r="R180" s="98">
        <f t="shared" si="125"/>
        <v>0</v>
      </c>
      <c r="S180" s="98">
        <f t="shared" si="125"/>
        <v>0</v>
      </c>
      <c r="T180" s="98">
        <f t="shared" si="125"/>
        <v>0</v>
      </c>
      <c r="V180" s="30" t="s">
        <v>245</v>
      </c>
    </row>
    <row r="181" spans="2:22" s="161" customFormat="1" ht="12.75" customHeight="1">
      <c r="B181" s="35" t="s">
        <v>577</v>
      </c>
      <c r="C181" s="94" t="str">
        <f t="shared" si="115"/>
        <v>Service management</v>
      </c>
      <c r="D181" s="234" t="str">
        <f t="shared" si="119"/>
        <v>SM</v>
      </c>
      <c r="E181" s="18" t="s">
        <v>649</v>
      </c>
      <c r="H181" s="98">
        <f t="shared" ref="H181:T181" si="126">H332-H483</f>
        <v>0</v>
      </c>
      <c r="I181" s="98">
        <f t="shared" si="126"/>
        <v>0</v>
      </c>
      <c r="J181" s="98">
        <f t="shared" si="126"/>
        <v>0</v>
      </c>
      <c r="K181" s="98">
        <f t="shared" si="126"/>
        <v>0</v>
      </c>
      <c r="L181" s="98">
        <f t="shared" si="126"/>
        <v>0</v>
      </c>
      <c r="M181" s="98">
        <f t="shared" si="126"/>
        <v>0</v>
      </c>
      <c r="N181" s="98">
        <f t="shared" si="126"/>
        <v>0</v>
      </c>
      <c r="O181" s="98">
        <f t="shared" si="126"/>
        <v>0</v>
      </c>
      <c r="P181" s="98">
        <f t="shared" si="126"/>
        <v>0</v>
      </c>
      <c r="Q181" s="98">
        <f t="shared" si="126"/>
        <v>0</v>
      </c>
      <c r="R181" s="98">
        <f t="shared" si="126"/>
        <v>0</v>
      </c>
      <c r="S181" s="98">
        <f t="shared" si="126"/>
        <v>0</v>
      </c>
      <c r="T181" s="98">
        <f t="shared" si="126"/>
        <v>0</v>
      </c>
      <c r="V181" s="30" t="s">
        <v>245</v>
      </c>
    </row>
    <row r="182" spans="2:22" s="161" customFormat="1" ht="12.75" customHeight="1">
      <c r="B182" s="35" t="s">
        <v>577</v>
      </c>
      <c r="C182" s="94" t="str">
        <f t="shared" si="115"/>
        <v>Transition</v>
      </c>
      <c r="D182" s="234" t="str">
        <f t="shared" si="119"/>
        <v>TR</v>
      </c>
      <c r="E182" s="18" t="s">
        <v>649</v>
      </c>
      <c r="H182" s="98">
        <f t="shared" ref="H182:T182" si="127">H333-H484</f>
        <v>0</v>
      </c>
      <c r="I182" s="98">
        <f t="shared" si="127"/>
        <v>0</v>
      </c>
      <c r="J182" s="98">
        <f t="shared" si="127"/>
        <v>0</v>
      </c>
      <c r="K182" s="98">
        <f t="shared" si="127"/>
        <v>0</v>
      </c>
      <c r="L182" s="98">
        <f t="shared" si="127"/>
        <v>0</v>
      </c>
      <c r="M182" s="98">
        <f t="shared" si="127"/>
        <v>0</v>
      </c>
      <c r="N182" s="98">
        <f t="shared" si="127"/>
        <v>0</v>
      </c>
      <c r="O182" s="98">
        <f t="shared" si="127"/>
        <v>0</v>
      </c>
      <c r="P182" s="98">
        <f t="shared" si="127"/>
        <v>0</v>
      </c>
      <c r="Q182" s="98">
        <f t="shared" si="127"/>
        <v>0</v>
      </c>
      <c r="R182" s="98">
        <f t="shared" si="127"/>
        <v>0</v>
      </c>
      <c r="S182" s="98">
        <f t="shared" si="127"/>
        <v>0</v>
      </c>
      <c r="T182" s="98">
        <f t="shared" si="127"/>
        <v>0</v>
      </c>
      <c r="V182" s="30" t="s">
        <v>245</v>
      </c>
    </row>
    <row r="183" spans="2:22" s="161" customFormat="1" ht="12.75" customHeight="1">
      <c r="B183" s="35" t="s">
        <v>577</v>
      </c>
      <c r="C183" s="94" t="str">
        <f t="shared" si="115"/>
        <v>IT Services</v>
      </c>
      <c r="D183" s="234" t="str">
        <f t="shared" si="119"/>
        <v>IT</v>
      </c>
      <c r="E183" s="18" t="s">
        <v>649</v>
      </c>
      <c r="H183" s="98">
        <f t="shared" ref="H183:T183" si="128">H334-H485</f>
        <v>0</v>
      </c>
      <c r="I183" s="98">
        <f t="shared" si="128"/>
        <v>0</v>
      </c>
      <c r="J183" s="98">
        <f t="shared" si="128"/>
        <v>0</v>
      </c>
      <c r="K183" s="98">
        <f t="shared" si="128"/>
        <v>0</v>
      </c>
      <c r="L183" s="98">
        <f t="shared" si="128"/>
        <v>0</v>
      </c>
      <c r="M183" s="98">
        <f t="shared" si="128"/>
        <v>0</v>
      </c>
      <c r="N183" s="98">
        <f t="shared" si="128"/>
        <v>0</v>
      </c>
      <c r="O183" s="98">
        <f t="shared" si="128"/>
        <v>0</v>
      </c>
      <c r="P183" s="98">
        <f t="shared" si="128"/>
        <v>0</v>
      </c>
      <c r="Q183" s="98">
        <f t="shared" si="128"/>
        <v>0</v>
      </c>
      <c r="R183" s="98">
        <f t="shared" si="128"/>
        <v>0</v>
      </c>
      <c r="S183" s="98">
        <f t="shared" si="128"/>
        <v>0</v>
      </c>
      <c r="T183" s="98">
        <f t="shared" si="128"/>
        <v>0</v>
      </c>
      <c r="V183" s="30" t="s">
        <v>245</v>
      </c>
    </row>
    <row r="184" spans="2:22" s="161" customFormat="1" ht="12.75" customHeight="1">
      <c r="B184" s="35" t="s">
        <v>577</v>
      </c>
      <c r="C184" s="94" t="str">
        <f t="shared" si="115"/>
        <v>Office Sundry</v>
      </c>
      <c r="D184" s="234" t="str">
        <f t="shared" si="119"/>
        <v>OS</v>
      </c>
      <c r="E184" s="18" t="s">
        <v>649</v>
      </c>
      <c r="H184" s="98">
        <f t="shared" ref="H184:T184" si="129">H335-H486</f>
        <v>0</v>
      </c>
      <c r="I184" s="98">
        <f t="shared" si="129"/>
        <v>0</v>
      </c>
      <c r="J184" s="98">
        <f t="shared" si="129"/>
        <v>0</v>
      </c>
      <c r="K184" s="98">
        <f t="shared" si="129"/>
        <v>0</v>
      </c>
      <c r="L184" s="98">
        <f t="shared" si="129"/>
        <v>0</v>
      </c>
      <c r="M184" s="98">
        <f t="shared" si="129"/>
        <v>0</v>
      </c>
      <c r="N184" s="98">
        <f t="shared" si="129"/>
        <v>0</v>
      </c>
      <c r="O184" s="98">
        <f t="shared" si="129"/>
        <v>0</v>
      </c>
      <c r="P184" s="98">
        <f t="shared" si="129"/>
        <v>0</v>
      </c>
      <c r="Q184" s="98">
        <f t="shared" si="129"/>
        <v>0</v>
      </c>
      <c r="R184" s="98">
        <f t="shared" si="129"/>
        <v>0</v>
      </c>
      <c r="S184" s="98">
        <f t="shared" si="129"/>
        <v>0</v>
      </c>
      <c r="T184" s="98">
        <f t="shared" si="129"/>
        <v>0</v>
      </c>
      <c r="V184" s="30" t="s">
        <v>245</v>
      </c>
    </row>
    <row r="185" spans="2:22" s="161" customFormat="1" ht="12.75" customHeight="1">
      <c r="B185" s="35" t="s">
        <v>577</v>
      </c>
      <c r="C185" s="94" t="str">
        <f t="shared" si="115"/>
        <v>Spare - please specify</v>
      </c>
      <c r="D185" s="234" t="str">
        <f t="shared" si="119"/>
        <v>SP1</v>
      </c>
      <c r="E185" s="18" t="s">
        <v>649</v>
      </c>
      <c r="H185" s="98">
        <f t="shared" ref="H185:T185" si="130">H336-H487</f>
        <v>0</v>
      </c>
      <c r="I185" s="98">
        <f t="shared" si="130"/>
        <v>0</v>
      </c>
      <c r="J185" s="98">
        <f t="shared" si="130"/>
        <v>0</v>
      </c>
      <c r="K185" s="98">
        <f t="shared" si="130"/>
        <v>0</v>
      </c>
      <c r="L185" s="98">
        <f t="shared" si="130"/>
        <v>0</v>
      </c>
      <c r="M185" s="98">
        <f t="shared" si="130"/>
        <v>0</v>
      </c>
      <c r="N185" s="98">
        <f t="shared" si="130"/>
        <v>0</v>
      </c>
      <c r="O185" s="98">
        <f t="shared" si="130"/>
        <v>0</v>
      </c>
      <c r="P185" s="98">
        <f t="shared" si="130"/>
        <v>0</v>
      </c>
      <c r="Q185" s="98">
        <f t="shared" si="130"/>
        <v>0</v>
      </c>
      <c r="R185" s="98">
        <f t="shared" si="130"/>
        <v>0</v>
      </c>
      <c r="S185" s="98">
        <f t="shared" si="130"/>
        <v>0</v>
      </c>
      <c r="T185" s="98">
        <f t="shared" si="130"/>
        <v>0</v>
      </c>
      <c r="V185" s="30" t="s">
        <v>245</v>
      </c>
    </row>
    <row r="186" spans="2:22" s="161" customFormat="1" ht="12.75" customHeight="1">
      <c r="B186" s="35" t="s">
        <v>577</v>
      </c>
      <c r="C186" s="94" t="str">
        <f t="shared" si="115"/>
        <v>Spare - please specify</v>
      </c>
      <c r="D186" s="234" t="str">
        <f t="shared" si="119"/>
        <v>SP2</v>
      </c>
      <c r="E186" s="18" t="s">
        <v>649</v>
      </c>
      <c r="H186" s="98">
        <f t="shared" ref="H186:T186" si="131">H337-H488</f>
        <v>0</v>
      </c>
      <c r="I186" s="98">
        <f t="shared" si="131"/>
        <v>0</v>
      </c>
      <c r="J186" s="98">
        <f t="shared" si="131"/>
        <v>0</v>
      </c>
      <c r="K186" s="98">
        <f t="shared" si="131"/>
        <v>0</v>
      </c>
      <c r="L186" s="98">
        <f t="shared" si="131"/>
        <v>0</v>
      </c>
      <c r="M186" s="98">
        <f t="shared" si="131"/>
        <v>0</v>
      </c>
      <c r="N186" s="98">
        <f t="shared" si="131"/>
        <v>0</v>
      </c>
      <c r="O186" s="98">
        <f t="shared" si="131"/>
        <v>0</v>
      </c>
      <c r="P186" s="98">
        <f t="shared" si="131"/>
        <v>0</v>
      </c>
      <c r="Q186" s="98">
        <f t="shared" si="131"/>
        <v>0</v>
      </c>
      <c r="R186" s="98">
        <f t="shared" si="131"/>
        <v>0</v>
      </c>
      <c r="S186" s="98">
        <f t="shared" si="131"/>
        <v>0</v>
      </c>
      <c r="T186" s="98">
        <f t="shared" si="131"/>
        <v>0</v>
      </c>
      <c r="V186" s="30" t="s">
        <v>245</v>
      </c>
    </row>
    <row r="187" spans="2:22" s="161" customFormat="1" ht="12.75" customHeight="1">
      <c r="B187" s="35" t="s">
        <v>577</v>
      </c>
      <c r="C187" s="94" t="str">
        <f t="shared" si="115"/>
        <v>Spare - please specify</v>
      </c>
      <c r="D187" s="234" t="str">
        <f t="shared" si="119"/>
        <v>SP3</v>
      </c>
      <c r="E187" s="18" t="s">
        <v>649</v>
      </c>
      <c r="H187" s="98">
        <f t="shared" ref="H187:T187" si="132">H338-H489</f>
        <v>0</v>
      </c>
      <c r="I187" s="98">
        <f t="shared" si="132"/>
        <v>0</v>
      </c>
      <c r="J187" s="98">
        <f t="shared" si="132"/>
        <v>0</v>
      </c>
      <c r="K187" s="98">
        <f t="shared" si="132"/>
        <v>0</v>
      </c>
      <c r="L187" s="98">
        <f t="shared" si="132"/>
        <v>0</v>
      </c>
      <c r="M187" s="98">
        <f t="shared" si="132"/>
        <v>0</v>
      </c>
      <c r="N187" s="98">
        <f t="shared" si="132"/>
        <v>0</v>
      </c>
      <c r="O187" s="98">
        <f t="shared" si="132"/>
        <v>0</v>
      </c>
      <c r="P187" s="98">
        <f t="shared" si="132"/>
        <v>0</v>
      </c>
      <c r="Q187" s="98">
        <f t="shared" si="132"/>
        <v>0</v>
      </c>
      <c r="R187" s="98">
        <f t="shared" si="132"/>
        <v>0</v>
      </c>
      <c r="S187" s="98">
        <f t="shared" si="132"/>
        <v>0</v>
      </c>
      <c r="T187" s="98">
        <f t="shared" si="132"/>
        <v>0</v>
      </c>
      <c r="V187" s="30" t="s">
        <v>245</v>
      </c>
    </row>
    <row r="188" spans="2:22" s="161" customFormat="1" ht="12.75" customHeight="1">
      <c r="C188" s="94"/>
      <c r="D188" s="234"/>
      <c r="E188" s="94"/>
      <c r="F188" s="94">
        <f>F344</f>
        <v>0</v>
      </c>
    </row>
    <row r="189" spans="2:22" s="161" customFormat="1" ht="12.75" customHeight="1">
      <c r="B189" s="35" t="s">
        <v>665</v>
      </c>
      <c r="C189" s="16" t="str">
        <f t="shared" si="115"/>
        <v>Additional Baseline</v>
      </c>
      <c r="D189" s="234"/>
      <c r="E189" s="18" t="s">
        <v>649</v>
      </c>
      <c r="F189" s="94">
        <f t="shared" ref="F189:F193" si="133">F345</f>
        <v>0</v>
      </c>
      <c r="H189" s="98">
        <f t="shared" ref="H189:T189" si="134">H340-H491</f>
        <v>0</v>
      </c>
      <c r="I189" s="98">
        <f t="shared" si="134"/>
        <v>0</v>
      </c>
      <c r="J189" s="98">
        <f t="shared" si="134"/>
        <v>0</v>
      </c>
      <c r="K189" s="98">
        <f t="shared" si="134"/>
        <v>0</v>
      </c>
      <c r="L189" s="98">
        <f t="shared" si="134"/>
        <v>0</v>
      </c>
      <c r="M189" s="98">
        <f t="shared" si="134"/>
        <v>0</v>
      </c>
      <c r="N189" s="98">
        <f t="shared" si="134"/>
        <v>0</v>
      </c>
      <c r="O189" s="98">
        <f t="shared" si="134"/>
        <v>0</v>
      </c>
      <c r="P189" s="98">
        <f t="shared" si="134"/>
        <v>0</v>
      </c>
      <c r="Q189" s="98">
        <f t="shared" si="134"/>
        <v>0</v>
      </c>
      <c r="R189" s="98">
        <f t="shared" si="134"/>
        <v>0</v>
      </c>
      <c r="S189" s="98">
        <f t="shared" si="134"/>
        <v>0</v>
      </c>
      <c r="T189" s="98">
        <f t="shared" si="134"/>
        <v>0</v>
      </c>
      <c r="V189" s="30" t="s">
        <v>245</v>
      </c>
    </row>
    <row r="190" spans="2:22" s="161" customFormat="1" ht="12.75" customHeight="1">
      <c r="B190" s="35" t="s">
        <v>665</v>
      </c>
      <c r="C190" s="94" t="str">
        <f t="shared" si="115"/>
        <v>Additional Project - please specify</v>
      </c>
      <c r="D190" s="234" t="str">
        <f t="shared" si="115"/>
        <v>PJ1</v>
      </c>
      <c r="E190" s="18" t="s">
        <v>649</v>
      </c>
      <c r="F190" s="94">
        <f t="shared" si="133"/>
        <v>0</v>
      </c>
      <c r="H190" s="98">
        <f t="shared" ref="H190:T190" si="135">H341-H492</f>
        <v>0</v>
      </c>
      <c r="I190" s="98">
        <f t="shared" si="135"/>
        <v>0</v>
      </c>
      <c r="J190" s="98">
        <f t="shared" si="135"/>
        <v>0</v>
      </c>
      <c r="K190" s="98">
        <f t="shared" si="135"/>
        <v>0</v>
      </c>
      <c r="L190" s="98">
        <f t="shared" si="135"/>
        <v>0</v>
      </c>
      <c r="M190" s="98">
        <f t="shared" si="135"/>
        <v>0</v>
      </c>
      <c r="N190" s="98">
        <f t="shared" si="135"/>
        <v>0</v>
      </c>
      <c r="O190" s="98">
        <f t="shared" si="135"/>
        <v>0</v>
      </c>
      <c r="P190" s="98">
        <f t="shared" si="135"/>
        <v>0</v>
      </c>
      <c r="Q190" s="98">
        <f t="shared" si="135"/>
        <v>0</v>
      </c>
      <c r="R190" s="98">
        <f t="shared" si="135"/>
        <v>0</v>
      </c>
      <c r="S190" s="98">
        <f t="shared" si="135"/>
        <v>0</v>
      </c>
      <c r="T190" s="98">
        <f t="shared" si="135"/>
        <v>0</v>
      </c>
      <c r="V190" s="30" t="s">
        <v>245</v>
      </c>
    </row>
    <row r="191" spans="2:22" s="161" customFormat="1" ht="12.75" customHeight="1">
      <c r="B191" s="35" t="s">
        <v>665</v>
      </c>
      <c r="C191" s="94" t="str">
        <f t="shared" si="115"/>
        <v>Additional Project - please specify</v>
      </c>
      <c r="D191" s="234" t="str">
        <f t="shared" si="115"/>
        <v>PJ2</v>
      </c>
      <c r="E191" s="18" t="s">
        <v>649</v>
      </c>
      <c r="F191" s="94">
        <f t="shared" si="133"/>
        <v>0</v>
      </c>
      <c r="H191" s="98">
        <f t="shared" ref="H191:T191" si="136">H342-H493</f>
        <v>0</v>
      </c>
      <c r="I191" s="98">
        <f t="shared" si="136"/>
        <v>0</v>
      </c>
      <c r="J191" s="98">
        <f t="shared" si="136"/>
        <v>0</v>
      </c>
      <c r="K191" s="98">
        <f t="shared" si="136"/>
        <v>0</v>
      </c>
      <c r="L191" s="98">
        <f t="shared" si="136"/>
        <v>0</v>
      </c>
      <c r="M191" s="98">
        <f t="shared" si="136"/>
        <v>0</v>
      </c>
      <c r="N191" s="98">
        <f t="shared" si="136"/>
        <v>0</v>
      </c>
      <c r="O191" s="98">
        <f t="shared" si="136"/>
        <v>0</v>
      </c>
      <c r="P191" s="98">
        <f t="shared" si="136"/>
        <v>0</v>
      </c>
      <c r="Q191" s="98">
        <f t="shared" si="136"/>
        <v>0</v>
      </c>
      <c r="R191" s="98">
        <f t="shared" si="136"/>
        <v>0</v>
      </c>
      <c r="S191" s="98">
        <f t="shared" si="136"/>
        <v>0</v>
      </c>
      <c r="T191" s="98">
        <f t="shared" si="136"/>
        <v>0</v>
      </c>
      <c r="V191" s="30" t="s">
        <v>245</v>
      </c>
    </row>
    <row r="192" spans="2:22" s="161" customFormat="1" ht="12.75" customHeight="1">
      <c r="B192" s="35" t="s">
        <v>665</v>
      </c>
      <c r="C192" s="94" t="str">
        <f t="shared" si="115"/>
        <v>Additional Project - please specify</v>
      </c>
      <c r="D192" s="234" t="str">
        <f t="shared" si="115"/>
        <v>PJ3</v>
      </c>
      <c r="E192" s="18" t="s">
        <v>649</v>
      </c>
      <c r="F192" s="94">
        <f t="shared" si="133"/>
        <v>0</v>
      </c>
      <c r="H192" s="98">
        <f t="shared" ref="H192:T192" si="137">H343-H494</f>
        <v>0</v>
      </c>
      <c r="I192" s="98">
        <f t="shared" si="137"/>
        <v>0</v>
      </c>
      <c r="J192" s="98">
        <f t="shared" si="137"/>
        <v>0</v>
      </c>
      <c r="K192" s="98">
        <f t="shared" si="137"/>
        <v>0</v>
      </c>
      <c r="L192" s="98">
        <f t="shared" si="137"/>
        <v>0</v>
      </c>
      <c r="M192" s="98">
        <f t="shared" si="137"/>
        <v>0</v>
      </c>
      <c r="N192" s="98">
        <f t="shared" si="137"/>
        <v>0</v>
      </c>
      <c r="O192" s="98">
        <f t="shared" si="137"/>
        <v>0</v>
      </c>
      <c r="P192" s="98">
        <f t="shared" si="137"/>
        <v>0</v>
      </c>
      <c r="Q192" s="98">
        <f t="shared" si="137"/>
        <v>0</v>
      </c>
      <c r="R192" s="98">
        <f t="shared" si="137"/>
        <v>0</v>
      </c>
      <c r="S192" s="98">
        <f t="shared" si="137"/>
        <v>0</v>
      </c>
      <c r="T192" s="98">
        <f t="shared" si="137"/>
        <v>0</v>
      </c>
      <c r="V192" s="30" t="s">
        <v>245</v>
      </c>
    </row>
    <row r="193" spans="2:22" s="161" customFormat="1" ht="12.75" customHeight="1">
      <c r="C193" s="94"/>
      <c r="D193" s="234"/>
      <c r="E193" s="94"/>
      <c r="F193" s="94">
        <f t="shared" si="133"/>
        <v>0</v>
      </c>
    </row>
    <row r="194" spans="2:22" s="161" customFormat="1" ht="12.75" customHeight="1">
      <c r="B194" s="35" t="s">
        <v>582</v>
      </c>
      <c r="C194" s="94" t="str">
        <f>C345</f>
        <v>Baseline Shared Service cost</v>
      </c>
      <c r="D194" s="234"/>
      <c r="E194" s="18" t="s">
        <v>649</v>
      </c>
      <c r="F194" s="94">
        <f>F345</f>
        <v>0</v>
      </c>
      <c r="H194" s="98">
        <f t="shared" ref="H194:T194" si="138">H345-H496</f>
        <v>0</v>
      </c>
      <c r="I194" s="98">
        <f t="shared" si="138"/>
        <v>0</v>
      </c>
      <c r="J194" s="98">
        <f t="shared" si="138"/>
        <v>0</v>
      </c>
      <c r="K194" s="98">
        <f t="shared" si="138"/>
        <v>0</v>
      </c>
      <c r="L194" s="98">
        <f t="shared" si="138"/>
        <v>0</v>
      </c>
      <c r="M194" s="98">
        <f t="shared" si="138"/>
        <v>0</v>
      </c>
      <c r="N194" s="98">
        <f t="shared" si="138"/>
        <v>0</v>
      </c>
      <c r="O194" s="98">
        <f t="shared" si="138"/>
        <v>0</v>
      </c>
      <c r="P194" s="98">
        <f t="shared" si="138"/>
        <v>0</v>
      </c>
      <c r="Q194" s="98">
        <f t="shared" si="138"/>
        <v>0</v>
      </c>
      <c r="R194" s="98">
        <f t="shared" si="138"/>
        <v>0</v>
      </c>
      <c r="S194" s="98">
        <f t="shared" si="138"/>
        <v>0</v>
      </c>
      <c r="T194" s="98">
        <f t="shared" si="138"/>
        <v>0</v>
      </c>
      <c r="V194" s="30" t="s">
        <v>245</v>
      </c>
    </row>
    <row r="195" spans="2:22" s="161" customFormat="1" ht="12.75" customHeight="1">
      <c r="C195" s="94"/>
      <c r="D195" s="234"/>
      <c r="H195" s="97"/>
      <c r="I195" s="97"/>
      <c r="J195" s="97"/>
      <c r="K195" s="97"/>
      <c r="L195" s="97"/>
      <c r="M195" s="97"/>
      <c r="N195" s="97"/>
      <c r="O195" s="97"/>
      <c r="P195" s="97"/>
      <c r="Q195" s="97"/>
      <c r="R195" s="97"/>
      <c r="S195" s="97"/>
      <c r="T195" s="97"/>
    </row>
    <row r="196" spans="2:22" s="161" customFormat="1" ht="12.75" customHeight="1">
      <c r="B196" s="169"/>
      <c r="C196" s="149" t="str">
        <f>C347</f>
        <v>NEW SCOPE (excluding shared service cost)</v>
      </c>
      <c r="D196" s="234"/>
      <c r="E196" s="18" t="s">
        <v>649</v>
      </c>
      <c r="H196" s="98">
        <f t="shared" ref="H196:T196" si="139">H347-H498</f>
        <v>0</v>
      </c>
      <c r="I196" s="98">
        <f t="shared" si="139"/>
        <v>0</v>
      </c>
      <c r="J196" s="98">
        <f t="shared" si="139"/>
        <v>0</v>
      </c>
      <c r="K196" s="98">
        <f t="shared" si="139"/>
        <v>0</v>
      </c>
      <c r="L196" s="98">
        <f t="shared" si="139"/>
        <v>0</v>
      </c>
      <c r="M196" s="98">
        <f t="shared" si="139"/>
        <v>0</v>
      </c>
      <c r="N196" s="98">
        <f t="shared" si="139"/>
        <v>0</v>
      </c>
      <c r="O196" s="98">
        <f t="shared" si="139"/>
        <v>0</v>
      </c>
      <c r="P196" s="98">
        <f t="shared" si="139"/>
        <v>0</v>
      </c>
      <c r="Q196" s="98">
        <f t="shared" si="139"/>
        <v>0</v>
      </c>
      <c r="R196" s="98">
        <f t="shared" si="139"/>
        <v>0</v>
      </c>
      <c r="S196" s="98">
        <f t="shared" si="139"/>
        <v>0</v>
      </c>
      <c r="T196" s="98">
        <f t="shared" si="139"/>
        <v>0</v>
      </c>
      <c r="V196" s="30" t="s">
        <v>245</v>
      </c>
    </row>
    <row r="197" spans="2:22" s="161" customFormat="1" ht="12.75" customHeight="1">
      <c r="B197" s="95"/>
      <c r="C197" s="82"/>
      <c r="D197" s="234"/>
      <c r="E197" s="18"/>
      <c r="F197" s="18"/>
      <c r="G197" s="18"/>
      <c r="H197" s="117"/>
      <c r="I197" s="117"/>
      <c r="J197" s="117"/>
      <c r="K197" s="117"/>
      <c r="L197" s="117"/>
      <c r="M197" s="117"/>
      <c r="N197" s="117"/>
      <c r="O197" s="117"/>
      <c r="P197" s="117"/>
      <c r="Q197" s="117"/>
      <c r="R197" s="117"/>
      <c r="S197" s="117"/>
      <c r="T197" s="117"/>
    </row>
    <row r="198" spans="2:22" s="161" customFormat="1" ht="12.75" customHeight="1">
      <c r="B198" s="169" t="s">
        <v>581</v>
      </c>
      <c r="C198" s="217" t="str">
        <f t="shared" ref="C198:D216" si="140">C349</f>
        <v>Smart Metering Key Infrastructure (SMKI)</v>
      </c>
      <c r="D198" s="234" t="str">
        <f t="shared" si="140"/>
        <v>ES</v>
      </c>
      <c r="E198" s="18" t="s">
        <v>649</v>
      </c>
      <c r="H198" s="98">
        <f t="shared" ref="H198:T198" si="141">H349-H500</f>
        <v>0</v>
      </c>
      <c r="I198" s="98">
        <f t="shared" si="141"/>
        <v>0</v>
      </c>
      <c r="J198" s="98">
        <f t="shared" si="141"/>
        <v>0</v>
      </c>
      <c r="K198" s="98">
        <f t="shared" si="141"/>
        <v>0</v>
      </c>
      <c r="L198" s="98">
        <f t="shared" si="141"/>
        <v>0</v>
      </c>
      <c r="M198" s="98">
        <f t="shared" si="141"/>
        <v>0</v>
      </c>
      <c r="N198" s="98">
        <f t="shared" si="141"/>
        <v>0</v>
      </c>
      <c r="O198" s="98">
        <f t="shared" si="141"/>
        <v>0</v>
      </c>
      <c r="P198" s="98">
        <f t="shared" si="141"/>
        <v>0</v>
      </c>
      <c r="Q198" s="98">
        <f t="shared" si="141"/>
        <v>0</v>
      </c>
      <c r="R198" s="98">
        <f t="shared" si="141"/>
        <v>0</v>
      </c>
      <c r="S198" s="98">
        <f t="shared" si="141"/>
        <v>0</v>
      </c>
      <c r="T198" s="98">
        <f t="shared" si="141"/>
        <v>0</v>
      </c>
      <c r="V198" s="30" t="s">
        <v>245</v>
      </c>
    </row>
    <row r="199" spans="2:22" s="161" customFormat="1" ht="12.75" customHeight="1">
      <c r="B199" s="169" t="s">
        <v>581</v>
      </c>
      <c r="C199" s="217" t="str">
        <f t="shared" si="140"/>
        <v>SMKI PR</v>
      </c>
      <c r="D199" s="234" t="str">
        <f t="shared" si="140"/>
        <v>PR</v>
      </c>
      <c r="E199" s="18" t="s">
        <v>649</v>
      </c>
      <c r="H199" s="98">
        <f t="shared" ref="H199:T199" si="142">H350-H501</f>
        <v>0</v>
      </c>
      <c r="I199" s="98">
        <f t="shared" si="142"/>
        <v>0</v>
      </c>
      <c r="J199" s="98">
        <f t="shared" si="142"/>
        <v>0</v>
      </c>
      <c r="K199" s="98">
        <f t="shared" si="142"/>
        <v>0</v>
      </c>
      <c r="L199" s="98">
        <f t="shared" si="142"/>
        <v>0</v>
      </c>
      <c r="M199" s="98">
        <f t="shared" si="142"/>
        <v>0</v>
      </c>
      <c r="N199" s="98">
        <f t="shared" si="142"/>
        <v>0</v>
      </c>
      <c r="O199" s="98">
        <f t="shared" si="142"/>
        <v>0</v>
      </c>
      <c r="P199" s="98">
        <f t="shared" si="142"/>
        <v>0</v>
      </c>
      <c r="Q199" s="98">
        <f t="shared" si="142"/>
        <v>0</v>
      </c>
      <c r="R199" s="98">
        <f t="shared" si="142"/>
        <v>0</v>
      </c>
      <c r="S199" s="98">
        <f t="shared" si="142"/>
        <v>0</v>
      </c>
      <c r="T199" s="98">
        <f t="shared" si="142"/>
        <v>0</v>
      </c>
      <c r="V199" s="30" t="s">
        <v>245</v>
      </c>
    </row>
    <row r="200" spans="2:22" s="161" customFormat="1" ht="12.75" customHeight="1">
      <c r="B200" s="169" t="s">
        <v>581</v>
      </c>
      <c r="C200" s="217" t="str">
        <f t="shared" si="140"/>
        <v xml:space="preserve">Testing </v>
      </c>
      <c r="D200" s="234" t="str">
        <f t="shared" si="140"/>
        <v>PR</v>
      </c>
      <c r="E200" s="18" t="s">
        <v>649</v>
      </c>
      <c r="H200" s="98">
        <f t="shared" ref="H200:T200" si="143">H351-H502</f>
        <v>0</v>
      </c>
      <c r="I200" s="98">
        <f t="shared" si="143"/>
        <v>0</v>
      </c>
      <c r="J200" s="98">
        <f t="shared" si="143"/>
        <v>0</v>
      </c>
      <c r="K200" s="98">
        <f t="shared" si="143"/>
        <v>0</v>
      </c>
      <c r="L200" s="98">
        <f t="shared" si="143"/>
        <v>0</v>
      </c>
      <c r="M200" s="98">
        <f t="shared" si="143"/>
        <v>0</v>
      </c>
      <c r="N200" s="98">
        <f t="shared" si="143"/>
        <v>0</v>
      </c>
      <c r="O200" s="98">
        <f t="shared" si="143"/>
        <v>0</v>
      </c>
      <c r="P200" s="98">
        <f t="shared" si="143"/>
        <v>0</v>
      </c>
      <c r="Q200" s="98">
        <f t="shared" si="143"/>
        <v>0</v>
      </c>
      <c r="R200" s="98">
        <f t="shared" si="143"/>
        <v>0</v>
      </c>
      <c r="S200" s="98">
        <f t="shared" si="143"/>
        <v>0</v>
      </c>
      <c r="T200" s="98">
        <f t="shared" si="143"/>
        <v>0</v>
      </c>
      <c r="V200" s="30" t="s">
        <v>245</v>
      </c>
    </row>
    <row r="201" spans="2:22" s="161" customFormat="1" ht="12.75" customHeight="1">
      <c r="B201" s="169" t="s">
        <v>581</v>
      </c>
      <c r="C201" s="217" t="str">
        <f t="shared" si="140"/>
        <v>Architect</v>
      </c>
      <c r="D201" s="234" t="str">
        <f t="shared" si="140"/>
        <v>PR</v>
      </c>
      <c r="E201" s="18" t="s">
        <v>649</v>
      </c>
      <c r="H201" s="98">
        <f t="shared" ref="H201:T201" si="144">H352-H503</f>
        <v>0</v>
      </c>
      <c r="I201" s="98">
        <f t="shared" si="144"/>
        <v>0</v>
      </c>
      <c r="J201" s="98">
        <f t="shared" si="144"/>
        <v>0</v>
      </c>
      <c r="K201" s="98">
        <f t="shared" si="144"/>
        <v>0</v>
      </c>
      <c r="L201" s="98">
        <f t="shared" si="144"/>
        <v>0</v>
      </c>
      <c r="M201" s="98">
        <f t="shared" si="144"/>
        <v>0</v>
      </c>
      <c r="N201" s="98">
        <f t="shared" si="144"/>
        <v>0</v>
      </c>
      <c r="O201" s="98">
        <f t="shared" si="144"/>
        <v>0</v>
      </c>
      <c r="P201" s="98">
        <f t="shared" si="144"/>
        <v>0</v>
      </c>
      <c r="Q201" s="98">
        <f t="shared" si="144"/>
        <v>0</v>
      </c>
      <c r="R201" s="98">
        <f t="shared" si="144"/>
        <v>0</v>
      </c>
      <c r="S201" s="98">
        <f t="shared" si="144"/>
        <v>0</v>
      </c>
      <c r="T201" s="98">
        <f t="shared" si="144"/>
        <v>0</v>
      </c>
      <c r="V201" s="30" t="s">
        <v>245</v>
      </c>
    </row>
    <row r="202" spans="2:22" s="161" customFormat="1" ht="12.75" customHeight="1">
      <c r="B202" s="169" t="s">
        <v>581</v>
      </c>
      <c r="C202" s="217" t="str">
        <f t="shared" si="140"/>
        <v>Service Management</v>
      </c>
      <c r="D202" s="234" t="str">
        <f t="shared" si="140"/>
        <v>PR</v>
      </c>
      <c r="E202" s="18" t="s">
        <v>649</v>
      </c>
      <c r="H202" s="98">
        <f t="shared" ref="H202:T202" si="145">H353-H504</f>
        <v>0</v>
      </c>
      <c r="I202" s="98">
        <f t="shared" si="145"/>
        <v>0</v>
      </c>
      <c r="J202" s="98">
        <f t="shared" si="145"/>
        <v>0</v>
      </c>
      <c r="K202" s="98">
        <f t="shared" si="145"/>
        <v>0</v>
      </c>
      <c r="L202" s="98">
        <f t="shared" si="145"/>
        <v>0</v>
      </c>
      <c r="M202" s="98">
        <f t="shared" si="145"/>
        <v>0</v>
      </c>
      <c r="N202" s="98">
        <f t="shared" si="145"/>
        <v>0</v>
      </c>
      <c r="O202" s="98">
        <f t="shared" si="145"/>
        <v>0</v>
      </c>
      <c r="P202" s="98">
        <f t="shared" si="145"/>
        <v>0</v>
      </c>
      <c r="Q202" s="98">
        <f t="shared" si="145"/>
        <v>0</v>
      </c>
      <c r="R202" s="98">
        <f t="shared" si="145"/>
        <v>0</v>
      </c>
      <c r="S202" s="98">
        <f t="shared" si="145"/>
        <v>0</v>
      </c>
      <c r="T202" s="98">
        <f t="shared" si="145"/>
        <v>0</v>
      </c>
      <c r="V202" s="30" t="s">
        <v>245</v>
      </c>
    </row>
    <row r="203" spans="2:22" s="161" customFormat="1" ht="12.75" customHeight="1">
      <c r="B203" s="169" t="s">
        <v>581</v>
      </c>
      <c r="C203" s="217" t="str">
        <f t="shared" si="140"/>
        <v>Service Management ES</v>
      </c>
      <c r="D203" s="234" t="str">
        <f t="shared" si="140"/>
        <v>ES</v>
      </c>
      <c r="E203" s="18" t="s">
        <v>649</v>
      </c>
      <c r="H203" s="98">
        <f t="shared" ref="H203:T203" si="146">H354-H505</f>
        <v>0</v>
      </c>
      <c r="I203" s="98">
        <f t="shared" si="146"/>
        <v>0</v>
      </c>
      <c r="J203" s="98">
        <f t="shared" si="146"/>
        <v>0</v>
      </c>
      <c r="K203" s="98">
        <f t="shared" si="146"/>
        <v>0</v>
      </c>
      <c r="L203" s="98">
        <f t="shared" si="146"/>
        <v>0</v>
      </c>
      <c r="M203" s="98">
        <f t="shared" si="146"/>
        <v>0</v>
      </c>
      <c r="N203" s="98">
        <f t="shared" si="146"/>
        <v>0</v>
      </c>
      <c r="O203" s="98">
        <f t="shared" si="146"/>
        <v>0</v>
      </c>
      <c r="P203" s="98">
        <f t="shared" si="146"/>
        <v>0</v>
      </c>
      <c r="Q203" s="98">
        <f t="shared" si="146"/>
        <v>0</v>
      </c>
      <c r="R203" s="98">
        <f t="shared" si="146"/>
        <v>0</v>
      </c>
      <c r="S203" s="98">
        <f t="shared" si="146"/>
        <v>0</v>
      </c>
      <c r="T203" s="98">
        <f t="shared" si="146"/>
        <v>0</v>
      </c>
      <c r="V203" s="30" t="s">
        <v>245</v>
      </c>
    </row>
    <row r="204" spans="2:22" s="161" customFormat="1" ht="12.75" customHeight="1">
      <c r="B204" s="169" t="s">
        <v>581</v>
      </c>
      <c r="C204" s="217" t="str">
        <f t="shared" si="140"/>
        <v>Performance Auditor</v>
      </c>
      <c r="D204" s="234" t="str">
        <f t="shared" si="140"/>
        <v>PR</v>
      </c>
      <c r="E204" s="18" t="s">
        <v>649</v>
      </c>
      <c r="H204" s="98">
        <f t="shared" ref="H204:T204" si="147">H355-H506</f>
        <v>0</v>
      </c>
      <c r="I204" s="98">
        <f t="shared" si="147"/>
        <v>0</v>
      </c>
      <c r="J204" s="98">
        <f t="shared" si="147"/>
        <v>0</v>
      </c>
      <c r="K204" s="98">
        <f t="shared" si="147"/>
        <v>0</v>
      </c>
      <c r="L204" s="98">
        <f t="shared" si="147"/>
        <v>0</v>
      </c>
      <c r="M204" s="98">
        <f t="shared" si="147"/>
        <v>0</v>
      </c>
      <c r="N204" s="98">
        <f t="shared" si="147"/>
        <v>0</v>
      </c>
      <c r="O204" s="98">
        <f t="shared" si="147"/>
        <v>0</v>
      </c>
      <c r="P204" s="98">
        <f t="shared" si="147"/>
        <v>0</v>
      </c>
      <c r="Q204" s="98">
        <f t="shared" si="147"/>
        <v>0</v>
      </c>
      <c r="R204" s="98">
        <f t="shared" si="147"/>
        <v>0</v>
      </c>
      <c r="S204" s="98">
        <f t="shared" si="147"/>
        <v>0</v>
      </c>
      <c r="T204" s="98">
        <f t="shared" si="147"/>
        <v>0</v>
      </c>
      <c r="V204" s="30" t="s">
        <v>245</v>
      </c>
    </row>
    <row r="205" spans="2:22" s="161" customFormat="1" ht="12.75" customHeight="1">
      <c r="B205" s="169" t="s">
        <v>581</v>
      </c>
      <c r="C205" s="217" t="str">
        <f t="shared" si="140"/>
        <v>Industry</v>
      </c>
      <c r="D205" s="234" t="str">
        <f t="shared" si="140"/>
        <v>PR</v>
      </c>
      <c r="E205" s="18" t="s">
        <v>649</v>
      </c>
      <c r="H205" s="98">
        <f t="shared" ref="H205:T205" si="148">H356-H507</f>
        <v>0</v>
      </c>
      <c r="I205" s="98">
        <f t="shared" si="148"/>
        <v>0</v>
      </c>
      <c r="J205" s="98">
        <f t="shared" si="148"/>
        <v>0</v>
      </c>
      <c r="K205" s="98">
        <f t="shared" si="148"/>
        <v>0</v>
      </c>
      <c r="L205" s="98">
        <f t="shared" si="148"/>
        <v>0</v>
      </c>
      <c r="M205" s="98">
        <f t="shared" si="148"/>
        <v>0</v>
      </c>
      <c r="N205" s="98">
        <f t="shared" si="148"/>
        <v>0</v>
      </c>
      <c r="O205" s="98">
        <f t="shared" si="148"/>
        <v>0</v>
      </c>
      <c r="P205" s="98">
        <f t="shared" si="148"/>
        <v>0</v>
      </c>
      <c r="Q205" s="98">
        <f t="shared" si="148"/>
        <v>0</v>
      </c>
      <c r="R205" s="98">
        <f t="shared" si="148"/>
        <v>0</v>
      </c>
      <c r="S205" s="98">
        <f t="shared" si="148"/>
        <v>0</v>
      </c>
      <c r="T205" s="98">
        <f t="shared" si="148"/>
        <v>0</v>
      </c>
      <c r="V205" s="30" t="s">
        <v>245</v>
      </c>
    </row>
    <row r="206" spans="2:22" s="161" customFormat="1" ht="12.75" customHeight="1">
      <c r="B206" s="169" t="s">
        <v>581</v>
      </c>
      <c r="C206" s="217" t="str">
        <f t="shared" si="140"/>
        <v>Security</v>
      </c>
      <c r="D206" s="234" t="str">
        <f t="shared" si="140"/>
        <v>PR</v>
      </c>
      <c r="E206" s="18" t="s">
        <v>649</v>
      </c>
      <c r="H206" s="98">
        <f t="shared" ref="H206:T206" si="149">H357-H508</f>
        <v>0</v>
      </c>
      <c r="I206" s="98">
        <f t="shared" si="149"/>
        <v>0</v>
      </c>
      <c r="J206" s="98">
        <f t="shared" si="149"/>
        <v>0</v>
      </c>
      <c r="K206" s="98">
        <f t="shared" si="149"/>
        <v>0</v>
      </c>
      <c r="L206" s="98">
        <f t="shared" si="149"/>
        <v>0</v>
      </c>
      <c r="M206" s="98">
        <f t="shared" si="149"/>
        <v>0</v>
      </c>
      <c r="N206" s="98">
        <f t="shared" si="149"/>
        <v>0</v>
      </c>
      <c r="O206" s="98">
        <f t="shared" si="149"/>
        <v>0</v>
      </c>
      <c r="P206" s="98">
        <f t="shared" si="149"/>
        <v>0</v>
      </c>
      <c r="Q206" s="98">
        <f t="shared" si="149"/>
        <v>0</v>
      </c>
      <c r="R206" s="98">
        <f t="shared" si="149"/>
        <v>0</v>
      </c>
      <c r="S206" s="98">
        <f t="shared" si="149"/>
        <v>0</v>
      </c>
      <c r="T206" s="98">
        <f t="shared" si="149"/>
        <v>0</v>
      </c>
      <c r="V206" s="30" t="s">
        <v>245</v>
      </c>
    </row>
    <row r="207" spans="2:22" s="161" customFormat="1" ht="12.75" customHeight="1">
      <c r="B207" s="169" t="s">
        <v>581</v>
      </c>
      <c r="C207" s="217" t="str">
        <f t="shared" si="140"/>
        <v>Procurement</v>
      </c>
      <c r="D207" s="234" t="str">
        <f t="shared" si="140"/>
        <v>PR</v>
      </c>
      <c r="E207" s="18" t="s">
        <v>649</v>
      </c>
      <c r="H207" s="98">
        <f t="shared" ref="H207:T207" si="150">H358-H509</f>
        <v>0</v>
      </c>
      <c r="I207" s="98">
        <f t="shared" si="150"/>
        <v>0</v>
      </c>
      <c r="J207" s="98">
        <f t="shared" si="150"/>
        <v>0</v>
      </c>
      <c r="K207" s="98">
        <f t="shared" si="150"/>
        <v>0</v>
      </c>
      <c r="L207" s="98">
        <f t="shared" si="150"/>
        <v>0</v>
      </c>
      <c r="M207" s="98">
        <f t="shared" si="150"/>
        <v>0</v>
      </c>
      <c r="N207" s="98">
        <f t="shared" si="150"/>
        <v>0</v>
      </c>
      <c r="O207" s="98">
        <f t="shared" si="150"/>
        <v>0</v>
      </c>
      <c r="P207" s="98">
        <f t="shared" si="150"/>
        <v>0</v>
      </c>
      <c r="Q207" s="98">
        <f t="shared" si="150"/>
        <v>0</v>
      </c>
      <c r="R207" s="98">
        <f t="shared" si="150"/>
        <v>0</v>
      </c>
      <c r="S207" s="98">
        <f t="shared" si="150"/>
        <v>0</v>
      </c>
      <c r="T207" s="98">
        <f t="shared" si="150"/>
        <v>0</v>
      </c>
      <c r="V207" s="30" t="s">
        <v>245</v>
      </c>
    </row>
    <row r="208" spans="2:22" s="161" customFormat="1" ht="12.75" customHeight="1">
      <c r="B208" s="169" t="s">
        <v>581</v>
      </c>
      <c r="C208" s="217" t="str">
        <f t="shared" si="140"/>
        <v>Legal</v>
      </c>
      <c r="D208" s="234" t="str">
        <f t="shared" si="140"/>
        <v>ES</v>
      </c>
      <c r="E208" s="18" t="s">
        <v>649</v>
      </c>
      <c r="H208" s="98">
        <f t="shared" ref="H208:T208" si="151">H359-H510</f>
        <v>0</v>
      </c>
      <c r="I208" s="98">
        <f t="shared" si="151"/>
        <v>0</v>
      </c>
      <c r="J208" s="98">
        <f t="shared" si="151"/>
        <v>0</v>
      </c>
      <c r="K208" s="98">
        <f t="shared" si="151"/>
        <v>0</v>
      </c>
      <c r="L208" s="98">
        <f t="shared" si="151"/>
        <v>0</v>
      </c>
      <c r="M208" s="98">
        <f t="shared" si="151"/>
        <v>0</v>
      </c>
      <c r="N208" s="98">
        <f t="shared" si="151"/>
        <v>0</v>
      </c>
      <c r="O208" s="98">
        <f t="shared" si="151"/>
        <v>0</v>
      </c>
      <c r="P208" s="98">
        <f t="shared" si="151"/>
        <v>0</v>
      </c>
      <c r="Q208" s="98">
        <f t="shared" si="151"/>
        <v>0</v>
      </c>
      <c r="R208" s="98">
        <f t="shared" si="151"/>
        <v>0</v>
      </c>
      <c r="S208" s="98">
        <f t="shared" si="151"/>
        <v>0</v>
      </c>
      <c r="T208" s="98">
        <f t="shared" si="151"/>
        <v>0</v>
      </c>
      <c r="V208" s="30" t="s">
        <v>245</v>
      </c>
    </row>
    <row r="209" spans="1:23" s="161" customFormat="1" ht="12.75" customHeight="1">
      <c r="B209" s="169" t="s">
        <v>581</v>
      </c>
      <c r="C209" s="217" t="str">
        <f t="shared" si="140"/>
        <v>Competent Independent Organisation</v>
      </c>
      <c r="D209" s="234" t="str">
        <f t="shared" si="140"/>
        <v>ES</v>
      </c>
      <c r="E209" s="18" t="s">
        <v>649</v>
      </c>
      <c r="H209" s="98">
        <f t="shared" ref="H209:T209" si="152">H360-H511</f>
        <v>0</v>
      </c>
      <c r="I209" s="98">
        <f t="shared" si="152"/>
        <v>0</v>
      </c>
      <c r="J209" s="98">
        <f t="shared" si="152"/>
        <v>0</v>
      </c>
      <c r="K209" s="98">
        <f t="shared" si="152"/>
        <v>0</v>
      </c>
      <c r="L209" s="98">
        <f t="shared" si="152"/>
        <v>0</v>
      </c>
      <c r="M209" s="98">
        <f t="shared" si="152"/>
        <v>0</v>
      </c>
      <c r="N209" s="98">
        <f t="shared" si="152"/>
        <v>0</v>
      </c>
      <c r="O209" s="98">
        <f t="shared" si="152"/>
        <v>0</v>
      </c>
      <c r="P209" s="98">
        <f t="shared" si="152"/>
        <v>0</v>
      </c>
      <c r="Q209" s="98">
        <f t="shared" si="152"/>
        <v>0</v>
      </c>
      <c r="R209" s="98">
        <f t="shared" si="152"/>
        <v>0</v>
      </c>
      <c r="S209" s="98">
        <f t="shared" si="152"/>
        <v>0</v>
      </c>
      <c r="T209" s="98">
        <f t="shared" si="152"/>
        <v>0</v>
      </c>
      <c r="V209" s="30" t="s">
        <v>245</v>
      </c>
    </row>
    <row r="210" spans="1:23" s="161" customFormat="1" ht="12.75" customHeight="1">
      <c r="B210" s="169" t="s">
        <v>581</v>
      </c>
      <c r="C210" s="217" t="str">
        <f t="shared" si="140"/>
        <v>Financial security &amp; stability</v>
      </c>
      <c r="D210" s="234" t="str">
        <f t="shared" si="140"/>
        <v>IS</v>
      </c>
      <c r="E210" s="18" t="s">
        <v>649</v>
      </c>
      <c r="H210" s="98">
        <f t="shared" ref="H210:T210" si="153">H361-H512</f>
        <v>0</v>
      </c>
      <c r="I210" s="98">
        <f t="shared" si="153"/>
        <v>0</v>
      </c>
      <c r="J210" s="98">
        <f t="shared" si="153"/>
        <v>0</v>
      </c>
      <c r="K210" s="98">
        <f t="shared" si="153"/>
        <v>0</v>
      </c>
      <c r="L210" s="98">
        <f t="shared" si="153"/>
        <v>0</v>
      </c>
      <c r="M210" s="98">
        <f t="shared" si="153"/>
        <v>0</v>
      </c>
      <c r="N210" s="98">
        <f t="shared" si="153"/>
        <v>0</v>
      </c>
      <c r="O210" s="98">
        <f t="shared" si="153"/>
        <v>0</v>
      </c>
      <c r="P210" s="98">
        <f t="shared" si="153"/>
        <v>0</v>
      </c>
      <c r="Q210" s="98">
        <f t="shared" si="153"/>
        <v>0</v>
      </c>
      <c r="R210" s="98">
        <f t="shared" si="153"/>
        <v>0</v>
      </c>
      <c r="S210" s="98">
        <f t="shared" si="153"/>
        <v>0</v>
      </c>
      <c r="T210" s="98">
        <f t="shared" si="153"/>
        <v>0</v>
      </c>
      <c r="V210" s="30" t="s">
        <v>245</v>
      </c>
    </row>
    <row r="211" spans="1:23" s="161" customFormat="1" ht="12.75" customHeight="1">
      <c r="B211" s="169" t="s">
        <v>581</v>
      </c>
      <c r="C211" s="217" t="str">
        <f t="shared" si="140"/>
        <v>Financing</v>
      </c>
      <c r="D211" s="234" t="str">
        <f t="shared" si="140"/>
        <v>IS</v>
      </c>
      <c r="E211" s="18" t="s">
        <v>649</v>
      </c>
      <c r="H211" s="98">
        <f t="shared" ref="H211:T211" si="154">H362-H513</f>
        <v>0</v>
      </c>
      <c r="I211" s="98">
        <f t="shared" si="154"/>
        <v>0</v>
      </c>
      <c r="J211" s="98">
        <f t="shared" si="154"/>
        <v>0</v>
      </c>
      <c r="K211" s="98">
        <f t="shared" si="154"/>
        <v>0</v>
      </c>
      <c r="L211" s="98">
        <f t="shared" si="154"/>
        <v>0</v>
      </c>
      <c r="M211" s="98">
        <f t="shared" si="154"/>
        <v>0</v>
      </c>
      <c r="N211" s="98">
        <f t="shared" si="154"/>
        <v>0</v>
      </c>
      <c r="O211" s="98">
        <f t="shared" si="154"/>
        <v>0</v>
      </c>
      <c r="P211" s="98">
        <f t="shared" si="154"/>
        <v>0</v>
      </c>
      <c r="Q211" s="98">
        <f t="shared" si="154"/>
        <v>0</v>
      </c>
      <c r="R211" s="98">
        <f t="shared" si="154"/>
        <v>0</v>
      </c>
      <c r="S211" s="98">
        <f t="shared" si="154"/>
        <v>0</v>
      </c>
      <c r="T211" s="98">
        <f t="shared" si="154"/>
        <v>0</v>
      </c>
      <c r="V211" s="30" t="s">
        <v>245</v>
      </c>
    </row>
    <row r="212" spans="1:23" s="161" customFormat="1" ht="12.75" customHeight="1">
      <c r="B212" s="169" t="s">
        <v>581</v>
      </c>
      <c r="C212" s="217" t="str">
        <f t="shared" si="140"/>
        <v>Service Provider Audits</v>
      </c>
      <c r="D212" s="234" t="str">
        <f t="shared" si="140"/>
        <v>ES</v>
      </c>
      <c r="E212" s="18" t="s">
        <v>649</v>
      </c>
      <c r="H212" s="98">
        <f t="shared" ref="H212:T212" si="155">H363-H514</f>
        <v>0</v>
      </c>
      <c r="I212" s="98">
        <f t="shared" si="155"/>
        <v>0</v>
      </c>
      <c r="J212" s="98">
        <f t="shared" si="155"/>
        <v>0</v>
      </c>
      <c r="K212" s="98">
        <f t="shared" si="155"/>
        <v>0</v>
      </c>
      <c r="L212" s="98">
        <f t="shared" si="155"/>
        <v>0</v>
      </c>
      <c r="M212" s="98">
        <f t="shared" si="155"/>
        <v>0</v>
      </c>
      <c r="N212" s="98">
        <f t="shared" si="155"/>
        <v>0</v>
      </c>
      <c r="O212" s="98">
        <f t="shared" si="155"/>
        <v>0</v>
      </c>
      <c r="P212" s="98">
        <f t="shared" si="155"/>
        <v>0</v>
      </c>
      <c r="Q212" s="98">
        <f t="shared" si="155"/>
        <v>0</v>
      </c>
      <c r="R212" s="98">
        <f t="shared" si="155"/>
        <v>0</v>
      </c>
      <c r="S212" s="98">
        <f t="shared" si="155"/>
        <v>0</v>
      </c>
      <c r="T212" s="98">
        <f t="shared" si="155"/>
        <v>0</v>
      </c>
      <c r="V212" s="30" t="s">
        <v>245</v>
      </c>
    </row>
    <row r="213" spans="1:23" s="161" customFormat="1" ht="12.75" customHeight="1">
      <c r="B213" s="169" t="s">
        <v>581</v>
      </c>
      <c r="C213" s="217" t="str">
        <f t="shared" si="140"/>
        <v>Parsing and Correlation Service</v>
      </c>
      <c r="D213" s="234" t="str">
        <f t="shared" si="140"/>
        <v>ES</v>
      </c>
      <c r="E213" s="18" t="s">
        <v>649</v>
      </c>
      <c r="H213" s="98">
        <f t="shared" ref="H213:T213" si="156">H364-H515</f>
        <v>0</v>
      </c>
      <c r="I213" s="98">
        <f t="shared" si="156"/>
        <v>0</v>
      </c>
      <c r="J213" s="98">
        <f t="shared" si="156"/>
        <v>0</v>
      </c>
      <c r="K213" s="98">
        <f t="shared" si="156"/>
        <v>0</v>
      </c>
      <c r="L213" s="98">
        <f t="shared" si="156"/>
        <v>0</v>
      </c>
      <c r="M213" s="98">
        <f t="shared" si="156"/>
        <v>0</v>
      </c>
      <c r="N213" s="98">
        <f t="shared" si="156"/>
        <v>0</v>
      </c>
      <c r="O213" s="98">
        <f t="shared" si="156"/>
        <v>0</v>
      </c>
      <c r="P213" s="98">
        <f t="shared" si="156"/>
        <v>0</v>
      </c>
      <c r="Q213" s="98">
        <f t="shared" si="156"/>
        <v>0</v>
      </c>
      <c r="R213" s="98">
        <f t="shared" si="156"/>
        <v>0</v>
      </c>
      <c r="S213" s="98">
        <f t="shared" si="156"/>
        <v>0</v>
      </c>
      <c r="T213" s="98">
        <f t="shared" si="156"/>
        <v>0</v>
      </c>
      <c r="V213" s="30" t="s">
        <v>245</v>
      </c>
    </row>
    <row r="214" spans="1:23" s="161" customFormat="1" ht="12.75" customHeight="1">
      <c r="B214" s="169" t="s">
        <v>581</v>
      </c>
      <c r="C214" s="217" t="str">
        <f t="shared" si="140"/>
        <v>Additional Project - please specify</v>
      </c>
      <c r="D214" s="234" t="str">
        <f t="shared" si="140"/>
        <v>PJ1</v>
      </c>
      <c r="E214" s="18" t="s">
        <v>649</v>
      </c>
      <c r="H214" s="98">
        <f t="shared" ref="H214:T214" si="157">H365-H516</f>
        <v>0</v>
      </c>
      <c r="I214" s="98">
        <f t="shared" si="157"/>
        <v>0</v>
      </c>
      <c r="J214" s="98">
        <f t="shared" si="157"/>
        <v>0</v>
      </c>
      <c r="K214" s="98">
        <f t="shared" si="157"/>
        <v>0</v>
      </c>
      <c r="L214" s="98">
        <f t="shared" si="157"/>
        <v>0</v>
      </c>
      <c r="M214" s="98">
        <f t="shared" si="157"/>
        <v>0</v>
      </c>
      <c r="N214" s="98">
        <f t="shared" si="157"/>
        <v>0</v>
      </c>
      <c r="O214" s="98">
        <f t="shared" si="157"/>
        <v>0</v>
      </c>
      <c r="P214" s="98">
        <f t="shared" si="157"/>
        <v>0</v>
      </c>
      <c r="Q214" s="98">
        <f t="shared" si="157"/>
        <v>0</v>
      </c>
      <c r="R214" s="98">
        <f t="shared" si="157"/>
        <v>0</v>
      </c>
      <c r="S214" s="98">
        <f t="shared" si="157"/>
        <v>0</v>
      </c>
      <c r="T214" s="98">
        <f t="shared" si="157"/>
        <v>0</v>
      </c>
      <c r="V214" s="30" t="s">
        <v>245</v>
      </c>
    </row>
    <row r="215" spans="1:23" s="161" customFormat="1" ht="12.75" customHeight="1">
      <c r="B215" s="169" t="s">
        <v>581</v>
      </c>
      <c r="C215" s="217" t="str">
        <f t="shared" si="140"/>
        <v>Additional Project - please specify</v>
      </c>
      <c r="D215" s="234" t="str">
        <f t="shared" si="140"/>
        <v>PJ2</v>
      </c>
      <c r="E215" s="18" t="s">
        <v>649</v>
      </c>
      <c r="H215" s="98">
        <f t="shared" ref="H215:T215" si="158">H366-H517</f>
        <v>0</v>
      </c>
      <c r="I215" s="98">
        <f t="shared" si="158"/>
        <v>0</v>
      </c>
      <c r="J215" s="98">
        <f t="shared" si="158"/>
        <v>0</v>
      </c>
      <c r="K215" s="98">
        <f t="shared" si="158"/>
        <v>0</v>
      </c>
      <c r="L215" s="98">
        <f t="shared" si="158"/>
        <v>0</v>
      </c>
      <c r="M215" s="98">
        <f t="shared" si="158"/>
        <v>0</v>
      </c>
      <c r="N215" s="98">
        <f t="shared" si="158"/>
        <v>0</v>
      </c>
      <c r="O215" s="98">
        <f t="shared" si="158"/>
        <v>0</v>
      </c>
      <c r="P215" s="98">
        <f t="shared" si="158"/>
        <v>0</v>
      </c>
      <c r="Q215" s="98">
        <f t="shared" si="158"/>
        <v>0</v>
      </c>
      <c r="R215" s="98">
        <f t="shared" si="158"/>
        <v>0</v>
      </c>
      <c r="S215" s="98">
        <f t="shared" si="158"/>
        <v>0</v>
      </c>
      <c r="T215" s="98">
        <f t="shared" si="158"/>
        <v>0</v>
      </c>
      <c r="V215" s="30" t="s">
        <v>245</v>
      </c>
    </row>
    <row r="216" spans="1:23" s="161" customFormat="1" ht="12.75" customHeight="1">
      <c r="B216" s="169" t="s">
        <v>581</v>
      </c>
      <c r="C216" s="217" t="str">
        <f t="shared" si="140"/>
        <v>Additional Project - please specify</v>
      </c>
      <c r="D216" s="234" t="str">
        <f t="shared" si="140"/>
        <v>PJ3</v>
      </c>
      <c r="E216" s="18" t="s">
        <v>649</v>
      </c>
      <c r="H216" s="98">
        <f t="shared" ref="H216:T216" si="159">H367-H518</f>
        <v>0</v>
      </c>
      <c r="I216" s="98">
        <f t="shared" si="159"/>
        <v>0</v>
      </c>
      <c r="J216" s="98">
        <f t="shared" si="159"/>
        <v>0</v>
      </c>
      <c r="K216" s="98">
        <f t="shared" si="159"/>
        <v>0</v>
      </c>
      <c r="L216" s="98">
        <f t="shared" si="159"/>
        <v>0</v>
      </c>
      <c r="M216" s="98">
        <f t="shared" si="159"/>
        <v>0</v>
      </c>
      <c r="N216" s="98">
        <f t="shared" si="159"/>
        <v>0</v>
      </c>
      <c r="O216" s="98">
        <f t="shared" si="159"/>
        <v>0</v>
      </c>
      <c r="P216" s="98">
        <f t="shared" si="159"/>
        <v>0</v>
      </c>
      <c r="Q216" s="98">
        <f t="shared" si="159"/>
        <v>0</v>
      </c>
      <c r="R216" s="98">
        <f t="shared" si="159"/>
        <v>0</v>
      </c>
      <c r="S216" s="98">
        <f t="shared" si="159"/>
        <v>0</v>
      </c>
      <c r="T216" s="98">
        <f t="shared" si="159"/>
        <v>0</v>
      </c>
      <c r="V216" s="30" t="s">
        <v>245</v>
      </c>
    </row>
    <row r="217" spans="1:23" s="161" customFormat="1" ht="12.75" customHeight="1">
      <c r="B217" s="169"/>
      <c r="C217" s="94"/>
      <c r="D217" s="234"/>
      <c r="E217" s="18"/>
      <c r="F217" s="18"/>
      <c r="G217" s="18"/>
      <c r="H217" s="117"/>
      <c r="I217" s="117"/>
      <c r="J217" s="117"/>
      <c r="K217" s="117"/>
      <c r="L217" s="117"/>
      <c r="M217" s="117"/>
      <c r="N217" s="117"/>
      <c r="O217" s="117"/>
      <c r="P217" s="117"/>
      <c r="Q217" s="117"/>
      <c r="R217" s="117"/>
      <c r="S217" s="117"/>
      <c r="T217" s="117"/>
    </row>
    <row r="218" spans="1:23" s="161" customFormat="1" ht="12.75" customHeight="1">
      <c r="B218" s="35" t="s">
        <v>582</v>
      </c>
      <c r="C218" s="230" t="str">
        <f>C369</f>
        <v>New Scope Shared Service cost</v>
      </c>
      <c r="D218" s="234"/>
      <c r="E218" s="18" t="s">
        <v>649</v>
      </c>
      <c r="H218" s="98">
        <f t="shared" ref="H218:T218" si="160">H369-H520</f>
        <v>0</v>
      </c>
      <c r="I218" s="98">
        <f t="shared" si="160"/>
        <v>0</v>
      </c>
      <c r="J218" s="98">
        <f t="shared" si="160"/>
        <v>0</v>
      </c>
      <c r="K218" s="98">
        <f t="shared" si="160"/>
        <v>0</v>
      </c>
      <c r="L218" s="98">
        <f t="shared" si="160"/>
        <v>0</v>
      </c>
      <c r="M218" s="98">
        <f t="shared" si="160"/>
        <v>0</v>
      </c>
      <c r="N218" s="98">
        <f t="shared" si="160"/>
        <v>0</v>
      </c>
      <c r="O218" s="98">
        <f t="shared" si="160"/>
        <v>0</v>
      </c>
      <c r="P218" s="98">
        <f t="shared" si="160"/>
        <v>0</v>
      </c>
      <c r="Q218" s="98">
        <f t="shared" si="160"/>
        <v>0</v>
      </c>
      <c r="R218" s="98">
        <f t="shared" si="160"/>
        <v>0</v>
      </c>
      <c r="S218" s="98">
        <f t="shared" si="160"/>
        <v>0</v>
      </c>
      <c r="T218" s="98">
        <f t="shared" si="160"/>
        <v>0</v>
      </c>
      <c r="V218" s="30" t="s">
        <v>245</v>
      </c>
    </row>
    <row r="219" spans="1:23" ht="12.75" customHeight="1">
      <c r="B219" s="169"/>
      <c r="C219" s="161"/>
      <c r="D219" s="234"/>
      <c r="E219" s="161"/>
      <c r="F219" s="161"/>
      <c r="G219" s="161"/>
      <c r="H219" s="161"/>
      <c r="I219" s="161"/>
      <c r="J219" s="161"/>
      <c r="K219" s="161"/>
      <c r="L219" s="161"/>
      <c r="M219" s="161"/>
      <c r="N219" s="161"/>
      <c r="O219" s="161"/>
      <c r="P219" s="161"/>
      <c r="Q219" s="161"/>
      <c r="R219" s="161"/>
      <c r="S219" s="161"/>
      <c r="T219" s="161"/>
    </row>
    <row r="220" spans="1:23" s="223" customFormat="1" ht="12.75" customHeight="1">
      <c r="D220" s="236"/>
    </row>
    <row r="221" spans="1:23" s="161" customFormat="1" ht="13.5">
      <c r="B221" s="65" t="s">
        <v>614</v>
      </c>
      <c r="D221" s="233"/>
      <c r="E221" s="64"/>
      <c r="F221" s="64"/>
      <c r="G221" s="64"/>
      <c r="H221" s="119"/>
      <c r="I221" s="119"/>
      <c r="J221" s="119"/>
      <c r="K221" s="119"/>
      <c r="L221" s="119"/>
      <c r="M221" s="119"/>
      <c r="N221" s="119"/>
      <c r="O221" s="119"/>
      <c r="P221" s="119"/>
      <c r="Q221" s="119"/>
      <c r="R221" s="119"/>
      <c r="S221" s="119"/>
      <c r="T221" s="119"/>
    </row>
    <row r="222" spans="1:23" s="161" customFormat="1" ht="13.5">
      <c r="C222" s="65"/>
      <c r="D222" s="233"/>
      <c r="E222" s="64"/>
      <c r="F222" s="64"/>
      <c r="G222" s="64"/>
      <c r="H222" s="119"/>
      <c r="I222" s="119"/>
      <c r="J222" s="119"/>
      <c r="K222" s="119"/>
      <c r="L222" s="119"/>
      <c r="M222" s="119"/>
      <c r="N222" s="119"/>
      <c r="O222" s="119"/>
      <c r="P222" s="119"/>
      <c r="Q222" s="119"/>
      <c r="R222" s="119"/>
      <c r="S222" s="119"/>
      <c r="T222" s="119"/>
    </row>
    <row r="223" spans="1:23" s="161" customFormat="1" ht="13.5">
      <c r="A223" s="64"/>
      <c r="B223" s="64"/>
      <c r="C223" s="65" t="s">
        <v>468</v>
      </c>
      <c r="D223" s="233"/>
      <c r="E223" s="18" t="s">
        <v>649</v>
      </c>
      <c r="H223" s="98">
        <f xml:space="preserve"> SUM(H225, H345,H347, H369)</f>
        <v>0</v>
      </c>
      <c r="I223" s="98">
        <f t="shared" ref="I223:T223" si="161" xml:space="preserve"> SUM(I225, I345,I347, I369)</f>
        <v>0</v>
      </c>
      <c r="J223" s="98">
        <f t="shared" si="161"/>
        <v>0</v>
      </c>
      <c r="K223" s="98">
        <f t="shared" si="161"/>
        <v>0</v>
      </c>
      <c r="L223" s="98">
        <f t="shared" si="161"/>
        <v>0</v>
      </c>
      <c r="M223" s="98">
        <f t="shared" si="161"/>
        <v>0</v>
      </c>
      <c r="N223" s="98">
        <f t="shared" si="161"/>
        <v>0</v>
      </c>
      <c r="O223" s="98">
        <f t="shared" si="161"/>
        <v>0</v>
      </c>
      <c r="P223" s="98">
        <f t="shared" si="161"/>
        <v>0</v>
      </c>
      <c r="Q223" s="98">
        <f t="shared" si="161"/>
        <v>0</v>
      </c>
      <c r="R223" s="98">
        <f t="shared" si="161"/>
        <v>0</v>
      </c>
      <c r="S223" s="98">
        <f t="shared" si="161"/>
        <v>0</v>
      </c>
      <c r="T223" s="98">
        <f t="shared" si="161"/>
        <v>0</v>
      </c>
      <c r="U223" s="64"/>
      <c r="V223" s="64"/>
      <c r="W223" s="64"/>
    </row>
    <row r="224" spans="1:23" s="161" customFormat="1" ht="13.5">
      <c r="A224" s="64"/>
      <c r="B224" s="64"/>
      <c r="C224" s="65"/>
      <c r="D224" s="233"/>
      <c r="E224" s="64"/>
      <c r="F224" s="64"/>
      <c r="G224" s="64"/>
      <c r="H224" s="119"/>
      <c r="I224" s="119"/>
      <c r="J224" s="119"/>
      <c r="K224" s="119"/>
      <c r="L224" s="119"/>
      <c r="M224" s="119"/>
      <c r="N224" s="119"/>
      <c r="O224" s="119"/>
      <c r="P224" s="119"/>
      <c r="Q224" s="119"/>
      <c r="R224" s="119"/>
      <c r="S224" s="119"/>
      <c r="T224" s="119"/>
      <c r="U224" s="64"/>
      <c r="V224" s="64"/>
      <c r="W224" s="64"/>
    </row>
    <row r="225" spans="1:23" s="161" customFormat="1" ht="13.5">
      <c r="A225" s="64"/>
      <c r="B225" s="64"/>
      <c r="C225" s="65" t="s">
        <v>470</v>
      </c>
      <c r="D225" s="233"/>
      <c r="E225" s="18" t="s">
        <v>649</v>
      </c>
      <c r="F225" s="64"/>
      <c r="G225" s="64"/>
      <c r="H225" s="132">
        <f>SUM(H227,H241,H255,H269,H283,H297,H311,H325,H340)</f>
        <v>0</v>
      </c>
      <c r="I225" s="132">
        <f t="shared" ref="I225:T225" si="162">SUM(I227,I241,I255,I269,I283,I297,I311,I325,I340)</f>
        <v>0</v>
      </c>
      <c r="J225" s="132">
        <f t="shared" si="162"/>
        <v>0</v>
      </c>
      <c r="K225" s="132">
        <f t="shared" si="162"/>
        <v>0</v>
      </c>
      <c r="L225" s="132">
        <f t="shared" si="162"/>
        <v>0</v>
      </c>
      <c r="M225" s="132">
        <f t="shared" si="162"/>
        <v>0</v>
      </c>
      <c r="N225" s="132">
        <f t="shared" si="162"/>
        <v>0</v>
      </c>
      <c r="O225" s="132">
        <f t="shared" si="162"/>
        <v>0</v>
      </c>
      <c r="P225" s="132">
        <f t="shared" si="162"/>
        <v>0</v>
      </c>
      <c r="Q225" s="132">
        <f t="shared" si="162"/>
        <v>0</v>
      </c>
      <c r="R225" s="132">
        <f t="shared" si="162"/>
        <v>0</v>
      </c>
      <c r="S225" s="132">
        <f t="shared" si="162"/>
        <v>0</v>
      </c>
      <c r="T225" s="132">
        <f t="shared" si="162"/>
        <v>0</v>
      </c>
      <c r="U225" s="64"/>
      <c r="V225" s="64"/>
      <c r="W225" s="64"/>
    </row>
    <row r="226" spans="1:23" s="161" customFormat="1" ht="13.5">
      <c r="A226" s="64"/>
      <c r="B226" s="64"/>
      <c r="C226" s="65"/>
      <c r="D226" s="233"/>
      <c r="E226" s="64"/>
      <c r="F226" s="64"/>
      <c r="G226" s="64"/>
      <c r="H226" s="119"/>
      <c r="I226" s="119"/>
      <c r="J226" s="119"/>
      <c r="K226" s="119"/>
      <c r="L226" s="119"/>
      <c r="M226" s="119"/>
      <c r="N226" s="119"/>
      <c r="O226" s="119"/>
      <c r="P226" s="119"/>
      <c r="Q226" s="119"/>
      <c r="R226" s="119"/>
      <c r="S226" s="119"/>
      <c r="T226" s="119"/>
      <c r="U226" s="64"/>
      <c r="V226" s="64"/>
      <c r="W226" s="64"/>
    </row>
    <row r="227" spans="1:23" s="161" customFormat="1" ht="13.5">
      <c r="B227" s="169" t="s">
        <v>571</v>
      </c>
      <c r="C227" s="16" t="str">
        <f t="shared" ref="C227:C258" si="163">C378</f>
        <v>Corporate management</v>
      </c>
      <c r="D227" s="49"/>
      <c r="E227" s="18" t="str">
        <f t="shared" ref="E227:E258" si="164">E378</f>
        <v>£m (nominal)</v>
      </c>
      <c r="H227" s="98">
        <f>'5'!H28</f>
        <v>0</v>
      </c>
      <c r="I227" s="98">
        <f>'5'!I28</f>
        <v>0</v>
      </c>
      <c r="J227" s="98">
        <f>'5'!J28</f>
        <v>0</v>
      </c>
      <c r="K227" s="98">
        <f>'5'!K28</f>
        <v>0</v>
      </c>
      <c r="L227" s="98">
        <f>'5'!L28</f>
        <v>0</v>
      </c>
      <c r="M227" s="98">
        <f>'5'!M28</f>
        <v>0</v>
      </c>
      <c r="N227" s="98">
        <f>'5'!N28</f>
        <v>0</v>
      </c>
      <c r="O227" s="98">
        <f>'5'!O28</f>
        <v>0</v>
      </c>
      <c r="P227" s="98">
        <f>'5'!P28</f>
        <v>0</v>
      </c>
      <c r="Q227" s="98">
        <f>'5'!Q28</f>
        <v>0</v>
      </c>
      <c r="R227" s="98">
        <f>'5'!R28</f>
        <v>0</v>
      </c>
      <c r="S227" s="98">
        <f>'5'!S28</f>
        <v>0</v>
      </c>
      <c r="T227" s="98">
        <f>'5'!T28</f>
        <v>0</v>
      </c>
    </row>
    <row r="228" spans="1:23" s="161" customFormat="1" ht="13.5">
      <c r="B228" s="169" t="s">
        <v>571</v>
      </c>
      <c r="C228" s="94" t="str">
        <f t="shared" si="163"/>
        <v>Payroll costs</v>
      </c>
      <c r="D228" s="234" t="str">
        <f t="shared" ref="D228:D240" si="165">D379</f>
        <v>PR</v>
      </c>
      <c r="E228" s="18" t="str">
        <f t="shared" si="164"/>
        <v>£m (nominal)</v>
      </c>
      <c r="H228" s="98">
        <f>'5'!H29</f>
        <v>0</v>
      </c>
      <c r="I228" s="98">
        <f>'5'!I29</f>
        <v>0</v>
      </c>
      <c r="J228" s="98">
        <f>'5'!J29</f>
        <v>0</v>
      </c>
      <c r="K228" s="98">
        <f>'5'!K29</f>
        <v>0</v>
      </c>
      <c r="L228" s="98">
        <f>'5'!L29</f>
        <v>0</v>
      </c>
      <c r="M228" s="98">
        <f>'5'!M29</f>
        <v>0</v>
      </c>
      <c r="N228" s="98">
        <f>'5'!N29</f>
        <v>0</v>
      </c>
      <c r="O228" s="98">
        <f>'5'!O29</f>
        <v>0</v>
      </c>
      <c r="P228" s="98">
        <f>'5'!P29</f>
        <v>0</v>
      </c>
      <c r="Q228" s="98">
        <f>'5'!Q29</f>
        <v>0</v>
      </c>
      <c r="R228" s="98">
        <f>'5'!R29</f>
        <v>0</v>
      </c>
      <c r="S228" s="98">
        <f>'5'!S29</f>
        <v>0</v>
      </c>
      <c r="T228" s="98">
        <f>'5'!T29</f>
        <v>0</v>
      </c>
    </row>
    <row r="229" spans="1:23" s="161" customFormat="1" ht="13.5">
      <c r="B229" s="169" t="s">
        <v>571</v>
      </c>
      <c r="C229" s="94" t="str">
        <f t="shared" si="163"/>
        <v>Non-payroll costs</v>
      </c>
      <c r="D229" s="234" t="str">
        <f t="shared" si="165"/>
        <v>NP</v>
      </c>
      <c r="E229" s="18" t="str">
        <f t="shared" si="164"/>
        <v>£m (nominal)</v>
      </c>
      <c r="H229" s="98">
        <f>'5'!H30</f>
        <v>0</v>
      </c>
      <c r="I229" s="98">
        <f>'5'!I30</f>
        <v>0</v>
      </c>
      <c r="J229" s="98">
        <f>'5'!J30</f>
        <v>0</v>
      </c>
      <c r="K229" s="98">
        <f>'5'!K30</f>
        <v>0</v>
      </c>
      <c r="L229" s="98">
        <f>'5'!L30</f>
        <v>0</v>
      </c>
      <c r="M229" s="98">
        <f>'5'!M30</f>
        <v>0</v>
      </c>
      <c r="N229" s="98">
        <f>'5'!N30</f>
        <v>0</v>
      </c>
      <c r="O229" s="98">
        <f>'5'!O30</f>
        <v>0</v>
      </c>
      <c r="P229" s="98">
        <f>'5'!P30</f>
        <v>0</v>
      </c>
      <c r="Q229" s="98">
        <f>'5'!Q30</f>
        <v>0</v>
      </c>
      <c r="R229" s="98">
        <f>'5'!R30</f>
        <v>0</v>
      </c>
      <c r="S229" s="98">
        <f>'5'!S30</f>
        <v>0</v>
      </c>
      <c r="T229" s="98">
        <f>'5'!T30</f>
        <v>0</v>
      </c>
    </row>
    <row r="230" spans="1:23" s="161" customFormat="1" ht="13.5">
      <c r="B230" s="169" t="s">
        <v>571</v>
      </c>
      <c r="C230" s="94" t="str">
        <f t="shared" si="163"/>
        <v>Recruitment</v>
      </c>
      <c r="D230" s="234" t="str">
        <f t="shared" si="165"/>
        <v>RC</v>
      </c>
      <c r="E230" s="18" t="str">
        <f t="shared" si="164"/>
        <v>£m (nominal)</v>
      </c>
      <c r="H230" s="98">
        <f>'5'!H31</f>
        <v>0</v>
      </c>
      <c r="I230" s="98">
        <f>'5'!I31</f>
        <v>0</v>
      </c>
      <c r="J230" s="98">
        <f>'5'!J31</f>
        <v>0</v>
      </c>
      <c r="K230" s="98">
        <f>'5'!K31</f>
        <v>0</v>
      </c>
      <c r="L230" s="98">
        <f>'5'!L31</f>
        <v>0</v>
      </c>
      <c r="M230" s="98">
        <f>'5'!M31</f>
        <v>0</v>
      </c>
      <c r="N230" s="98">
        <f>'5'!N31</f>
        <v>0</v>
      </c>
      <c r="O230" s="98">
        <f>'5'!O31</f>
        <v>0</v>
      </c>
      <c r="P230" s="98">
        <f>'5'!P31</f>
        <v>0</v>
      </c>
      <c r="Q230" s="98">
        <f>'5'!Q31</f>
        <v>0</v>
      </c>
      <c r="R230" s="98">
        <f>'5'!R31</f>
        <v>0</v>
      </c>
      <c r="S230" s="98">
        <f>'5'!S31</f>
        <v>0</v>
      </c>
      <c r="T230" s="98">
        <f>'5'!T31</f>
        <v>0</v>
      </c>
    </row>
    <row r="231" spans="1:23" s="161" customFormat="1" ht="13.5">
      <c r="B231" s="169" t="s">
        <v>571</v>
      </c>
      <c r="C231" s="94" t="str">
        <f t="shared" si="163"/>
        <v>Accommodation</v>
      </c>
      <c r="D231" s="234" t="str">
        <f t="shared" si="165"/>
        <v>AC</v>
      </c>
      <c r="E231" s="18" t="str">
        <f t="shared" si="164"/>
        <v>£m (nominal)</v>
      </c>
      <c r="H231" s="98">
        <f>'5'!H32</f>
        <v>0</v>
      </c>
      <c r="I231" s="98">
        <f>'5'!I32</f>
        <v>0</v>
      </c>
      <c r="J231" s="98">
        <f>'5'!J32</f>
        <v>0</v>
      </c>
      <c r="K231" s="98">
        <f>'5'!K32</f>
        <v>0</v>
      </c>
      <c r="L231" s="98">
        <f>'5'!L32</f>
        <v>0</v>
      </c>
      <c r="M231" s="98">
        <f>'5'!M32</f>
        <v>0</v>
      </c>
      <c r="N231" s="98">
        <f>'5'!N32</f>
        <v>0</v>
      </c>
      <c r="O231" s="98">
        <f>'5'!O32</f>
        <v>0</v>
      </c>
      <c r="P231" s="98">
        <f>'5'!P32</f>
        <v>0</v>
      </c>
      <c r="Q231" s="98">
        <f>'5'!Q32</f>
        <v>0</v>
      </c>
      <c r="R231" s="98">
        <f>'5'!R32</f>
        <v>0</v>
      </c>
      <c r="S231" s="98">
        <f>'5'!S32</f>
        <v>0</v>
      </c>
      <c r="T231" s="98">
        <f>'5'!T32</f>
        <v>0</v>
      </c>
    </row>
    <row r="232" spans="1:23" s="161" customFormat="1" ht="13.5">
      <c r="B232" s="169" t="s">
        <v>571</v>
      </c>
      <c r="C232" s="94" t="str">
        <f t="shared" si="163"/>
        <v>External services</v>
      </c>
      <c r="D232" s="234" t="str">
        <f t="shared" si="165"/>
        <v>ES</v>
      </c>
      <c r="E232" s="18" t="str">
        <f t="shared" si="164"/>
        <v>£m (nominal)</v>
      </c>
      <c r="H232" s="98">
        <f>'5'!H33</f>
        <v>0</v>
      </c>
      <c r="I232" s="98">
        <f>'5'!I33</f>
        <v>0</v>
      </c>
      <c r="J232" s="98">
        <f>'5'!J33</f>
        <v>0</v>
      </c>
      <c r="K232" s="98">
        <f>'5'!K33</f>
        <v>0</v>
      </c>
      <c r="L232" s="98">
        <f>'5'!L33</f>
        <v>0</v>
      </c>
      <c r="M232" s="98">
        <f>'5'!M33</f>
        <v>0</v>
      </c>
      <c r="N232" s="98">
        <f>'5'!N33</f>
        <v>0</v>
      </c>
      <c r="O232" s="98">
        <f>'5'!O33</f>
        <v>0</v>
      </c>
      <c r="P232" s="98">
        <f>'5'!P33</f>
        <v>0</v>
      </c>
      <c r="Q232" s="98">
        <f>'5'!Q33</f>
        <v>0</v>
      </c>
      <c r="R232" s="98">
        <f>'5'!R33</f>
        <v>0</v>
      </c>
      <c r="S232" s="98">
        <f>'5'!S33</f>
        <v>0</v>
      </c>
      <c r="T232" s="98">
        <f>'5'!T33</f>
        <v>0</v>
      </c>
    </row>
    <row r="233" spans="1:23" s="161" customFormat="1" ht="13.5">
      <c r="B233" s="169" t="s">
        <v>571</v>
      </c>
      <c r="C233" s="94" t="str">
        <f t="shared" si="163"/>
        <v>Internal services</v>
      </c>
      <c r="D233" s="234" t="str">
        <f t="shared" si="165"/>
        <v>IS</v>
      </c>
      <c r="E233" s="18" t="str">
        <f t="shared" si="164"/>
        <v>£m (nominal)</v>
      </c>
      <c r="H233" s="98">
        <f>'5'!H34</f>
        <v>0</v>
      </c>
      <c r="I233" s="98">
        <f>'5'!I34</f>
        <v>0</v>
      </c>
      <c r="J233" s="98">
        <f>'5'!J34</f>
        <v>0</v>
      </c>
      <c r="K233" s="98">
        <f>'5'!K34</f>
        <v>0</v>
      </c>
      <c r="L233" s="98">
        <f>'5'!L34</f>
        <v>0</v>
      </c>
      <c r="M233" s="98">
        <f>'5'!M34</f>
        <v>0</v>
      </c>
      <c r="N233" s="98">
        <f>'5'!N34</f>
        <v>0</v>
      </c>
      <c r="O233" s="98">
        <f>'5'!O34</f>
        <v>0</v>
      </c>
      <c r="P233" s="98">
        <f>'5'!P34</f>
        <v>0</v>
      </c>
      <c r="Q233" s="98">
        <f>'5'!Q34</f>
        <v>0</v>
      </c>
      <c r="R233" s="98">
        <f>'5'!R34</f>
        <v>0</v>
      </c>
      <c r="S233" s="98">
        <f>'5'!S34</f>
        <v>0</v>
      </c>
      <c r="T233" s="98">
        <f>'5'!T34</f>
        <v>0</v>
      </c>
    </row>
    <row r="234" spans="1:23" s="161" customFormat="1" ht="13.5">
      <c r="B234" s="169" t="s">
        <v>571</v>
      </c>
      <c r="C234" s="94" t="str">
        <f t="shared" si="163"/>
        <v>Service management</v>
      </c>
      <c r="D234" s="234" t="str">
        <f t="shared" si="165"/>
        <v>SM</v>
      </c>
      <c r="E234" s="18" t="str">
        <f t="shared" si="164"/>
        <v>£m (nominal)</v>
      </c>
      <c r="H234" s="98">
        <f>'5'!H35</f>
        <v>0</v>
      </c>
      <c r="I234" s="98">
        <f>'5'!I35</f>
        <v>0</v>
      </c>
      <c r="J234" s="98">
        <f>'5'!J35</f>
        <v>0</v>
      </c>
      <c r="K234" s="98">
        <f>'5'!K35</f>
        <v>0</v>
      </c>
      <c r="L234" s="98">
        <f>'5'!L35</f>
        <v>0</v>
      </c>
      <c r="M234" s="98">
        <f>'5'!M35</f>
        <v>0</v>
      </c>
      <c r="N234" s="98">
        <f>'5'!N35</f>
        <v>0</v>
      </c>
      <c r="O234" s="98">
        <f>'5'!O35</f>
        <v>0</v>
      </c>
      <c r="P234" s="98">
        <f>'5'!P35</f>
        <v>0</v>
      </c>
      <c r="Q234" s="98">
        <f>'5'!Q35</f>
        <v>0</v>
      </c>
      <c r="R234" s="98">
        <f>'5'!R35</f>
        <v>0</v>
      </c>
      <c r="S234" s="98">
        <f>'5'!S35</f>
        <v>0</v>
      </c>
      <c r="T234" s="98">
        <f>'5'!T35</f>
        <v>0</v>
      </c>
    </row>
    <row r="235" spans="1:23" s="161" customFormat="1" ht="13.5">
      <c r="B235" s="169" t="s">
        <v>571</v>
      </c>
      <c r="C235" s="94" t="str">
        <f t="shared" si="163"/>
        <v>Transition</v>
      </c>
      <c r="D235" s="234" t="str">
        <f t="shared" si="165"/>
        <v>TR</v>
      </c>
      <c r="E235" s="18" t="str">
        <f t="shared" si="164"/>
        <v>£m (nominal)</v>
      </c>
      <c r="H235" s="98">
        <f>'5'!H36</f>
        <v>0</v>
      </c>
      <c r="I235" s="98">
        <f>'5'!I36</f>
        <v>0</v>
      </c>
      <c r="J235" s="98">
        <f>'5'!J36</f>
        <v>0</v>
      </c>
      <c r="K235" s="98">
        <f>'5'!K36</f>
        <v>0</v>
      </c>
      <c r="L235" s="98">
        <f>'5'!L36</f>
        <v>0</v>
      </c>
      <c r="M235" s="98">
        <f>'5'!M36</f>
        <v>0</v>
      </c>
      <c r="N235" s="98">
        <f>'5'!N36</f>
        <v>0</v>
      </c>
      <c r="O235" s="98">
        <f>'5'!O36</f>
        <v>0</v>
      </c>
      <c r="P235" s="98">
        <f>'5'!P36</f>
        <v>0</v>
      </c>
      <c r="Q235" s="98">
        <f>'5'!Q36</f>
        <v>0</v>
      </c>
      <c r="R235" s="98">
        <f>'5'!R36</f>
        <v>0</v>
      </c>
      <c r="S235" s="98">
        <f>'5'!S36</f>
        <v>0</v>
      </c>
      <c r="T235" s="98">
        <f>'5'!T36</f>
        <v>0</v>
      </c>
    </row>
    <row r="236" spans="1:23" s="161" customFormat="1" ht="13.5">
      <c r="B236" s="169" t="s">
        <v>571</v>
      </c>
      <c r="C236" s="94" t="str">
        <f t="shared" si="163"/>
        <v>IT Services</v>
      </c>
      <c r="D236" s="234" t="str">
        <f t="shared" si="165"/>
        <v>IT</v>
      </c>
      <c r="E236" s="18" t="str">
        <f t="shared" si="164"/>
        <v>£m (nominal)</v>
      </c>
      <c r="H236" s="98">
        <f>'5'!H37</f>
        <v>0</v>
      </c>
      <c r="I236" s="98">
        <f>'5'!I37</f>
        <v>0</v>
      </c>
      <c r="J236" s="98">
        <f>'5'!J37</f>
        <v>0</v>
      </c>
      <c r="K236" s="98">
        <f>'5'!K37</f>
        <v>0</v>
      </c>
      <c r="L236" s="98">
        <f>'5'!L37</f>
        <v>0</v>
      </c>
      <c r="M236" s="98">
        <f>'5'!M37</f>
        <v>0</v>
      </c>
      <c r="N236" s="98">
        <f>'5'!N37</f>
        <v>0</v>
      </c>
      <c r="O236" s="98">
        <f>'5'!O37</f>
        <v>0</v>
      </c>
      <c r="P236" s="98">
        <f>'5'!P37</f>
        <v>0</v>
      </c>
      <c r="Q236" s="98">
        <f>'5'!Q37</f>
        <v>0</v>
      </c>
      <c r="R236" s="98">
        <f>'5'!R37</f>
        <v>0</v>
      </c>
      <c r="S236" s="98">
        <f>'5'!S37</f>
        <v>0</v>
      </c>
      <c r="T236" s="98">
        <f>'5'!T37</f>
        <v>0</v>
      </c>
    </row>
    <row r="237" spans="1:23" s="161" customFormat="1" ht="13.5">
      <c r="B237" s="169" t="s">
        <v>571</v>
      </c>
      <c r="C237" s="94" t="str">
        <f t="shared" si="163"/>
        <v>Office Sundry</v>
      </c>
      <c r="D237" s="234" t="str">
        <f t="shared" si="165"/>
        <v>OS</v>
      </c>
      <c r="E237" s="18" t="str">
        <f t="shared" si="164"/>
        <v>£m (nominal)</v>
      </c>
      <c r="H237" s="98">
        <f>'5'!H38</f>
        <v>0</v>
      </c>
      <c r="I237" s="98">
        <f>'5'!I38</f>
        <v>0</v>
      </c>
      <c r="J237" s="98">
        <f>'5'!J38</f>
        <v>0</v>
      </c>
      <c r="K237" s="98">
        <f>'5'!K38</f>
        <v>0</v>
      </c>
      <c r="L237" s="98">
        <f>'5'!L38</f>
        <v>0</v>
      </c>
      <c r="M237" s="98">
        <f>'5'!M38</f>
        <v>0</v>
      </c>
      <c r="N237" s="98">
        <f>'5'!N38</f>
        <v>0</v>
      </c>
      <c r="O237" s="98">
        <f>'5'!O38</f>
        <v>0</v>
      </c>
      <c r="P237" s="98">
        <f>'5'!P38</f>
        <v>0</v>
      </c>
      <c r="Q237" s="98">
        <f>'5'!Q38</f>
        <v>0</v>
      </c>
      <c r="R237" s="98">
        <f>'5'!R38</f>
        <v>0</v>
      </c>
      <c r="S237" s="98">
        <f>'5'!S38</f>
        <v>0</v>
      </c>
      <c r="T237" s="98">
        <f>'5'!T38</f>
        <v>0</v>
      </c>
    </row>
    <row r="238" spans="1:23" s="161" customFormat="1" ht="13.5">
      <c r="B238" s="169" t="s">
        <v>571</v>
      </c>
      <c r="C238" s="94" t="str">
        <f t="shared" si="163"/>
        <v>Spare - please specify</v>
      </c>
      <c r="D238" s="234" t="str">
        <f t="shared" si="165"/>
        <v>SP1</v>
      </c>
      <c r="E238" s="18" t="str">
        <f t="shared" si="164"/>
        <v>£m (nominal)</v>
      </c>
      <c r="H238" s="98">
        <f>'5'!H39</f>
        <v>0</v>
      </c>
      <c r="I238" s="98">
        <f>'5'!I39</f>
        <v>0</v>
      </c>
      <c r="J238" s="98">
        <f>'5'!J39</f>
        <v>0</v>
      </c>
      <c r="K238" s="98">
        <f>'5'!K39</f>
        <v>0</v>
      </c>
      <c r="L238" s="98">
        <f>'5'!L39</f>
        <v>0</v>
      </c>
      <c r="M238" s="98">
        <f>'5'!M39</f>
        <v>0</v>
      </c>
      <c r="N238" s="98">
        <f>'5'!N39</f>
        <v>0</v>
      </c>
      <c r="O238" s="98">
        <f>'5'!O39</f>
        <v>0</v>
      </c>
      <c r="P238" s="98">
        <f>'5'!P39</f>
        <v>0</v>
      </c>
      <c r="Q238" s="98">
        <f>'5'!Q39</f>
        <v>0</v>
      </c>
      <c r="R238" s="98">
        <f>'5'!R39</f>
        <v>0</v>
      </c>
      <c r="S238" s="98">
        <f>'5'!S39</f>
        <v>0</v>
      </c>
      <c r="T238" s="98">
        <f>'5'!T39</f>
        <v>0</v>
      </c>
    </row>
    <row r="239" spans="1:23" s="161" customFormat="1" ht="13.5">
      <c r="B239" s="169" t="s">
        <v>571</v>
      </c>
      <c r="C239" s="94" t="str">
        <f t="shared" si="163"/>
        <v>Spare - please specify</v>
      </c>
      <c r="D239" s="234" t="str">
        <f t="shared" si="165"/>
        <v>SP2</v>
      </c>
      <c r="E239" s="127" t="str">
        <f t="shared" si="164"/>
        <v>£m (nominal)</v>
      </c>
      <c r="H239" s="98">
        <f>'5'!H40</f>
        <v>0</v>
      </c>
      <c r="I239" s="98">
        <f>'5'!I40</f>
        <v>0</v>
      </c>
      <c r="J239" s="98">
        <f>'5'!J40</f>
        <v>0</v>
      </c>
      <c r="K239" s="98">
        <f>'5'!K40</f>
        <v>0</v>
      </c>
      <c r="L239" s="98">
        <f>'5'!L40</f>
        <v>0</v>
      </c>
      <c r="M239" s="98">
        <f>'5'!M40</f>
        <v>0</v>
      </c>
      <c r="N239" s="98">
        <f>'5'!N40</f>
        <v>0</v>
      </c>
      <c r="O239" s="98">
        <f>'5'!O40</f>
        <v>0</v>
      </c>
      <c r="P239" s="98">
        <f>'5'!P40</f>
        <v>0</v>
      </c>
      <c r="Q239" s="98">
        <f>'5'!Q40</f>
        <v>0</v>
      </c>
      <c r="R239" s="98">
        <f>'5'!R40</f>
        <v>0</v>
      </c>
      <c r="S239" s="98">
        <f>'5'!S40</f>
        <v>0</v>
      </c>
      <c r="T239" s="98">
        <f>'5'!T40</f>
        <v>0</v>
      </c>
    </row>
    <row r="240" spans="1:23" s="161" customFormat="1" ht="13.5">
      <c r="B240" s="169" t="s">
        <v>571</v>
      </c>
      <c r="C240" s="94" t="str">
        <f t="shared" si="163"/>
        <v>Spare - please specify</v>
      </c>
      <c r="D240" s="234" t="str">
        <f t="shared" si="165"/>
        <v>SP3</v>
      </c>
      <c r="E240" s="127" t="str">
        <f t="shared" si="164"/>
        <v>£m (nominal)</v>
      </c>
      <c r="H240" s="98">
        <f>'5'!H41</f>
        <v>0</v>
      </c>
      <c r="I240" s="98">
        <f>'5'!I41</f>
        <v>0</v>
      </c>
      <c r="J240" s="98">
        <f>'5'!J41</f>
        <v>0</v>
      </c>
      <c r="K240" s="98">
        <f>'5'!K41</f>
        <v>0</v>
      </c>
      <c r="L240" s="98">
        <f>'5'!L41</f>
        <v>0</v>
      </c>
      <c r="M240" s="98">
        <f>'5'!M41</f>
        <v>0</v>
      </c>
      <c r="N240" s="98">
        <f>'5'!N41</f>
        <v>0</v>
      </c>
      <c r="O240" s="98">
        <f>'5'!O41</f>
        <v>0</v>
      </c>
      <c r="P240" s="98">
        <f>'5'!P41</f>
        <v>0</v>
      </c>
      <c r="Q240" s="98">
        <f>'5'!Q41</f>
        <v>0</v>
      </c>
      <c r="R240" s="98">
        <f>'5'!R41</f>
        <v>0</v>
      </c>
      <c r="S240" s="98">
        <f>'5'!S41</f>
        <v>0</v>
      </c>
      <c r="T240" s="98">
        <f>'5'!T41</f>
        <v>0</v>
      </c>
    </row>
    <row r="241" spans="2:20" s="161" customFormat="1" ht="13.5">
      <c r="B241" s="169" t="s">
        <v>574</v>
      </c>
      <c r="C241" s="16" t="str">
        <f t="shared" si="163"/>
        <v>Commercial</v>
      </c>
      <c r="D241" s="234"/>
      <c r="E241" s="18" t="str">
        <f t="shared" si="164"/>
        <v>£m (nominal)</v>
      </c>
      <c r="H241" s="98">
        <f>'5'!H42</f>
        <v>0</v>
      </c>
      <c r="I241" s="98">
        <f>'5'!I42</f>
        <v>0</v>
      </c>
      <c r="J241" s="98">
        <f>'5'!J42</f>
        <v>0</v>
      </c>
      <c r="K241" s="98">
        <f>'5'!K42</f>
        <v>0</v>
      </c>
      <c r="L241" s="98">
        <f>'5'!L42</f>
        <v>0</v>
      </c>
      <c r="M241" s="98">
        <f>'5'!M42</f>
        <v>0</v>
      </c>
      <c r="N241" s="98">
        <f>'5'!N42</f>
        <v>0</v>
      </c>
      <c r="O241" s="98">
        <f>'5'!O42</f>
        <v>0</v>
      </c>
      <c r="P241" s="98">
        <f>'5'!P42</f>
        <v>0</v>
      </c>
      <c r="Q241" s="98">
        <f>'5'!Q42</f>
        <v>0</v>
      </c>
      <c r="R241" s="98">
        <f>'5'!R42</f>
        <v>0</v>
      </c>
      <c r="S241" s="98">
        <f>'5'!S42</f>
        <v>0</v>
      </c>
      <c r="T241" s="98">
        <f>'5'!T42</f>
        <v>0</v>
      </c>
    </row>
    <row r="242" spans="2:20" s="161" customFormat="1" ht="13.5">
      <c r="B242" s="169" t="s">
        <v>574</v>
      </c>
      <c r="C242" s="94" t="str">
        <f t="shared" si="163"/>
        <v>Payroll costs</v>
      </c>
      <c r="D242" s="234" t="str">
        <f t="shared" ref="D242:D254" si="166">D393</f>
        <v>PR</v>
      </c>
      <c r="E242" s="18" t="str">
        <f t="shared" si="164"/>
        <v>£m (nominal)</v>
      </c>
      <c r="H242" s="98">
        <f>'5'!H43</f>
        <v>0</v>
      </c>
      <c r="I242" s="98">
        <f>'5'!I43</f>
        <v>0</v>
      </c>
      <c r="J242" s="98">
        <f>'5'!J43</f>
        <v>0</v>
      </c>
      <c r="K242" s="98">
        <f>'5'!K43</f>
        <v>0</v>
      </c>
      <c r="L242" s="98">
        <f>'5'!L43</f>
        <v>0</v>
      </c>
      <c r="M242" s="98">
        <f>'5'!M43</f>
        <v>0</v>
      </c>
      <c r="N242" s="98">
        <f>'5'!N43</f>
        <v>0</v>
      </c>
      <c r="O242" s="98">
        <f>'5'!O43</f>
        <v>0</v>
      </c>
      <c r="P242" s="98">
        <f>'5'!P43</f>
        <v>0</v>
      </c>
      <c r="Q242" s="98">
        <f>'5'!Q43</f>
        <v>0</v>
      </c>
      <c r="R242" s="98">
        <f>'5'!R43</f>
        <v>0</v>
      </c>
      <c r="S242" s="98">
        <f>'5'!S43</f>
        <v>0</v>
      </c>
      <c r="T242" s="98">
        <f>'5'!T43</f>
        <v>0</v>
      </c>
    </row>
    <row r="243" spans="2:20" s="161" customFormat="1" ht="13.5">
      <c r="B243" s="169" t="s">
        <v>574</v>
      </c>
      <c r="C243" s="94" t="str">
        <f t="shared" si="163"/>
        <v>Non-payroll costs</v>
      </c>
      <c r="D243" s="234" t="str">
        <f t="shared" si="166"/>
        <v>NP</v>
      </c>
      <c r="E243" s="18" t="str">
        <f t="shared" si="164"/>
        <v>£m (nominal)</v>
      </c>
      <c r="H243" s="98">
        <f>'5'!H44</f>
        <v>0</v>
      </c>
      <c r="I243" s="98">
        <f>'5'!I44</f>
        <v>0</v>
      </c>
      <c r="J243" s="98">
        <f>'5'!J44</f>
        <v>0</v>
      </c>
      <c r="K243" s="98">
        <f>'5'!K44</f>
        <v>0</v>
      </c>
      <c r="L243" s="98">
        <f>'5'!L44</f>
        <v>0</v>
      </c>
      <c r="M243" s="98">
        <f>'5'!M44</f>
        <v>0</v>
      </c>
      <c r="N243" s="98">
        <f>'5'!N44</f>
        <v>0</v>
      </c>
      <c r="O243" s="98">
        <f>'5'!O44</f>
        <v>0</v>
      </c>
      <c r="P243" s="98">
        <f>'5'!P44</f>
        <v>0</v>
      </c>
      <c r="Q243" s="98">
        <f>'5'!Q44</f>
        <v>0</v>
      </c>
      <c r="R243" s="98">
        <f>'5'!R44</f>
        <v>0</v>
      </c>
      <c r="S243" s="98">
        <f>'5'!S44</f>
        <v>0</v>
      </c>
      <c r="T243" s="98">
        <f>'5'!T44</f>
        <v>0</v>
      </c>
    </row>
    <row r="244" spans="2:20" s="161" customFormat="1" ht="13.5">
      <c r="B244" s="169" t="s">
        <v>574</v>
      </c>
      <c r="C244" s="94" t="str">
        <f t="shared" si="163"/>
        <v>Recruitment</v>
      </c>
      <c r="D244" s="234" t="str">
        <f t="shared" si="166"/>
        <v>RC</v>
      </c>
      <c r="E244" s="18" t="str">
        <f t="shared" si="164"/>
        <v>£m (nominal)</v>
      </c>
      <c r="H244" s="98">
        <f>'5'!H45</f>
        <v>0</v>
      </c>
      <c r="I244" s="98">
        <f>'5'!I45</f>
        <v>0</v>
      </c>
      <c r="J244" s="98">
        <f>'5'!J45</f>
        <v>0</v>
      </c>
      <c r="K244" s="98">
        <f>'5'!K45</f>
        <v>0</v>
      </c>
      <c r="L244" s="98">
        <f>'5'!L45</f>
        <v>0</v>
      </c>
      <c r="M244" s="98">
        <f>'5'!M45</f>
        <v>0</v>
      </c>
      <c r="N244" s="98">
        <f>'5'!N45</f>
        <v>0</v>
      </c>
      <c r="O244" s="98">
        <f>'5'!O45</f>
        <v>0</v>
      </c>
      <c r="P244" s="98">
        <f>'5'!P45</f>
        <v>0</v>
      </c>
      <c r="Q244" s="98">
        <f>'5'!Q45</f>
        <v>0</v>
      </c>
      <c r="R244" s="98">
        <f>'5'!R45</f>
        <v>0</v>
      </c>
      <c r="S244" s="98">
        <f>'5'!S45</f>
        <v>0</v>
      </c>
      <c r="T244" s="98">
        <f>'5'!T45</f>
        <v>0</v>
      </c>
    </row>
    <row r="245" spans="2:20" s="161" customFormat="1" ht="13.5">
      <c r="B245" s="169" t="s">
        <v>574</v>
      </c>
      <c r="C245" s="94" t="str">
        <f t="shared" si="163"/>
        <v>Accommodation</v>
      </c>
      <c r="D245" s="234" t="str">
        <f t="shared" si="166"/>
        <v>AC</v>
      </c>
      <c r="E245" s="18" t="str">
        <f t="shared" si="164"/>
        <v>£m (nominal)</v>
      </c>
      <c r="H245" s="98">
        <f>'5'!H46</f>
        <v>0</v>
      </c>
      <c r="I245" s="98">
        <f>'5'!I46</f>
        <v>0</v>
      </c>
      <c r="J245" s="98">
        <f>'5'!J46</f>
        <v>0</v>
      </c>
      <c r="K245" s="98">
        <f>'5'!K46</f>
        <v>0</v>
      </c>
      <c r="L245" s="98">
        <f>'5'!L46</f>
        <v>0</v>
      </c>
      <c r="M245" s="98">
        <f>'5'!M46</f>
        <v>0</v>
      </c>
      <c r="N245" s="98">
        <f>'5'!N46</f>
        <v>0</v>
      </c>
      <c r="O245" s="98">
        <f>'5'!O46</f>
        <v>0</v>
      </c>
      <c r="P245" s="98">
        <f>'5'!P46</f>
        <v>0</v>
      </c>
      <c r="Q245" s="98">
        <f>'5'!Q46</f>
        <v>0</v>
      </c>
      <c r="R245" s="98">
        <f>'5'!R46</f>
        <v>0</v>
      </c>
      <c r="S245" s="98">
        <f>'5'!S46</f>
        <v>0</v>
      </c>
      <c r="T245" s="98">
        <f>'5'!T46</f>
        <v>0</v>
      </c>
    </row>
    <row r="246" spans="2:20" s="161" customFormat="1" ht="13.5">
      <c r="B246" s="169" t="s">
        <v>574</v>
      </c>
      <c r="C246" s="94" t="str">
        <f t="shared" si="163"/>
        <v>External services</v>
      </c>
      <c r="D246" s="234" t="str">
        <f t="shared" si="166"/>
        <v>ES</v>
      </c>
      <c r="E246" s="18" t="str">
        <f t="shared" si="164"/>
        <v>£m (nominal)</v>
      </c>
      <c r="H246" s="98">
        <f>'5'!H47</f>
        <v>0</v>
      </c>
      <c r="I246" s="98">
        <f>'5'!I47</f>
        <v>0</v>
      </c>
      <c r="J246" s="98">
        <f>'5'!J47</f>
        <v>0</v>
      </c>
      <c r="K246" s="98">
        <f>'5'!K47</f>
        <v>0</v>
      </c>
      <c r="L246" s="98">
        <f>'5'!L47</f>
        <v>0</v>
      </c>
      <c r="M246" s="98">
        <f>'5'!M47</f>
        <v>0</v>
      </c>
      <c r="N246" s="98">
        <f>'5'!N47</f>
        <v>0</v>
      </c>
      <c r="O246" s="98">
        <f>'5'!O47</f>
        <v>0</v>
      </c>
      <c r="P246" s="98">
        <f>'5'!P47</f>
        <v>0</v>
      </c>
      <c r="Q246" s="98">
        <f>'5'!Q47</f>
        <v>0</v>
      </c>
      <c r="R246" s="98">
        <f>'5'!R47</f>
        <v>0</v>
      </c>
      <c r="S246" s="98">
        <f>'5'!S47</f>
        <v>0</v>
      </c>
      <c r="T246" s="98">
        <f>'5'!T47</f>
        <v>0</v>
      </c>
    </row>
    <row r="247" spans="2:20" s="161" customFormat="1" ht="13.5">
      <c r="B247" s="169" t="s">
        <v>574</v>
      </c>
      <c r="C247" s="94" t="str">
        <f t="shared" si="163"/>
        <v>Internal services</v>
      </c>
      <c r="D247" s="234" t="str">
        <f t="shared" si="166"/>
        <v>IS</v>
      </c>
      <c r="E247" s="18" t="str">
        <f t="shared" si="164"/>
        <v>£m (nominal)</v>
      </c>
      <c r="H247" s="98">
        <f>'5'!H48</f>
        <v>0</v>
      </c>
      <c r="I247" s="98">
        <f>'5'!I48</f>
        <v>0</v>
      </c>
      <c r="J247" s="98">
        <f>'5'!J48</f>
        <v>0</v>
      </c>
      <c r="K247" s="98">
        <f>'5'!K48</f>
        <v>0</v>
      </c>
      <c r="L247" s="98">
        <f>'5'!L48</f>
        <v>0</v>
      </c>
      <c r="M247" s="98">
        <f>'5'!M48</f>
        <v>0</v>
      </c>
      <c r="N247" s="98">
        <f>'5'!N48</f>
        <v>0</v>
      </c>
      <c r="O247" s="98">
        <f>'5'!O48</f>
        <v>0</v>
      </c>
      <c r="P247" s="98">
        <f>'5'!P48</f>
        <v>0</v>
      </c>
      <c r="Q247" s="98">
        <f>'5'!Q48</f>
        <v>0</v>
      </c>
      <c r="R247" s="98">
        <f>'5'!R48</f>
        <v>0</v>
      </c>
      <c r="S247" s="98">
        <f>'5'!S48</f>
        <v>0</v>
      </c>
      <c r="T247" s="98">
        <f>'5'!T48</f>
        <v>0</v>
      </c>
    </row>
    <row r="248" spans="2:20" s="161" customFormat="1" ht="13.5">
      <c r="B248" s="169" t="s">
        <v>574</v>
      </c>
      <c r="C248" s="94" t="str">
        <f t="shared" si="163"/>
        <v>Service management</v>
      </c>
      <c r="D248" s="234" t="str">
        <f t="shared" si="166"/>
        <v>SM</v>
      </c>
      <c r="E248" s="18" t="str">
        <f t="shared" si="164"/>
        <v>£m (nominal)</v>
      </c>
      <c r="H248" s="98">
        <f>'5'!H49</f>
        <v>0</v>
      </c>
      <c r="I248" s="98">
        <f>'5'!I49</f>
        <v>0</v>
      </c>
      <c r="J248" s="98">
        <f>'5'!J49</f>
        <v>0</v>
      </c>
      <c r="K248" s="98">
        <f>'5'!K49</f>
        <v>0</v>
      </c>
      <c r="L248" s="98">
        <f>'5'!L49</f>
        <v>0</v>
      </c>
      <c r="M248" s="98">
        <f>'5'!M49</f>
        <v>0</v>
      </c>
      <c r="N248" s="98">
        <f>'5'!N49</f>
        <v>0</v>
      </c>
      <c r="O248" s="98">
        <f>'5'!O49</f>
        <v>0</v>
      </c>
      <c r="P248" s="98">
        <f>'5'!P49</f>
        <v>0</v>
      </c>
      <c r="Q248" s="98">
        <f>'5'!Q49</f>
        <v>0</v>
      </c>
      <c r="R248" s="98">
        <f>'5'!R49</f>
        <v>0</v>
      </c>
      <c r="S248" s="98">
        <f>'5'!S49</f>
        <v>0</v>
      </c>
      <c r="T248" s="98">
        <f>'5'!T49</f>
        <v>0</v>
      </c>
    </row>
    <row r="249" spans="2:20" s="161" customFormat="1" ht="13.5">
      <c r="B249" s="169" t="s">
        <v>574</v>
      </c>
      <c r="C249" s="94" t="str">
        <f t="shared" si="163"/>
        <v>Transition</v>
      </c>
      <c r="D249" s="234" t="str">
        <f t="shared" si="166"/>
        <v>TR</v>
      </c>
      <c r="E249" s="18" t="str">
        <f t="shared" si="164"/>
        <v>£m (nominal)</v>
      </c>
      <c r="H249" s="98">
        <f>'5'!H50</f>
        <v>0</v>
      </c>
      <c r="I249" s="98">
        <f>'5'!I50</f>
        <v>0</v>
      </c>
      <c r="J249" s="98">
        <f>'5'!J50</f>
        <v>0</v>
      </c>
      <c r="K249" s="98">
        <f>'5'!K50</f>
        <v>0</v>
      </c>
      <c r="L249" s="98">
        <f>'5'!L50</f>
        <v>0</v>
      </c>
      <c r="M249" s="98">
        <f>'5'!M50</f>
        <v>0</v>
      </c>
      <c r="N249" s="98">
        <f>'5'!N50</f>
        <v>0</v>
      </c>
      <c r="O249" s="98">
        <f>'5'!O50</f>
        <v>0</v>
      </c>
      <c r="P249" s="98">
        <f>'5'!P50</f>
        <v>0</v>
      </c>
      <c r="Q249" s="98">
        <f>'5'!Q50</f>
        <v>0</v>
      </c>
      <c r="R249" s="98">
        <f>'5'!R50</f>
        <v>0</v>
      </c>
      <c r="S249" s="98">
        <f>'5'!S50</f>
        <v>0</v>
      </c>
      <c r="T249" s="98">
        <f>'5'!T50</f>
        <v>0</v>
      </c>
    </row>
    <row r="250" spans="2:20" s="161" customFormat="1" ht="13.5">
      <c r="B250" s="169" t="s">
        <v>574</v>
      </c>
      <c r="C250" s="94" t="str">
        <f t="shared" si="163"/>
        <v>IT Services</v>
      </c>
      <c r="D250" s="234" t="str">
        <f t="shared" si="166"/>
        <v>IT</v>
      </c>
      <c r="E250" s="18" t="str">
        <f t="shared" si="164"/>
        <v>£m (nominal)</v>
      </c>
      <c r="H250" s="98">
        <f>'5'!H51</f>
        <v>0</v>
      </c>
      <c r="I250" s="98">
        <f>'5'!I51</f>
        <v>0</v>
      </c>
      <c r="J250" s="98">
        <f>'5'!J51</f>
        <v>0</v>
      </c>
      <c r="K250" s="98">
        <f>'5'!K51</f>
        <v>0</v>
      </c>
      <c r="L250" s="98">
        <f>'5'!L51</f>
        <v>0</v>
      </c>
      <c r="M250" s="98">
        <f>'5'!M51</f>
        <v>0</v>
      </c>
      <c r="N250" s="98">
        <f>'5'!N51</f>
        <v>0</v>
      </c>
      <c r="O250" s="98">
        <f>'5'!O51</f>
        <v>0</v>
      </c>
      <c r="P250" s="98">
        <f>'5'!P51</f>
        <v>0</v>
      </c>
      <c r="Q250" s="98">
        <f>'5'!Q51</f>
        <v>0</v>
      </c>
      <c r="R250" s="98">
        <f>'5'!R51</f>
        <v>0</v>
      </c>
      <c r="S250" s="98">
        <f>'5'!S51</f>
        <v>0</v>
      </c>
      <c r="T250" s="98">
        <f>'5'!T51</f>
        <v>0</v>
      </c>
    </row>
    <row r="251" spans="2:20" s="161" customFormat="1" ht="13.5">
      <c r="B251" s="169" t="s">
        <v>574</v>
      </c>
      <c r="C251" s="94" t="str">
        <f t="shared" si="163"/>
        <v>Office Sundry</v>
      </c>
      <c r="D251" s="234" t="str">
        <f t="shared" si="166"/>
        <v>OS</v>
      </c>
      <c r="E251" s="18" t="str">
        <f t="shared" si="164"/>
        <v>£m (nominal)</v>
      </c>
      <c r="H251" s="98">
        <f>'5'!H52</f>
        <v>0</v>
      </c>
      <c r="I251" s="98">
        <f>'5'!I52</f>
        <v>0</v>
      </c>
      <c r="J251" s="98">
        <f>'5'!J52</f>
        <v>0</v>
      </c>
      <c r="K251" s="98">
        <f>'5'!K52</f>
        <v>0</v>
      </c>
      <c r="L251" s="98">
        <f>'5'!L52</f>
        <v>0</v>
      </c>
      <c r="M251" s="98">
        <f>'5'!M52</f>
        <v>0</v>
      </c>
      <c r="N251" s="98">
        <f>'5'!N52</f>
        <v>0</v>
      </c>
      <c r="O251" s="98">
        <f>'5'!O52</f>
        <v>0</v>
      </c>
      <c r="P251" s="98">
        <f>'5'!P52</f>
        <v>0</v>
      </c>
      <c r="Q251" s="98">
        <f>'5'!Q52</f>
        <v>0</v>
      </c>
      <c r="R251" s="98">
        <f>'5'!R52</f>
        <v>0</v>
      </c>
      <c r="S251" s="98">
        <f>'5'!S52</f>
        <v>0</v>
      </c>
      <c r="T251" s="98">
        <f>'5'!T52</f>
        <v>0</v>
      </c>
    </row>
    <row r="252" spans="2:20" s="161" customFormat="1" ht="13.5">
      <c r="B252" s="169" t="s">
        <v>574</v>
      </c>
      <c r="C252" s="94" t="str">
        <f t="shared" si="163"/>
        <v>Spare - please specify</v>
      </c>
      <c r="D252" s="234" t="str">
        <f t="shared" si="166"/>
        <v>SP1</v>
      </c>
      <c r="E252" s="18" t="str">
        <f t="shared" si="164"/>
        <v>£m (nominal)</v>
      </c>
      <c r="H252" s="98">
        <f>'5'!H53</f>
        <v>0</v>
      </c>
      <c r="I252" s="98">
        <f>'5'!I53</f>
        <v>0</v>
      </c>
      <c r="J252" s="98">
        <f>'5'!J53</f>
        <v>0</v>
      </c>
      <c r="K252" s="98">
        <f>'5'!K53</f>
        <v>0</v>
      </c>
      <c r="L252" s="98">
        <f>'5'!L53</f>
        <v>0</v>
      </c>
      <c r="M252" s="98">
        <f>'5'!M53</f>
        <v>0</v>
      </c>
      <c r="N252" s="98">
        <f>'5'!N53</f>
        <v>0</v>
      </c>
      <c r="O252" s="98">
        <f>'5'!O53</f>
        <v>0</v>
      </c>
      <c r="P252" s="98">
        <f>'5'!P53</f>
        <v>0</v>
      </c>
      <c r="Q252" s="98">
        <f>'5'!Q53</f>
        <v>0</v>
      </c>
      <c r="R252" s="98">
        <f>'5'!R53</f>
        <v>0</v>
      </c>
      <c r="S252" s="98">
        <f>'5'!S53</f>
        <v>0</v>
      </c>
      <c r="T252" s="98">
        <f>'5'!T53</f>
        <v>0</v>
      </c>
    </row>
    <row r="253" spans="2:20" s="161" customFormat="1" ht="13.5">
      <c r="B253" s="169" t="s">
        <v>574</v>
      </c>
      <c r="C253" s="94" t="str">
        <f t="shared" si="163"/>
        <v>Spare - please specify</v>
      </c>
      <c r="D253" s="234" t="str">
        <f t="shared" si="166"/>
        <v>SP2</v>
      </c>
      <c r="E253" s="18" t="str">
        <f t="shared" si="164"/>
        <v>£m (nominal)</v>
      </c>
      <c r="H253" s="98">
        <f>'5'!H54</f>
        <v>0</v>
      </c>
      <c r="I253" s="98">
        <f>'5'!I54</f>
        <v>0</v>
      </c>
      <c r="J253" s="98">
        <f>'5'!J54</f>
        <v>0</v>
      </c>
      <c r="K253" s="98">
        <f>'5'!K54</f>
        <v>0</v>
      </c>
      <c r="L253" s="98">
        <f>'5'!L54</f>
        <v>0</v>
      </c>
      <c r="M253" s="98">
        <f>'5'!M54</f>
        <v>0</v>
      </c>
      <c r="N253" s="98">
        <f>'5'!N54</f>
        <v>0</v>
      </c>
      <c r="O253" s="98">
        <f>'5'!O54</f>
        <v>0</v>
      </c>
      <c r="P253" s="98">
        <f>'5'!P54</f>
        <v>0</v>
      </c>
      <c r="Q253" s="98">
        <f>'5'!Q54</f>
        <v>0</v>
      </c>
      <c r="R253" s="98">
        <f>'5'!R54</f>
        <v>0</v>
      </c>
      <c r="S253" s="98">
        <f>'5'!S54</f>
        <v>0</v>
      </c>
      <c r="T253" s="98">
        <f>'5'!T54</f>
        <v>0</v>
      </c>
    </row>
    <row r="254" spans="2:20" s="161" customFormat="1" ht="13.5">
      <c r="B254" s="169" t="s">
        <v>574</v>
      </c>
      <c r="C254" s="94" t="str">
        <f t="shared" si="163"/>
        <v>Spare - please specify</v>
      </c>
      <c r="D254" s="234" t="str">
        <f t="shared" si="166"/>
        <v>SP3</v>
      </c>
      <c r="E254" s="127" t="str">
        <f t="shared" si="164"/>
        <v>£m (nominal)</v>
      </c>
      <c r="H254" s="98">
        <f>'5'!H55</f>
        <v>0</v>
      </c>
      <c r="I254" s="98">
        <f>'5'!I55</f>
        <v>0</v>
      </c>
      <c r="J254" s="98">
        <f>'5'!J55</f>
        <v>0</v>
      </c>
      <c r="K254" s="98">
        <f>'5'!K55</f>
        <v>0</v>
      </c>
      <c r="L254" s="98">
        <f>'5'!L55</f>
        <v>0</v>
      </c>
      <c r="M254" s="98">
        <f>'5'!M55</f>
        <v>0</v>
      </c>
      <c r="N254" s="98">
        <f>'5'!N55</f>
        <v>0</v>
      </c>
      <c r="O254" s="98">
        <f>'5'!O55</f>
        <v>0</v>
      </c>
      <c r="P254" s="98">
        <f>'5'!P55</f>
        <v>0</v>
      </c>
      <c r="Q254" s="98">
        <f>'5'!Q55</f>
        <v>0</v>
      </c>
      <c r="R254" s="98">
        <f>'5'!R55</f>
        <v>0</v>
      </c>
      <c r="S254" s="98">
        <f>'5'!S55</f>
        <v>0</v>
      </c>
      <c r="T254" s="98">
        <f>'5'!T55</f>
        <v>0</v>
      </c>
    </row>
    <row r="255" spans="2:20" s="161" customFormat="1" ht="13.5">
      <c r="B255" s="35" t="s">
        <v>575</v>
      </c>
      <c r="C255" s="16" t="str">
        <f t="shared" si="163"/>
        <v>Design &amp; Assurance</v>
      </c>
      <c r="D255" s="234"/>
      <c r="E255" s="18" t="str">
        <f t="shared" si="164"/>
        <v>£m (nominal)</v>
      </c>
      <c r="H255" s="98">
        <f>'5'!H56</f>
        <v>0</v>
      </c>
      <c r="I255" s="98">
        <f>'5'!I56</f>
        <v>0</v>
      </c>
      <c r="J255" s="98">
        <f>'5'!J56</f>
        <v>0</v>
      </c>
      <c r="K255" s="98">
        <f>'5'!K56</f>
        <v>0</v>
      </c>
      <c r="L255" s="98">
        <f>'5'!L56</f>
        <v>0</v>
      </c>
      <c r="M255" s="98">
        <f>'5'!M56</f>
        <v>0</v>
      </c>
      <c r="N255" s="98">
        <f>'5'!N56</f>
        <v>0</v>
      </c>
      <c r="O255" s="98">
        <f>'5'!O56</f>
        <v>0</v>
      </c>
      <c r="P255" s="98">
        <f>'5'!P56</f>
        <v>0</v>
      </c>
      <c r="Q255" s="98">
        <f>'5'!Q56</f>
        <v>0</v>
      </c>
      <c r="R255" s="98">
        <f>'5'!R56</f>
        <v>0</v>
      </c>
      <c r="S255" s="98">
        <f>'5'!S56</f>
        <v>0</v>
      </c>
      <c r="T255" s="98">
        <f>'5'!T56</f>
        <v>0</v>
      </c>
    </row>
    <row r="256" spans="2:20" s="161" customFormat="1" ht="13.5">
      <c r="B256" s="35" t="s">
        <v>575</v>
      </c>
      <c r="C256" s="94" t="str">
        <f t="shared" si="163"/>
        <v>Payroll costs</v>
      </c>
      <c r="D256" s="234" t="str">
        <f t="shared" ref="D256:D268" si="167">D407</f>
        <v>PR</v>
      </c>
      <c r="E256" s="18" t="str">
        <f t="shared" si="164"/>
        <v>£m (nominal)</v>
      </c>
      <c r="H256" s="98">
        <f>'5'!H57</f>
        <v>0</v>
      </c>
      <c r="I256" s="98">
        <f>'5'!I57</f>
        <v>0</v>
      </c>
      <c r="J256" s="98">
        <f>'5'!J57</f>
        <v>0</v>
      </c>
      <c r="K256" s="98">
        <f>'5'!K57</f>
        <v>0</v>
      </c>
      <c r="L256" s="98">
        <f>'5'!L57</f>
        <v>0</v>
      </c>
      <c r="M256" s="98">
        <f>'5'!M57</f>
        <v>0</v>
      </c>
      <c r="N256" s="98">
        <f>'5'!N57</f>
        <v>0</v>
      </c>
      <c r="O256" s="98">
        <f>'5'!O57</f>
        <v>0</v>
      </c>
      <c r="P256" s="98">
        <f>'5'!P57</f>
        <v>0</v>
      </c>
      <c r="Q256" s="98">
        <f>'5'!Q57</f>
        <v>0</v>
      </c>
      <c r="R256" s="98">
        <f>'5'!R57</f>
        <v>0</v>
      </c>
      <c r="S256" s="98">
        <f>'5'!S57</f>
        <v>0</v>
      </c>
      <c r="T256" s="98">
        <f>'5'!T57</f>
        <v>0</v>
      </c>
    </row>
    <row r="257" spans="2:20" s="161" customFormat="1" ht="13.5">
      <c r="B257" s="35" t="s">
        <v>575</v>
      </c>
      <c r="C257" s="94" t="str">
        <f t="shared" si="163"/>
        <v>Non-payroll costs</v>
      </c>
      <c r="D257" s="234" t="str">
        <f t="shared" si="167"/>
        <v>NP</v>
      </c>
      <c r="E257" s="18" t="str">
        <f t="shared" si="164"/>
        <v>£m (nominal)</v>
      </c>
      <c r="H257" s="98">
        <f>'5'!H58</f>
        <v>0</v>
      </c>
      <c r="I257" s="98">
        <f>'5'!I58</f>
        <v>0</v>
      </c>
      <c r="J257" s="98">
        <f>'5'!J58</f>
        <v>0</v>
      </c>
      <c r="K257" s="98">
        <f>'5'!K58</f>
        <v>0</v>
      </c>
      <c r="L257" s="98">
        <f>'5'!L58</f>
        <v>0</v>
      </c>
      <c r="M257" s="98">
        <f>'5'!M58</f>
        <v>0</v>
      </c>
      <c r="N257" s="98">
        <f>'5'!N58</f>
        <v>0</v>
      </c>
      <c r="O257" s="98">
        <f>'5'!O58</f>
        <v>0</v>
      </c>
      <c r="P257" s="98">
        <f>'5'!P58</f>
        <v>0</v>
      </c>
      <c r="Q257" s="98">
        <f>'5'!Q58</f>
        <v>0</v>
      </c>
      <c r="R257" s="98">
        <f>'5'!R58</f>
        <v>0</v>
      </c>
      <c r="S257" s="98">
        <f>'5'!S58</f>
        <v>0</v>
      </c>
      <c r="T257" s="98">
        <f>'5'!T58</f>
        <v>0</v>
      </c>
    </row>
    <row r="258" spans="2:20" s="161" customFormat="1" ht="13.5">
      <c r="B258" s="35" t="s">
        <v>575</v>
      </c>
      <c r="C258" s="94" t="str">
        <f t="shared" si="163"/>
        <v>Recruitment</v>
      </c>
      <c r="D258" s="234" t="str">
        <f t="shared" si="167"/>
        <v>RC</v>
      </c>
      <c r="E258" s="18" t="str">
        <f t="shared" si="164"/>
        <v>£m (nominal)</v>
      </c>
      <c r="H258" s="98">
        <f>'5'!H59</f>
        <v>0</v>
      </c>
      <c r="I258" s="98">
        <f>'5'!I59</f>
        <v>0</v>
      </c>
      <c r="J258" s="98">
        <f>'5'!J59</f>
        <v>0</v>
      </c>
      <c r="K258" s="98">
        <f>'5'!K59</f>
        <v>0</v>
      </c>
      <c r="L258" s="98">
        <f>'5'!L59</f>
        <v>0</v>
      </c>
      <c r="M258" s="98">
        <f>'5'!M59</f>
        <v>0</v>
      </c>
      <c r="N258" s="98">
        <f>'5'!N59</f>
        <v>0</v>
      </c>
      <c r="O258" s="98">
        <f>'5'!O59</f>
        <v>0</v>
      </c>
      <c r="P258" s="98">
        <f>'5'!P59</f>
        <v>0</v>
      </c>
      <c r="Q258" s="98">
        <f>'5'!Q59</f>
        <v>0</v>
      </c>
      <c r="R258" s="98">
        <f>'5'!R59</f>
        <v>0</v>
      </c>
      <c r="S258" s="98">
        <f>'5'!S59</f>
        <v>0</v>
      </c>
      <c r="T258" s="98">
        <f>'5'!T59</f>
        <v>0</v>
      </c>
    </row>
    <row r="259" spans="2:20" s="161" customFormat="1" ht="13.5">
      <c r="B259" s="35" t="s">
        <v>575</v>
      </c>
      <c r="C259" s="94" t="str">
        <f t="shared" ref="C259:C290" si="168">C410</f>
        <v>Accommodation</v>
      </c>
      <c r="D259" s="234" t="str">
        <f t="shared" si="167"/>
        <v>AC</v>
      </c>
      <c r="E259" s="18" t="str">
        <f t="shared" ref="E259:E290" si="169">E410</f>
        <v>£m (nominal)</v>
      </c>
      <c r="H259" s="98">
        <f>'5'!H60</f>
        <v>0</v>
      </c>
      <c r="I259" s="98">
        <f>'5'!I60</f>
        <v>0</v>
      </c>
      <c r="J259" s="98">
        <f>'5'!J60</f>
        <v>0</v>
      </c>
      <c r="K259" s="98">
        <f>'5'!K60</f>
        <v>0</v>
      </c>
      <c r="L259" s="98">
        <f>'5'!L60</f>
        <v>0</v>
      </c>
      <c r="M259" s="98">
        <f>'5'!M60</f>
        <v>0</v>
      </c>
      <c r="N259" s="98">
        <f>'5'!N60</f>
        <v>0</v>
      </c>
      <c r="O259" s="98">
        <f>'5'!O60</f>
        <v>0</v>
      </c>
      <c r="P259" s="98">
        <f>'5'!P60</f>
        <v>0</v>
      </c>
      <c r="Q259" s="98">
        <f>'5'!Q60</f>
        <v>0</v>
      </c>
      <c r="R259" s="98">
        <f>'5'!R60</f>
        <v>0</v>
      </c>
      <c r="S259" s="98">
        <f>'5'!S60</f>
        <v>0</v>
      </c>
      <c r="T259" s="98">
        <f>'5'!T60</f>
        <v>0</v>
      </c>
    </row>
    <row r="260" spans="2:20" s="161" customFormat="1" ht="13.5">
      <c r="B260" s="35" t="s">
        <v>575</v>
      </c>
      <c r="C260" s="94" t="str">
        <f t="shared" si="168"/>
        <v>External services</v>
      </c>
      <c r="D260" s="234" t="str">
        <f t="shared" si="167"/>
        <v>ES</v>
      </c>
      <c r="E260" s="18" t="str">
        <f t="shared" si="169"/>
        <v>£m (nominal)</v>
      </c>
      <c r="H260" s="98">
        <f>'5'!H61</f>
        <v>0</v>
      </c>
      <c r="I260" s="98">
        <f>'5'!I61</f>
        <v>0</v>
      </c>
      <c r="J260" s="98">
        <f>'5'!J61</f>
        <v>0</v>
      </c>
      <c r="K260" s="98">
        <f>'5'!K61</f>
        <v>0</v>
      </c>
      <c r="L260" s="98">
        <f>'5'!L61</f>
        <v>0</v>
      </c>
      <c r="M260" s="98">
        <f>'5'!M61</f>
        <v>0</v>
      </c>
      <c r="N260" s="98">
        <f>'5'!N61</f>
        <v>0</v>
      </c>
      <c r="O260" s="98">
        <f>'5'!O61</f>
        <v>0</v>
      </c>
      <c r="P260" s="98">
        <f>'5'!P61</f>
        <v>0</v>
      </c>
      <c r="Q260" s="98">
        <f>'5'!Q61</f>
        <v>0</v>
      </c>
      <c r="R260" s="98">
        <f>'5'!R61</f>
        <v>0</v>
      </c>
      <c r="S260" s="98">
        <f>'5'!S61</f>
        <v>0</v>
      </c>
      <c r="T260" s="98">
        <f>'5'!T61</f>
        <v>0</v>
      </c>
    </row>
    <row r="261" spans="2:20" s="161" customFormat="1" ht="13.5">
      <c r="B261" s="35" t="s">
        <v>575</v>
      </c>
      <c r="C261" s="94" t="str">
        <f t="shared" si="168"/>
        <v>Internal services</v>
      </c>
      <c r="D261" s="234" t="str">
        <f t="shared" si="167"/>
        <v>IS</v>
      </c>
      <c r="E261" s="18" t="str">
        <f t="shared" si="169"/>
        <v>£m (nominal)</v>
      </c>
      <c r="H261" s="98">
        <f>'5'!H62</f>
        <v>0</v>
      </c>
      <c r="I261" s="98">
        <f>'5'!I62</f>
        <v>0</v>
      </c>
      <c r="J261" s="98">
        <f>'5'!J62</f>
        <v>0</v>
      </c>
      <c r="K261" s="98">
        <f>'5'!K62</f>
        <v>0</v>
      </c>
      <c r="L261" s="98">
        <f>'5'!L62</f>
        <v>0</v>
      </c>
      <c r="M261" s="98">
        <f>'5'!M62</f>
        <v>0</v>
      </c>
      <c r="N261" s="98">
        <f>'5'!N62</f>
        <v>0</v>
      </c>
      <c r="O261" s="98">
        <f>'5'!O62</f>
        <v>0</v>
      </c>
      <c r="P261" s="98">
        <f>'5'!P62</f>
        <v>0</v>
      </c>
      <c r="Q261" s="98">
        <f>'5'!Q62</f>
        <v>0</v>
      </c>
      <c r="R261" s="98">
        <f>'5'!R62</f>
        <v>0</v>
      </c>
      <c r="S261" s="98">
        <f>'5'!S62</f>
        <v>0</v>
      </c>
      <c r="T261" s="98">
        <f>'5'!T62</f>
        <v>0</v>
      </c>
    </row>
    <row r="262" spans="2:20" s="161" customFormat="1" ht="13.5">
      <c r="B262" s="35" t="s">
        <v>575</v>
      </c>
      <c r="C262" s="94" t="str">
        <f t="shared" si="168"/>
        <v>Service management</v>
      </c>
      <c r="D262" s="234" t="str">
        <f t="shared" si="167"/>
        <v>SM</v>
      </c>
      <c r="E262" s="18" t="str">
        <f t="shared" si="169"/>
        <v>£m (nominal)</v>
      </c>
      <c r="H262" s="98">
        <f>'5'!H63</f>
        <v>0</v>
      </c>
      <c r="I262" s="98">
        <f>'5'!I63</f>
        <v>0</v>
      </c>
      <c r="J262" s="98">
        <f>'5'!J63</f>
        <v>0</v>
      </c>
      <c r="K262" s="98">
        <f>'5'!K63</f>
        <v>0</v>
      </c>
      <c r="L262" s="98">
        <f>'5'!L63</f>
        <v>0</v>
      </c>
      <c r="M262" s="98">
        <f>'5'!M63</f>
        <v>0</v>
      </c>
      <c r="N262" s="98">
        <f>'5'!N63</f>
        <v>0</v>
      </c>
      <c r="O262" s="98">
        <f>'5'!O63</f>
        <v>0</v>
      </c>
      <c r="P262" s="98">
        <f>'5'!P63</f>
        <v>0</v>
      </c>
      <c r="Q262" s="98">
        <f>'5'!Q63</f>
        <v>0</v>
      </c>
      <c r="R262" s="98">
        <f>'5'!R63</f>
        <v>0</v>
      </c>
      <c r="S262" s="98">
        <f>'5'!S63</f>
        <v>0</v>
      </c>
      <c r="T262" s="98">
        <f>'5'!T63</f>
        <v>0</v>
      </c>
    </row>
    <row r="263" spans="2:20" s="161" customFormat="1" ht="13.5">
      <c r="B263" s="35" t="s">
        <v>575</v>
      </c>
      <c r="C263" s="94" t="str">
        <f t="shared" si="168"/>
        <v>Transition</v>
      </c>
      <c r="D263" s="234" t="str">
        <f t="shared" si="167"/>
        <v>TR</v>
      </c>
      <c r="E263" s="18" t="str">
        <f t="shared" si="169"/>
        <v>£m (nominal)</v>
      </c>
      <c r="H263" s="98">
        <f>'5'!H64</f>
        <v>0</v>
      </c>
      <c r="I263" s="98">
        <f>'5'!I64</f>
        <v>0</v>
      </c>
      <c r="J263" s="98">
        <f>'5'!J64</f>
        <v>0</v>
      </c>
      <c r="K263" s="98">
        <f>'5'!K64</f>
        <v>0</v>
      </c>
      <c r="L263" s="98">
        <f>'5'!L64</f>
        <v>0</v>
      </c>
      <c r="M263" s="98">
        <f>'5'!M64</f>
        <v>0</v>
      </c>
      <c r="N263" s="98">
        <f>'5'!N64</f>
        <v>0</v>
      </c>
      <c r="O263" s="98">
        <f>'5'!O64</f>
        <v>0</v>
      </c>
      <c r="P263" s="98">
        <f>'5'!P64</f>
        <v>0</v>
      </c>
      <c r="Q263" s="98">
        <f>'5'!Q64</f>
        <v>0</v>
      </c>
      <c r="R263" s="98">
        <f>'5'!R64</f>
        <v>0</v>
      </c>
      <c r="S263" s="98">
        <f>'5'!S64</f>
        <v>0</v>
      </c>
      <c r="T263" s="98">
        <f>'5'!T64</f>
        <v>0</v>
      </c>
    </row>
    <row r="264" spans="2:20" s="161" customFormat="1" ht="13.5">
      <c r="B264" s="35" t="s">
        <v>575</v>
      </c>
      <c r="C264" s="94" t="str">
        <f t="shared" si="168"/>
        <v>IT Services</v>
      </c>
      <c r="D264" s="234" t="str">
        <f t="shared" si="167"/>
        <v>IT</v>
      </c>
      <c r="E264" s="18" t="str">
        <f t="shared" si="169"/>
        <v>£m (nominal)</v>
      </c>
      <c r="H264" s="98">
        <f>'5'!H65</f>
        <v>0</v>
      </c>
      <c r="I264" s="98">
        <f>'5'!I65</f>
        <v>0</v>
      </c>
      <c r="J264" s="98">
        <f>'5'!J65</f>
        <v>0</v>
      </c>
      <c r="K264" s="98">
        <f>'5'!K65</f>
        <v>0</v>
      </c>
      <c r="L264" s="98">
        <f>'5'!L65</f>
        <v>0</v>
      </c>
      <c r="M264" s="98">
        <f>'5'!M65</f>
        <v>0</v>
      </c>
      <c r="N264" s="98">
        <f>'5'!N65</f>
        <v>0</v>
      </c>
      <c r="O264" s="98">
        <f>'5'!O65</f>
        <v>0</v>
      </c>
      <c r="P264" s="98">
        <f>'5'!P65</f>
        <v>0</v>
      </c>
      <c r="Q264" s="98">
        <f>'5'!Q65</f>
        <v>0</v>
      </c>
      <c r="R264" s="98">
        <f>'5'!R65</f>
        <v>0</v>
      </c>
      <c r="S264" s="98">
        <f>'5'!S65</f>
        <v>0</v>
      </c>
      <c r="T264" s="98">
        <f>'5'!T65</f>
        <v>0</v>
      </c>
    </row>
    <row r="265" spans="2:20" s="161" customFormat="1" ht="13.5">
      <c r="B265" s="35" t="s">
        <v>575</v>
      </c>
      <c r="C265" s="94" t="str">
        <f t="shared" si="168"/>
        <v>Office Sundry</v>
      </c>
      <c r="D265" s="234" t="str">
        <f t="shared" si="167"/>
        <v>OS</v>
      </c>
      <c r="E265" s="18" t="str">
        <f t="shared" si="169"/>
        <v>£m (nominal)</v>
      </c>
      <c r="H265" s="98">
        <f>'5'!H66</f>
        <v>0</v>
      </c>
      <c r="I265" s="98">
        <f>'5'!I66</f>
        <v>0</v>
      </c>
      <c r="J265" s="98">
        <f>'5'!J66</f>
        <v>0</v>
      </c>
      <c r="K265" s="98">
        <f>'5'!K66</f>
        <v>0</v>
      </c>
      <c r="L265" s="98">
        <f>'5'!L66</f>
        <v>0</v>
      </c>
      <c r="M265" s="98">
        <f>'5'!M66</f>
        <v>0</v>
      </c>
      <c r="N265" s="98">
        <f>'5'!N66</f>
        <v>0</v>
      </c>
      <c r="O265" s="98">
        <f>'5'!O66</f>
        <v>0</v>
      </c>
      <c r="P265" s="98">
        <f>'5'!P66</f>
        <v>0</v>
      </c>
      <c r="Q265" s="98">
        <f>'5'!Q66</f>
        <v>0</v>
      </c>
      <c r="R265" s="98">
        <f>'5'!R66</f>
        <v>0</v>
      </c>
      <c r="S265" s="98">
        <f>'5'!S66</f>
        <v>0</v>
      </c>
      <c r="T265" s="98">
        <f>'5'!T66</f>
        <v>0</v>
      </c>
    </row>
    <row r="266" spans="2:20" s="161" customFormat="1" ht="13.5">
      <c r="B266" s="35" t="s">
        <v>575</v>
      </c>
      <c r="C266" s="94" t="str">
        <f t="shared" si="168"/>
        <v>Spare - please specify</v>
      </c>
      <c r="D266" s="234" t="str">
        <f t="shared" si="167"/>
        <v>SP1</v>
      </c>
      <c r="E266" s="18" t="str">
        <f t="shared" si="169"/>
        <v>£m (nominal)</v>
      </c>
      <c r="H266" s="98">
        <f>'5'!H67</f>
        <v>0</v>
      </c>
      <c r="I266" s="98">
        <f>'5'!I67</f>
        <v>0</v>
      </c>
      <c r="J266" s="98">
        <f>'5'!J67</f>
        <v>0</v>
      </c>
      <c r="K266" s="98">
        <f>'5'!K67</f>
        <v>0</v>
      </c>
      <c r="L266" s="98">
        <f>'5'!L67</f>
        <v>0</v>
      </c>
      <c r="M266" s="98">
        <f>'5'!M67</f>
        <v>0</v>
      </c>
      <c r="N266" s="98">
        <f>'5'!N67</f>
        <v>0</v>
      </c>
      <c r="O266" s="98">
        <f>'5'!O67</f>
        <v>0</v>
      </c>
      <c r="P266" s="98">
        <f>'5'!P67</f>
        <v>0</v>
      </c>
      <c r="Q266" s="98">
        <f>'5'!Q67</f>
        <v>0</v>
      </c>
      <c r="R266" s="98">
        <f>'5'!R67</f>
        <v>0</v>
      </c>
      <c r="S266" s="98">
        <f>'5'!S67</f>
        <v>0</v>
      </c>
      <c r="T266" s="98">
        <f>'5'!T67</f>
        <v>0</v>
      </c>
    </row>
    <row r="267" spans="2:20" s="161" customFormat="1" ht="13.5">
      <c r="B267" s="35" t="s">
        <v>575</v>
      </c>
      <c r="C267" s="94" t="str">
        <f t="shared" si="168"/>
        <v>Spare - please specify</v>
      </c>
      <c r="D267" s="234" t="str">
        <f t="shared" si="167"/>
        <v>SP2</v>
      </c>
      <c r="E267" s="18" t="str">
        <f t="shared" si="169"/>
        <v>£m (nominal)</v>
      </c>
      <c r="H267" s="98">
        <f>'5'!H68</f>
        <v>0</v>
      </c>
      <c r="I267" s="98">
        <f>'5'!I68</f>
        <v>0</v>
      </c>
      <c r="J267" s="98">
        <f>'5'!J68</f>
        <v>0</v>
      </c>
      <c r="K267" s="98">
        <f>'5'!K68</f>
        <v>0</v>
      </c>
      <c r="L267" s="98">
        <f>'5'!L68</f>
        <v>0</v>
      </c>
      <c r="M267" s="98">
        <f>'5'!M68</f>
        <v>0</v>
      </c>
      <c r="N267" s="98">
        <f>'5'!N68</f>
        <v>0</v>
      </c>
      <c r="O267" s="98">
        <f>'5'!O68</f>
        <v>0</v>
      </c>
      <c r="P267" s="98">
        <f>'5'!P68</f>
        <v>0</v>
      </c>
      <c r="Q267" s="98">
        <f>'5'!Q68</f>
        <v>0</v>
      </c>
      <c r="R267" s="98">
        <f>'5'!R68</f>
        <v>0</v>
      </c>
      <c r="S267" s="98">
        <f>'5'!S68</f>
        <v>0</v>
      </c>
      <c r="T267" s="98">
        <f>'5'!T68</f>
        <v>0</v>
      </c>
    </row>
    <row r="268" spans="2:20" s="161" customFormat="1" ht="13.5">
      <c r="B268" s="35" t="s">
        <v>575</v>
      </c>
      <c r="C268" s="94" t="str">
        <f t="shared" si="168"/>
        <v>Spare - please specify</v>
      </c>
      <c r="D268" s="234" t="str">
        <f t="shared" si="167"/>
        <v>SP3</v>
      </c>
      <c r="E268" s="18" t="str">
        <f t="shared" si="169"/>
        <v>£m (nominal)</v>
      </c>
      <c r="H268" s="98">
        <f>'5'!H69</f>
        <v>0</v>
      </c>
      <c r="I268" s="98">
        <f>'5'!I69</f>
        <v>0</v>
      </c>
      <c r="J268" s="98">
        <f>'5'!J69</f>
        <v>0</v>
      </c>
      <c r="K268" s="98">
        <f>'5'!K69</f>
        <v>0</v>
      </c>
      <c r="L268" s="98">
        <f>'5'!L69</f>
        <v>0</v>
      </c>
      <c r="M268" s="98">
        <f>'5'!M69</f>
        <v>0</v>
      </c>
      <c r="N268" s="98">
        <f>'5'!N69</f>
        <v>0</v>
      </c>
      <c r="O268" s="98">
        <f>'5'!O69</f>
        <v>0</v>
      </c>
      <c r="P268" s="98">
        <f>'5'!P69</f>
        <v>0</v>
      </c>
      <c r="Q268" s="98">
        <f>'5'!Q69</f>
        <v>0</v>
      </c>
      <c r="R268" s="98">
        <f>'5'!R69</f>
        <v>0</v>
      </c>
      <c r="S268" s="98">
        <f>'5'!S69</f>
        <v>0</v>
      </c>
      <c r="T268" s="98">
        <f>'5'!T69</f>
        <v>0</v>
      </c>
    </row>
    <row r="269" spans="2:20" s="161" customFormat="1" ht="13.5">
      <c r="B269" s="35" t="s">
        <v>573</v>
      </c>
      <c r="C269" s="16" t="str">
        <f t="shared" si="168"/>
        <v>Finance</v>
      </c>
      <c r="D269" s="234"/>
      <c r="E269" s="18" t="str">
        <f t="shared" si="169"/>
        <v>£m (nominal)</v>
      </c>
      <c r="H269" s="98">
        <f>'5'!H70</f>
        <v>0</v>
      </c>
      <c r="I269" s="98">
        <f>'5'!I70</f>
        <v>0</v>
      </c>
      <c r="J269" s="98">
        <f>'5'!J70</f>
        <v>0</v>
      </c>
      <c r="K269" s="98">
        <f>'5'!K70</f>
        <v>0</v>
      </c>
      <c r="L269" s="98">
        <f>'5'!L70</f>
        <v>0</v>
      </c>
      <c r="M269" s="98">
        <f>'5'!M70</f>
        <v>0</v>
      </c>
      <c r="N269" s="98">
        <f>'5'!N70</f>
        <v>0</v>
      </c>
      <c r="O269" s="98">
        <f>'5'!O70</f>
        <v>0</v>
      </c>
      <c r="P269" s="98">
        <f>'5'!P70</f>
        <v>0</v>
      </c>
      <c r="Q269" s="98">
        <f>'5'!Q70</f>
        <v>0</v>
      </c>
      <c r="R269" s="98">
        <f>'5'!R70</f>
        <v>0</v>
      </c>
      <c r="S269" s="98">
        <f>'5'!S70</f>
        <v>0</v>
      </c>
      <c r="T269" s="98">
        <f>'5'!T70</f>
        <v>0</v>
      </c>
    </row>
    <row r="270" spans="2:20" s="161" customFormat="1" ht="13.5">
      <c r="B270" s="35" t="s">
        <v>573</v>
      </c>
      <c r="C270" s="94" t="str">
        <f t="shared" si="168"/>
        <v>Payroll costs</v>
      </c>
      <c r="D270" s="234" t="str">
        <f t="shared" ref="D270:D282" si="170">D421</f>
        <v>PR</v>
      </c>
      <c r="E270" s="18" t="str">
        <f t="shared" si="169"/>
        <v>£m (nominal)</v>
      </c>
      <c r="H270" s="98">
        <f>'5'!H71</f>
        <v>0</v>
      </c>
      <c r="I270" s="98">
        <f>'5'!I71</f>
        <v>0</v>
      </c>
      <c r="J270" s="98">
        <f>'5'!J71</f>
        <v>0</v>
      </c>
      <c r="K270" s="98">
        <f>'5'!K71</f>
        <v>0</v>
      </c>
      <c r="L270" s="98">
        <f>'5'!L71</f>
        <v>0</v>
      </c>
      <c r="M270" s="98">
        <f>'5'!M71</f>
        <v>0</v>
      </c>
      <c r="N270" s="98">
        <f>'5'!N71</f>
        <v>0</v>
      </c>
      <c r="O270" s="98">
        <f>'5'!O71</f>
        <v>0</v>
      </c>
      <c r="P270" s="98">
        <f>'5'!P71</f>
        <v>0</v>
      </c>
      <c r="Q270" s="98">
        <f>'5'!Q71</f>
        <v>0</v>
      </c>
      <c r="R270" s="98">
        <f>'5'!R71</f>
        <v>0</v>
      </c>
      <c r="S270" s="98">
        <f>'5'!S71</f>
        <v>0</v>
      </c>
      <c r="T270" s="98">
        <f>'5'!T71</f>
        <v>0</v>
      </c>
    </row>
    <row r="271" spans="2:20" s="161" customFormat="1" ht="13.5">
      <c r="B271" s="35" t="s">
        <v>573</v>
      </c>
      <c r="C271" s="94" t="str">
        <f t="shared" si="168"/>
        <v>Non-payroll costs</v>
      </c>
      <c r="D271" s="234" t="str">
        <f t="shared" si="170"/>
        <v>NP</v>
      </c>
      <c r="E271" s="18" t="str">
        <f t="shared" si="169"/>
        <v>£m (nominal)</v>
      </c>
      <c r="H271" s="98">
        <f>'5'!H72</f>
        <v>0</v>
      </c>
      <c r="I271" s="98">
        <f>'5'!I72</f>
        <v>0</v>
      </c>
      <c r="J271" s="98">
        <f>'5'!J72</f>
        <v>0</v>
      </c>
      <c r="K271" s="98">
        <f>'5'!K72</f>
        <v>0</v>
      </c>
      <c r="L271" s="98">
        <f>'5'!L72</f>
        <v>0</v>
      </c>
      <c r="M271" s="98">
        <f>'5'!M72</f>
        <v>0</v>
      </c>
      <c r="N271" s="98">
        <f>'5'!N72</f>
        <v>0</v>
      </c>
      <c r="O271" s="98">
        <f>'5'!O72</f>
        <v>0</v>
      </c>
      <c r="P271" s="98">
        <f>'5'!P72</f>
        <v>0</v>
      </c>
      <c r="Q271" s="98">
        <f>'5'!Q72</f>
        <v>0</v>
      </c>
      <c r="R271" s="98">
        <f>'5'!R72</f>
        <v>0</v>
      </c>
      <c r="S271" s="98">
        <f>'5'!S72</f>
        <v>0</v>
      </c>
      <c r="T271" s="98">
        <f>'5'!T72</f>
        <v>0</v>
      </c>
    </row>
    <row r="272" spans="2:20" s="161" customFormat="1" ht="13.5">
      <c r="B272" s="35" t="s">
        <v>573</v>
      </c>
      <c r="C272" s="94" t="str">
        <f t="shared" si="168"/>
        <v>Recruitment</v>
      </c>
      <c r="D272" s="234" t="str">
        <f t="shared" si="170"/>
        <v>RC</v>
      </c>
      <c r="E272" s="18" t="str">
        <f t="shared" si="169"/>
        <v>£m (nominal)</v>
      </c>
      <c r="H272" s="98">
        <f>'5'!H73</f>
        <v>0</v>
      </c>
      <c r="I272" s="98">
        <f>'5'!I73</f>
        <v>0</v>
      </c>
      <c r="J272" s="98">
        <f>'5'!J73</f>
        <v>0</v>
      </c>
      <c r="K272" s="98">
        <f>'5'!K73</f>
        <v>0</v>
      </c>
      <c r="L272" s="98">
        <f>'5'!L73</f>
        <v>0</v>
      </c>
      <c r="M272" s="98">
        <f>'5'!M73</f>
        <v>0</v>
      </c>
      <c r="N272" s="98">
        <f>'5'!N73</f>
        <v>0</v>
      </c>
      <c r="O272" s="98">
        <f>'5'!O73</f>
        <v>0</v>
      </c>
      <c r="P272" s="98">
        <f>'5'!P73</f>
        <v>0</v>
      </c>
      <c r="Q272" s="98">
        <f>'5'!Q73</f>
        <v>0</v>
      </c>
      <c r="R272" s="98">
        <f>'5'!R73</f>
        <v>0</v>
      </c>
      <c r="S272" s="98">
        <f>'5'!S73</f>
        <v>0</v>
      </c>
      <c r="T272" s="98">
        <f>'5'!T73</f>
        <v>0</v>
      </c>
    </row>
    <row r="273" spans="2:20" s="161" customFormat="1" ht="13.5">
      <c r="B273" s="35" t="s">
        <v>573</v>
      </c>
      <c r="C273" s="94" t="str">
        <f t="shared" si="168"/>
        <v>Accommodation</v>
      </c>
      <c r="D273" s="234" t="str">
        <f t="shared" si="170"/>
        <v>AC</v>
      </c>
      <c r="E273" s="18" t="str">
        <f t="shared" si="169"/>
        <v>£m (nominal)</v>
      </c>
      <c r="H273" s="98">
        <f>'5'!H74</f>
        <v>0</v>
      </c>
      <c r="I273" s="98">
        <f>'5'!I74</f>
        <v>0</v>
      </c>
      <c r="J273" s="98">
        <f>'5'!J74</f>
        <v>0</v>
      </c>
      <c r="K273" s="98">
        <f>'5'!K74</f>
        <v>0</v>
      </c>
      <c r="L273" s="98">
        <f>'5'!L74</f>
        <v>0</v>
      </c>
      <c r="M273" s="98">
        <f>'5'!M74</f>
        <v>0</v>
      </c>
      <c r="N273" s="98">
        <f>'5'!N74</f>
        <v>0</v>
      </c>
      <c r="O273" s="98">
        <f>'5'!O74</f>
        <v>0</v>
      </c>
      <c r="P273" s="98">
        <f>'5'!P74</f>
        <v>0</v>
      </c>
      <c r="Q273" s="98">
        <f>'5'!Q74</f>
        <v>0</v>
      </c>
      <c r="R273" s="98">
        <f>'5'!R74</f>
        <v>0</v>
      </c>
      <c r="S273" s="98">
        <f>'5'!S74</f>
        <v>0</v>
      </c>
      <c r="T273" s="98">
        <f>'5'!T74</f>
        <v>0</v>
      </c>
    </row>
    <row r="274" spans="2:20" s="161" customFormat="1" ht="13.5">
      <c r="B274" s="35" t="s">
        <v>573</v>
      </c>
      <c r="C274" s="94" t="str">
        <f t="shared" si="168"/>
        <v>External services</v>
      </c>
      <c r="D274" s="234" t="str">
        <f t="shared" si="170"/>
        <v>ES</v>
      </c>
      <c r="E274" s="18" t="str">
        <f t="shared" si="169"/>
        <v>£m (nominal)</v>
      </c>
      <c r="H274" s="98">
        <f>'5'!H75</f>
        <v>0</v>
      </c>
      <c r="I274" s="98">
        <f>'5'!I75</f>
        <v>0</v>
      </c>
      <c r="J274" s="98">
        <f>'5'!J75</f>
        <v>0</v>
      </c>
      <c r="K274" s="98">
        <f>'5'!K75</f>
        <v>0</v>
      </c>
      <c r="L274" s="98">
        <f>'5'!L75</f>
        <v>0</v>
      </c>
      <c r="M274" s="98">
        <f>'5'!M75</f>
        <v>0</v>
      </c>
      <c r="N274" s="98">
        <f>'5'!N75</f>
        <v>0</v>
      </c>
      <c r="O274" s="98">
        <f>'5'!O75</f>
        <v>0</v>
      </c>
      <c r="P274" s="98">
        <f>'5'!P75</f>
        <v>0</v>
      </c>
      <c r="Q274" s="98">
        <f>'5'!Q75</f>
        <v>0</v>
      </c>
      <c r="R274" s="98">
        <f>'5'!R75</f>
        <v>0</v>
      </c>
      <c r="S274" s="98">
        <f>'5'!S75</f>
        <v>0</v>
      </c>
      <c r="T274" s="98">
        <f>'5'!T75</f>
        <v>0</v>
      </c>
    </row>
    <row r="275" spans="2:20" s="161" customFormat="1" ht="13.5">
      <c r="B275" s="35" t="s">
        <v>573</v>
      </c>
      <c r="C275" s="94" t="str">
        <f t="shared" si="168"/>
        <v>Internal services</v>
      </c>
      <c r="D275" s="234" t="str">
        <f t="shared" si="170"/>
        <v>IS</v>
      </c>
      <c r="E275" s="18" t="str">
        <f t="shared" si="169"/>
        <v>£m (nominal)</v>
      </c>
      <c r="H275" s="98">
        <f>'5'!H76</f>
        <v>0</v>
      </c>
      <c r="I275" s="98">
        <f>'5'!I76</f>
        <v>0</v>
      </c>
      <c r="J275" s="98">
        <f>'5'!J76</f>
        <v>0</v>
      </c>
      <c r="K275" s="98">
        <f>'5'!K76</f>
        <v>0</v>
      </c>
      <c r="L275" s="98">
        <f>'5'!L76</f>
        <v>0</v>
      </c>
      <c r="M275" s="98">
        <f>'5'!M76</f>
        <v>0</v>
      </c>
      <c r="N275" s="98">
        <f>'5'!N76</f>
        <v>0</v>
      </c>
      <c r="O275" s="98">
        <f>'5'!O76</f>
        <v>0</v>
      </c>
      <c r="P275" s="98">
        <f>'5'!P76</f>
        <v>0</v>
      </c>
      <c r="Q275" s="98">
        <f>'5'!Q76</f>
        <v>0</v>
      </c>
      <c r="R275" s="98">
        <f>'5'!R76</f>
        <v>0</v>
      </c>
      <c r="S275" s="98">
        <f>'5'!S76</f>
        <v>0</v>
      </c>
      <c r="T275" s="98">
        <f>'5'!T76</f>
        <v>0</v>
      </c>
    </row>
    <row r="276" spans="2:20" s="161" customFormat="1" ht="13.5">
      <c r="B276" s="35" t="s">
        <v>573</v>
      </c>
      <c r="C276" s="94" t="str">
        <f t="shared" si="168"/>
        <v>Service management</v>
      </c>
      <c r="D276" s="234" t="str">
        <f t="shared" si="170"/>
        <v>SM</v>
      </c>
      <c r="E276" s="18" t="str">
        <f t="shared" si="169"/>
        <v>£m (nominal)</v>
      </c>
      <c r="H276" s="98">
        <f>'5'!H77</f>
        <v>0</v>
      </c>
      <c r="I276" s="98">
        <f>'5'!I77</f>
        <v>0</v>
      </c>
      <c r="J276" s="98">
        <f>'5'!J77</f>
        <v>0</v>
      </c>
      <c r="K276" s="98">
        <f>'5'!K77</f>
        <v>0</v>
      </c>
      <c r="L276" s="98">
        <f>'5'!L77</f>
        <v>0</v>
      </c>
      <c r="M276" s="98">
        <f>'5'!M77</f>
        <v>0</v>
      </c>
      <c r="N276" s="98">
        <f>'5'!N77</f>
        <v>0</v>
      </c>
      <c r="O276" s="98">
        <f>'5'!O77</f>
        <v>0</v>
      </c>
      <c r="P276" s="98">
        <f>'5'!P77</f>
        <v>0</v>
      </c>
      <c r="Q276" s="98">
        <f>'5'!Q77</f>
        <v>0</v>
      </c>
      <c r="R276" s="98">
        <f>'5'!R77</f>
        <v>0</v>
      </c>
      <c r="S276" s="98">
        <f>'5'!S77</f>
        <v>0</v>
      </c>
      <c r="T276" s="98">
        <f>'5'!T77</f>
        <v>0</v>
      </c>
    </row>
    <row r="277" spans="2:20" s="161" customFormat="1" ht="13.5">
      <c r="B277" s="35" t="s">
        <v>573</v>
      </c>
      <c r="C277" s="94" t="str">
        <f t="shared" si="168"/>
        <v>Transition</v>
      </c>
      <c r="D277" s="234" t="str">
        <f t="shared" si="170"/>
        <v>TR</v>
      </c>
      <c r="E277" s="18" t="str">
        <f t="shared" si="169"/>
        <v>£m (nominal)</v>
      </c>
      <c r="H277" s="98">
        <f>'5'!H78</f>
        <v>0</v>
      </c>
      <c r="I277" s="98">
        <f>'5'!I78</f>
        <v>0</v>
      </c>
      <c r="J277" s="98">
        <f>'5'!J78</f>
        <v>0</v>
      </c>
      <c r="K277" s="98">
        <f>'5'!K78</f>
        <v>0</v>
      </c>
      <c r="L277" s="98">
        <f>'5'!L78</f>
        <v>0</v>
      </c>
      <c r="M277" s="98">
        <f>'5'!M78</f>
        <v>0</v>
      </c>
      <c r="N277" s="98">
        <f>'5'!N78</f>
        <v>0</v>
      </c>
      <c r="O277" s="98">
        <f>'5'!O78</f>
        <v>0</v>
      </c>
      <c r="P277" s="98">
        <f>'5'!P78</f>
        <v>0</v>
      </c>
      <c r="Q277" s="98">
        <f>'5'!Q78</f>
        <v>0</v>
      </c>
      <c r="R277" s="98">
        <f>'5'!R78</f>
        <v>0</v>
      </c>
      <c r="S277" s="98">
        <f>'5'!S78</f>
        <v>0</v>
      </c>
      <c r="T277" s="98">
        <f>'5'!T78</f>
        <v>0</v>
      </c>
    </row>
    <row r="278" spans="2:20" s="161" customFormat="1" ht="13.5">
      <c r="B278" s="35" t="s">
        <v>573</v>
      </c>
      <c r="C278" s="94" t="str">
        <f t="shared" si="168"/>
        <v>IT Services</v>
      </c>
      <c r="D278" s="234" t="str">
        <f t="shared" si="170"/>
        <v>IT</v>
      </c>
      <c r="E278" s="18" t="str">
        <f t="shared" si="169"/>
        <v>£m (nominal)</v>
      </c>
      <c r="H278" s="98">
        <f>'5'!H79</f>
        <v>0</v>
      </c>
      <c r="I278" s="98">
        <f>'5'!I79</f>
        <v>0</v>
      </c>
      <c r="J278" s="98">
        <f>'5'!J79</f>
        <v>0</v>
      </c>
      <c r="K278" s="98">
        <f>'5'!K79</f>
        <v>0</v>
      </c>
      <c r="L278" s="98">
        <f>'5'!L79</f>
        <v>0</v>
      </c>
      <c r="M278" s="98">
        <f>'5'!M79</f>
        <v>0</v>
      </c>
      <c r="N278" s="98">
        <f>'5'!N79</f>
        <v>0</v>
      </c>
      <c r="O278" s="98">
        <f>'5'!O79</f>
        <v>0</v>
      </c>
      <c r="P278" s="98">
        <f>'5'!P79</f>
        <v>0</v>
      </c>
      <c r="Q278" s="98">
        <f>'5'!Q79</f>
        <v>0</v>
      </c>
      <c r="R278" s="98">
        <f>'5'!R79</f>
        <v>0</v>
      </c>
      <c r="S278" s="98">
        <f>'5'!S79</f>
        <v>0</v>
      </c>
      <c r="T278" s="98">
        <f>'5'!T79</f>
        <v>0</v>
      </c>
    </row>
    <row r="279" spans="2:20" s="161" customFormat="1" ht="13.5">
      <c r="B279" s="35" t="s">
        <v>573</v>
      </c>
      <c r="C279" s="94" t="str">
        <f t="shared" si="168"/>
        <v>Office Sundry</v>
      </c>
      <c r="D279" s="234" t="str">
        <f t="shared" si="170"/>
        <v>OS</v>
      </c>
      <c r="E279" s="18" t="str">
        <f t="shared" si="169"/>
        <v>£m (nominal)</v>
      </c>
      <c r="H279" s="98">
        <f>'5'!H80</f>
        <v>0</v>
      </c>
      <c r="I279" s="98">
        <f>'5'!I80</f>
        <v>0</v>
      </c>
      <c r="J279" s="98">
        <f>'5'!J80</f>
        <v>0</v>
      </c>
      <c r="K279" s="98">
        <f>'5'!K80</f>
        <v>0</v>
      </c>
      <c r="L279" s="98">
        <f>'5'!L80</f>
        <v>0</v>
      </c>
      <c r="M279" s="98">
        <f>'5'!M80</f>
        <v>0</v>
      </c>
      <c r="N279" s="98">
        <f>'5'!N80</f>
        <v>0</v>
      </c>
      <c r="O279" s="98">
        <f>'5'!O80</f>
        <v>0</v>
      </c>
      <c r="P279" s="98">
        <f>'5'!P80</f>
        <v>0</v>
      </c>
      <c r="Q279" s="98">
        <f>'5'!Q80</f>
        <v>0</v>
      </c>
      <c r="R279" s="98">
        <f>'5'!R80</f>
        <v>0</v>
      </c>
      <c r="S279" s="98">
        <f>'5'!S80</f>
        <v>0</v>
      </c>
      <c r="T279" s="98">
        <f>'5'!T80</f>
        <v>0</v>
      </c>
    </row>
    <row r="280" spans="2:20" s="161" customFormat="1" ht="13.5">
      <c r="B280" s="35" t="s">
        <v>573</v>
      </c>
      <c r="C280" s="94" t="str">
        <f t="shared" si="168"/>
        <v>Spare - please specify</v>
      </c>
      <c r="D280" s="234" t="str">
        <f t="shared" si="170"/>
        <v>SP1</v>
      </c>
      <c r="E280" s="18" t="str">
        <f t="shared" si="169"/>
        <v>£m (nominal)</v>
      </c>
      <c r="H280" s="98">
        <f>'5'!H81</f>
        <v>0</v>
      </c>
      <c r="I280" s="98">
        <f>'5'!I81</f>
        <v>0</v>
      </c>
      <c r="J280" s="98">
        <f>'5'!J81</f>
        <v>0</v>
      </c>
      <c r="K280" s="98">
        <f>'5'!K81</f>
        <v>0</v>
      </c>
      <c r="L280" s="98">
        <f>'5'!L81</f>
        <v>0</v>
      </c>
      <c r="M280" s="98">
        <f>'5'!M81</f>
        <v>0</v>
      </c>
      <c r="N280" s="98">
        <f>'5'!N81</f>
        <v>0</v>
      </c>
      <c r="O280" s="98">
        <f>'5'!O81</f>
        <v>0</v>
      </c>
      <c r="P280" s="98">
        <f>'5'!P81</f>
        <v>0</v>
      </c>
      <c r="Q280" s="98">
        <f>'5'!Q81</f>
        <v>0</v>
      </c>
      <c r="R280" s="98">
        <f>'5'!R81</f>
        <v>0</v>
      </c>
      <c r="S280" s="98">
        <f>'5'!S81</f>
        <v>0</v>
      </c>
      <c r="T280" s="98">
        <f>'5'!T81</f>
        <v>0</v>
      </c>
    </row>
    <row r="281" spans="2:20" s="161" customFormat="1" ht="13.5">
      <c r="B281" s="35" t="s">
        <v>573</v>
      </c>
      <c r="C281" s="94" t="str">
        <f t="shared" si="168"/>
        <v>Spare - please specify</v>
      </c>
      <c r="D281" s="234" t="str">
        <f t="shared" si="170"/>
        <v>SP2</v>
      </c>
      <c r="E281" s="18" t="str">
        <f t="shared" si="169"/>
        <v>£m (nominal)</v>
      </c>
      <c r="H281" s="98">
        <f>'5'!H82</f>
        <v>0</v>
      </c>
      <c r="I281" s="98">
        <f>'5'!I82</f>
        <v>0</v>
      </c>
      <c r="J281" s="98">
        <f>'5'!J82</f>
        <v>0</v>
      </c>
      <c r="K281" s="98">
        <f>'5'!K82</f>
        <v>0</v>
      </c>
      <c r="L281" s="98">
        <f>'5'!L82</f>
        <v>0</v>
      </c>
      <c r="M281" s="98">
        <f>'5'!M82</f>
        <v>0</v>
      </c>
      <c r="N281" s="98">
        <f>'5'!N82</f>
        <v>0</v>
      </c>
      <c r="O281" s="98">
        <f>'5'!O82</f>
        <v>0</v>
      </c>
      <c r="P281" s="98">
        <f>'5'!P82</f>
        <v>0</v>
      </c>
      <c r="Q281" s="98">
        <f>'5'!Q82</f>
        <v>0</v>
      </c>
      <c r="R281" s="98">
        <f>'5'!R82</f>
        <v>0</v>
      </c>
      <c r="S281" s="98">
        <f>'5'!S82</f>
        <v>0</v>
      </c>
      <c r="T281" s="98">
        <f>'5'!T82</f>
        <v>0</v>
      </c>
    </row>
    <row r="282" spans="2:20" s="161" customFormat="1" ht="13.5">
      <c r="B282" s="35" t="s">
        <v>573</v>
      </c>
      <c r="C282" s="94" t="str">
        <f t="shared" si="168"/>
        <v>Spare - please specify</v>
      </c>
      <c r="D282" s="234" t="str">
        <f t="shared" si="170"/>
        <v>SP3</v>
      </c>
      <c r="E282" s="18" t="str">
        <f t="shared" si="169"/>
        <v>£m (nominal)</v>
      </c>
      <c r="H282" s="98">
        <f>'5'!H83</f>
        <v>0</v>
      </c>
      <c r="I282" s="98">
        <f>'5'!I83</f>
        <v>0</v>
      </c>
      <c r="J282" s="98">
        <f>'5'!J83</f>
        <v>0</v>
      </c>
      <c r="K282" s="98">
        <f>'5'!K83</f>
        <v>0</v>
      </c>
      <c r="L282" s="98">
        <f>'5'!L83</f>
        <v>0</v>
      </c>
      <c r="M282" s="98">
        <f>'5'!M83</f>
        <v>0</v>
      </c>
      <c r="N282" s="98">
        <f>'5'!N83</f>
        <v>0</v>
      </c>
      <c r="O282" s="98">
        <f>'5'!O83</f>
        <v>0</v>
      </c>
      <c r="P282" s="98">
        <f>'5'!P83</f>
        <v>0</v>
      </c>
      <c r="Q282" s="98">
        <f>'5'!Q83</f>
        <v>0</v>
      </c>
      <c r="R282" s="98">
        <f>'5'!R83</f>
        <v>0</v>
      </c>
      <c r="S282" s="98">
        <f>'5'!S83</f>
        <v>0</v>
      </c>
      <c r="T282" s="98">
        <f>'5'!T83</f>
        <v>0</v>
      </c>
    </row>
    <row r="283" spans="2:20" s="161" customFormat="1" ht="13.5">
      <c r="B283" s="35" t="s">
        <v>572</v>
      </c>
      <c r="C283" s="16" t="str">
        <f t="shared" si="168"/>
        <v>Industry</v>
      </c>
      <c r="D283" s="234"/>
      <c r="E283" s="18" t="str">
        <f t="shared" si="169"/>
        <v>£m (nominal)</v>
      </c>
      <c r="H283" s="98">
        <f>'5'!H84</f>
        <v>0</v>
      </c>
      <c r="I283" s="98">
        <f>'5'!I84</f>
        <v>0</v>
      </c>
      <c r="J283" s="98">
        <f>'5'!J84</f>
        <v>0</v>
      </c>
      <c r="K283" s="98">
        <f>'5'!K84</f>
        <v>0</v>
      </c>
      <c r="L283" s="98">
        <f>'5'!L84</f>
        <v>0</v>
      </c>
      <c r="M283" s="98">
        <f>'5'!M84</f>
        <v>0</v>
      </c>
      <c r="N283" s="98">
        <f>'5'!N84</f>
        <v>0</v>
      </c>
      <c r="O283" s="98">
        <f>'5'!O84</f>
        <v>0</v>
      </c>
      <c r="P283" s="98">
        <f>'5'!P84</f>
        <v>0</v>
      </c>
      <c r="Q283" s="98">
        <f>'5'!Q84</f>
        <v>0</v>
      </c>
      <c r="R283" s="98">
        <f>'5'!R84</f>
        <v>0</v>
      </c>
      <c r="S283" s="98">
        <f>'5'!S84</f>
        <v>0</v>
      </c>
      <c r="T283" s="98">
        <f>'5'!T84</f>
        <v>0</v>
      </c>
    </row>
    <row r="284" spans="2:20" s="161" customFormat="1" ht="13.5">
      <c r="B284" s="35" t="s">
        <v>572</v>
      </c>
      <c r="C284" s="94" t="str">
        <f t="shared" si="168"/>
        <v>Payroll costs</v>
      </c>
      <c r="D284" s="234" t="str">
        <f t="shared" ref="D284:D296" si="171">D435</f>
        <v>PR</v>
      </c>
      <c r="E284" s="18" t="str">
        <f t="shared" si="169"/>
        <v>£m (nominal)</v>
      </c>
      <c r="H284" s="98">
        <f>'5'!H85</f>
        <v>0</v>
      </c>
      <c r="I284" s="98">
        <f>'5'!I85</f>
        <v>0</v>
      </c>
      <c r="J284" s="98">
        <f>'5'!J85</f>
        <v>0</v>
      </c>
      <c r="K284" s="98">
        <f>'5'!K85</f>
        <v>0</v>
      </c>
      <c r="L284" s="98">
        <f>'5'!L85</f>
        <v>0</v>
      </c>
      <c r="M284" s="98">
        <f>'5'!M85</f>
        <v>0</v>
      </c>
      <c r="N284" s="98">
        <f>'5'!N85</f>
        <v>0</v>
      </c>
      <c r="O284" s="98">
        <f>'5'!O85</f>
        <v>0</v>
      </c>
      <c r="P284" s="98">
        <f>'5'!P85</f>
        <v>0</v>
      </c>
      <c r="Q284" s="98">
        <f>'5'!Q85</f>
        <v>0</v>
      </c>
      <c r="R284" s="98">
        <f>'5'!R85</f>
        <v>0</v>
      </c>
      <c r="S284" s="98">
        <f>'5'!S85</f>
        <v>0</v>
      </c>
      <c r="T284" s="98">
        <f>'5'!T85</f>
        <v>0</v>
      </c>
    </row>
    <row r="285" spans="2:20" s="161" customFormat="1" ht="13.5">
      <c r="B285" s="35" t="s">
        <v>572</v>
      </c>
      <c r="C285" s="94" t="str">
        <f t="shared" si="168"/>
        <v>Non-payroll costs</v>
      </c>
      <c r="D285" s="234" t="str">
        <f t="shared" si="171"/>
        <v>NP</v>
      </c>
      <c r="E285" s="18" t="str">
        <f t="shared" si="169"/>
        <v>£m (nominal)</v>
      </c>
      <c r="H285" s="98">
        <f>'5'!H86</f>
        <v>0</v>
      </c>
      <c r="I285" s="98">
        <f>'5'!I86</f>
        <v>0</v>
      </c>
      <c r="J285" s="98">
        <f>'5'!J86</f>
        <v>0</v>
      </c>
      <c r="K285" s="98">
        <f>'5'!K86</f>
        <v>0</v>
      </c>
      <c r="L285" s="98">
        <f>'5'!L86</f>
        <v>0</v>
      </c>
      <c r="M285" s="98">
        <f>'5'!M86</f>
        <v>0</v>
      </c>
      <c r="N285" s="98">
        <f>'5'!N86</f>
        <v>0</v>
      </c>
      <c r="O285" s="98">
        <f>'5'!O86</f>
        <v>0</v>
      </c>
      <c r="P285" s="98">
        <f>'5'!P86</f>
        <v>0</v>
      </c>
      <c r="Q285" s="98">
        <f>'5'!Q86</f>
        <v>0</v>
      </c>
      <c r="R285" s="98">
        <f>'5'!R86</f>
        <v>0</v>
      </c>
      <c r="S285" s="98">
        <f>'5'!S86</f>
        <v>0</v>
      </c>
      <c r="T285" s="98">
        <f>'5'!T86</f>
        <v>0</v>
      </c>
    </row>
    <row r="286" spans="2:20" s="161" customFormat="1" ht="13.5">
      <c r="B286" s="35" t="s">
        <v>572</v>
      </c>
      <c r="C286" s="94" t="str">
        <f t="shared" si="168"/>
        <v>Recruitment</v>
      </c>
      <c r="D286" s="234" t="str">
        <f t="shared" si="171"/>
        <v>RC</v>
      </c>
      <c r="E286" s="18" t="str">
        <f t="shared" si="169"/>
        <v>£m (nominal)</v>
      </c>
      <c r="H286" s="98">
        <f>'5'!H87</f>
        <v>0</v>
      </c>
      <c r="I286" s="98">
        <f>'5'!I87</f>
        <v>0</v>
      </c>
      <c r="J286" s="98">
        <f>'5'!J87</f>
        <v>0</v>
      </c>
      <c r="K286" s="98">
        <f>'5'!K87</f>
        <v>0</v>
      </c>
      <c r="L286" s="98">
        <f>'5'!L87</f>
        <v>0</v>
      </c>
      <c r="M286" s="98">
        <f>'5'!M87</f>
        <v>0</v>
      </c>
      <c r="N286" s="98">
        <f>'5'!N87</f>
        <v>0</v>
      </c>
      <c r="O286" s="98">
        <f>'5'!O87</f>
        <v>0</v>
      </c>
      <c r="P286" s="98">
        <f>'5'!P87</f>
        <v>0</v>
      </c>
      <c r="Q286" s="98">
        <f>'5'!Q87</f>
        <v>0</v>
      </c>
      <c r="R286" s="98">
        <f>'5'!R87</f>
        <v>0</v>
      </c>
      <c r="S286" s="98">
        <f>'5'!S87</f>
        <v>0</v>
      </c>
      <c r="T286" s="98">
        <f>'5'!T87</f>
        <v>0</v>
      </c>
    </row>
    <row r="287" spans="2:20" s="161" customFormat="1" ht="13.5">
      <c r="B287" s="35" t="s">
        <v>572</v>
      </c>
      <c r="C287" s="94" t="str">
        <f t="shared" si="168"/>
        <v>Accommodation</v>
      </c>
      <c r="D287" s="234" t="str">
        <f t="shared" si="171"/>
        <v>AC</v>
      </c>
      <c r="E287" s="18" t="str">
        <f t="shared" si="169"/>
        <v>£m (nominal)</v>
      </c>
      <c r="H287" s="98">
        <f>'5'!H88</f>
        <v>0</v>
      </c>
      <c r="I287" s="98">
        <f>'5'!I88</f>
        <v>0</v>
      </c>
      <c r="J287" s="98">
        <f>'5'!J88</f>
        <v>0</v>
      </c>
      <c r="K287" s="98">
        <f>'5'!K88</f>
        <v>0</v>
      </c>
      <c r="L287" s="98">
        <f>'5'!L88</f>
        <v>0</v>
      </c>
      <c r="M287" s="98">
        <f>'5'!M88</f>
        <v>0</v>
      </c>
      <c r="N287" s="98">
        <f>'5'!N88</f>
        <v>0</v>
      </c>
      <c r="O287" s="98">
        <f>'5'!O88</f>
        <v>0</v>
      </c>
      <c r="P287" s="98">
        <f>'5'!P88</f>
        <v>0</v>
      </c>
      <c r="Q287" s="98">
        <f>'5'!Q88</f>
        <v>0</v>
      </c>
      <c r="R287" s="98">
        <f>'5'!R88</f>
        <v>0</v>
      </c>
      <c r="S287" s="98">
        <f>'5'!S88</f>
        <v>0</v>
      </c>
      <c r="T287" s="98">
        <f>'5'!T88</f>
        <v>0</v>
      </c>
    </row>
    <row r="288" spans="2:20" s="161" customFormat="1" ht="13.5">
      <c r="B288" s="35" t="s">
        <v>572</v>
      </c>
      <c r="C288" s="94" t="str">
        <f t="shared" si="168"/>
        <v>External services</v>
      </c>
      <c r="D288" s="234" t="str">
        <f t="shared" si="171"/>
        <v>ES</v>
      </c>
      <c r="E288" s="18" t="str">
        <f t="shared" si="169"/>
        <v>£m (nominal)</v>
      </c>
      <c r="H288" s="98">
        <f>'5'!H89</f>
        <v>0</v>
      </c>
      <c r="I288" s="98">
        <f>'5'!I89</f>
        <v>0</v>
      </c>
      <c r="J288" s="98">
        <f>'5'!J89</f>
        <v>0</v>
      </c>
      <c r="K288" s="98">
        <f>'5'!K89</f>
        <v>0</v>
      </c>
      <c r="L288" s="98">
        <f>'5'!L89</f>
        <v>0</v>
      </c>
      <c r="M288" s="98">
        <f>'5'!M89</f>
        <v>0</v>
      </c>
      <c r="N288" s="98">
        <f>'5'!N89</f>
        <v>0</v>
      </c>
      <c r="O288" s="98">
        <f>'5'!O89</f>
        <v>0</v>
      </c>
      <c r="P288" s="98">
        <f>'5'!P89</f>
        <v>0</v>
      </c>
      <c r="Q288" s="98">
        <f>'5'!Q89</f>
        <v>0</v>
      </c>
      <c r="R288" s="98">
        <f>'5'!R89</f>
        <v>0</v>
      </c>
      <c r="S288" s="98">
        <f>'5'!S89</f>
        <v>0</v>
      </c>
      <c r="T288" s="98">
        <f>'5'!T89</f>
        <v>0</v>
      </c>
    </row>
    <row r="289" spans="2:20" s="161" customFormat="1" ht="13.5">
      <c r="B289" s="35" t="s">
        <v>572</v>
      </c>
      <c r="C289" s="94" t="str">
        <f t="shared" si="168"/>
        <v>Internal services</v>
      </c>
      <c r="D289" s="234" t="str">
        <f t="shared" si="171"/>
        <v>IS</v>
      </c>
      <c r="E289" s="18" t="str">
        <f t="shared" si="169"/>
        <v>£m (nominal)</v>
      </c>
      <c r="H289" s="98">
        <f>'5'!H90</f>
        <v>0</v>
      </c>
      <c r="I289" s="98">
        <f>'5'!I90</f>
        <v>0</v>
      </c>
      <c r="J289" s="98">
        <f>'5'!J90</f>
        <v>0</v>
      </c>
      <c r="K289" s="98">
        <f>'5'!K90</f>
        <v>0</v>
      </c>
      <c r="L289" s="98">
        <f>'5'!L90</f>
        <v>0</v>
      </c>
      <c r="M289" s="98">
        <f>'5'!M90</f>
        <v>0</v>
      </c>
      <c r="N289" s="98">
        <f>'5'!N90</f>
        <v>0</v>
      </c>
      <c r="O289" s="98">
        <f>'5'!O90</f>
        <v>0</v>
      </c>
      <c r="P289" s="98">
        <f>'5'!P90</f>
        <v>0</v>
      </c>
      <c r="Q289" s="98">
        <f>'5'!Q90</f>
        <v>0</v>
      </c>
      <c r="R289" s="98">
        <f>'5'!R90</f>
        <v>0</v>
      </c>
      <c r="S289" s="98">
        <f>'5'!S90</f>
        <v>0</v>
      </c>
      <c r="T289" s="98">
        <f>'5'!T90</f>
        <v>0</v>
      </c>
    </row>
    <row r="290" spans="2:20" s="161" customFormat="1" ht="13.5">
      <c r="B290" s="35" t="s">
        <v>572</v>
      </c>
      <c r="C290" s="94" t="str">
        <f t="shared" si="168"/>
        <v>Service management</v>
      </c>
      <c r="D290" s="234" t="str">
        <f t="shared" si="171"/>
        <v>SM</v>
      </c>
      <c r="E290" s="18" t="str">
        <f t="shared" si="169"/>
        <v>£m (nominal)</v>
      </c>
      <c r="H290" s="98">
        <f>'5'!H91</f>
        <v>0</v>
      </c>
      <c r="I290" s="98">
        <f>'5'!I91</f>
        <v>0</v>
      </c>
      <c r="J290" s="98">
        <f>'5'!J91</f>
        <v>0</v>
      </c>
      <c r="K290" s="98">
        <f>'5'!K91</f>
        <v>0</v>
      </c>
      <c r="L290" s="98">
        <f>'5'!L91</f>
        <v>0</v>
      </c>
      <c r="M290" s="98">
        <f>'5'!M91</f>
        <v>0</v>
      </c>
      <c r="N290" s="98">
        <f>'5'!N91</f>
        <v>0</v>
      </c>
      <c r="O290" s="98">
        <f>'5'!O91</f>
        <v>0</v>
      </c>
      <c r="P290" s="98">
        <f>'5'!P91</f>
        <v>0</v>
      </c>
      <c r="Q290" s="98">
        <f>'5'!Q91</f>
        <v>0</v>
      </c>
      <c r="R290" s="98">
        <f>'5'!R91</f>
        <v>0</v>
      </c>
      <c r="S290" s="98">
        <f>'5'!S91</f>
        <v>0</v>
      </c>
      <c r="T290" s="98">
        <f>'5'!T91</f>
        <v>0</v>
      </c>
    </row>
    <row r="291" spans="2:20" s="161" customFormat="1" ht="13.5">
      <c r="B291" s="35" t="s">
        <v>572</v>
      </c>
      <c r="C291" s="94" t="str">
        <f t="shared" ref="C291:C322" si="172">C442</f>
        <v>Transition</v>
      </c>
      <c r="D291" s="234" t="str">
        <f t="shared" si="171"/>
        <v>TR</v>
      </c>
      <c r="E291" s="18" t="str">
        <f t="shared" ref="E291:E322" si="173">E442</f>
        <v>£m (nominal)</v>
      </c>
      <c r="H291" s="98">
        <f>'5'!H92</f>
        <v>0</v>
      </c>
      <c r="I291" s="98">
        <f>'5'!I92</f>
        <v>0</v>
      </c>
      <c r="J291" s="98">
        <f>'5'!J92</f>
        <v>0</v>
      </c>
      <c r="K291" s="98">
        <f>'5'!K92</f>
        <v>0</v>
      </c>
      <c r="L291" s="98">
        <f>'5'!L92</f>
        <v>0</v>
      </c>
      <c r="M291" s="98">
        <f>'5'!M92</f>
        <v>0</v>
      </c>
      <c r="N291" s="98">
        <f>'5'!N92</f>
        <v>0</v>
      </c>
      <c r="O291" s="98">
        <f>'5'!O92</f>
        <v>0</v>
      </c>
      <c r="P291" s="98">
        <f>'5'!P92</f>
        <v>0</v>
      </c>
      <c r="Q291" s="98">
        <f>'5'!Q92</f>
        <v>0</v>
      </c>
      <c r="R291" s="98">
        <f>'5'!R92</f>
        <v>0</v>
      </c>
      <c r="S291" s="98">
        <f>'5'!S92</f>
        <v>0</v>
      </c>
      <c r="T291" s="98">
        <f>'5'!T92</f>
        <v>0</v>
      </c>
    </row>
    <row r="292" spans="2:20" s="161" customFormat="1" ht="13.5">
      <c r="B292" s="35" t="s">
        <v>572</v>
      </c>
      <c r="C292" s="94" t="str">
        <f t="shared" si="172"/>
        <v>IT Services</v>
      </c>
      <c r="D292" s="234" t="str">
        <f t="shared" si="171"/>
        <v>IT</v>
      </c>
      <c r="E292" s="18" t="str">
        <f t="shared" si="173"/>
        <v>£m (nominal)</v>
      </c>
      <c r="H292" s="98">
        <f>'5'!H93</f>
        <v>0</v>
      </c>
      <c r="I292" s="98">
        <f>'5'!I93</f>
        <v>0</v>
      </c>
      <c r="J292" s="98">
        <f>'5'!J93</f>
        <v>0</v>
      </c>
      <c r="K292" s="98">
        <f>'5'!K93</f>
        <v>0</v>
      </c>
      <c r="L292" s="98">
        <f>'5'!L93</f>
        <v>0</v>
      </c>
      <c r="M292" s="98">
        <f>'5'!M93</f>
        <v>0</v>
      </c>
      <c r="N292" s="98">
        <f>'5'!N93</f>
        <v>0</v>
      </c>
      <c r="O292" s="98">
        <f>'5'!O93</f>
        <v>0</v>
      </c>
      <c r="P292" s="98">
        <f>'5'!P93</f>
        <v>0</v>
      </c>
      <c r="Q292" s="98">
        <f>'5'!Q93</f>
        <v>0</v>
      </c>
      <c r="R292" s="98">
        <f>'5'!R93</f>
        <v>0</v>
      </c>
      <c r="S292" s="98">
        <f>'5'!S93</f>
        <v>0</v>
      </c>
      <c r="T292" s="98">
        <f>'5'!T93</f>
        <v>0</v>
      </c>
    </row>
    <row r="293" spans="2:20" s="161" customFormat="1" ht="13.5">
      <c r="B293" s="35" t="s">
        <v>572</v>
      </c>
      <c r="C293" s="94" t="str">
        <f t="shared" si="172"/>
        <v>Office Sundry</v>
      </c>
      <c r="D293" s="234" t="str">
        <f t="shared" si="171"/>
        <v>OS</v>
      </c>
      <c r="E293" s="18" t="str">
        <f t="shared" si="173"/>
        <v>£m (nominal)</v>
      </c>
      <c r="H293" s="98">
        <f>'5'!H94</f>
        <v>0</v>
      </c>
      <c r="I293" s="98">
        <f>'5'!I94</f>
        <v>0</v>
      </c>
      <c r="J293" s="98">
        <f>'5'!J94</f>
        <v>0</v>
      </c>
      <c r="K293" s="98">
        <f>'5'!K94</f>
        <v>0</v>
      </c>
      <c r="L293" s="98">
        <f>'5'!L94</f>
        <v>0</v>
      </c>
      <c r="M293" s="98">
        <f>'5'!M94</f>
        <v>0</v>
      </c>
      <c r="N293" s="98">
        <f>'5'!N94</f>
        <v>0</v>
      </c>
      <c r="O293" s="98">
        <f>'5'!O94</f>
        <v>0</v>
      </c>
      <c r="P293" s="98">
        <f>'5'!P94</f>
        <v>0</v>
      </c>
      <c r="Q293" s="98">
        <f>'5'!Q94</f>
        <v>0</v>
      </c>
      <c r="R293" s="98">
        <f>'5'!R94</f>
        <v>0</v>
      </c>
      <c r="S293" s="98">
        <f>'5'!S94</f>
        <v>0</v>
      </c>
      <c r="T293" s="98">
        <f>'5'!T94</f>
        <v>0</v>
      </c>
    </row>
    <row r="294" spans="2:20" s="161" customFormat="1" ht="13.5">
      <c r="B294" s="35" t="s">
        <v>572</v>
      </c>
      <c r="C294" s="94" t="str">
        <f t="shared" si="172"/>
        <v>Spare - please specify</v>
      </c>
      <c r="D294" s="234" t="str">
        <f t="shared" si="171"/>
        <v>SP1</v>
      </c>
      <c r="E294" s="18" t="str">
        <f t="shared" si="173"/>
        <v>£m (nominal)</v>
      </c>
      <c r="H294" s="98">
        <f>'5'!H95</f>
        <v>0</v>
      </c>
      <c r="I294" s="98">
        <f>'5'!I95</f>
        <v>0</v>
      </c>
      <c r="J294" s="98">
        <f>'5'!J95</f>
        <v>0</v>
      </c>
      <c r="K294" s="98">
        <f>'5'!K95</f>
        <v>0</v>
      </c>
      <c r="L294" s="98">
        <f>'5'!L95</f>
        <v>0</v>
      </c>
      <c r="M294" s="98">
        <f>'5'!M95</f>
        <v>0</v>
      </c>
      <c r="N294" s="98">
        <f>'5'!N95</f>
        <v>0</v>
      </c>
      <c r="O294" s="98">
        <f>'5'!O95</f>
        <v>0</v>
      </c>
      <c r="P294" s="98">
        <f>'5'!P95</f>
        <v>0</v>
      </c>
      <c r="Q294" s="98">
        <f>'5'!Q95</f>
        <v>0</v>
      </c>
      <c r="R294" s="98">
        <f>'5'!R95</f>
        <v>0</v>
      </c>
      <c r="S294" s="98">
        <f>'5'!S95</f>
        <v>0</v>
      </c>
      <c r="T294" s="98">
        <f>'5'!T95</f>
        <v>0</v>
      </c>
    </row>
    <row r="295" spans="2:20" s="161" customFormat="1" ht="13.5">
      <c r="B295" s="35" t="s">
        <v>572</v>
      </c>
      <c r="C295" s="94" t="str">
        <f t="shared" si="172"/>
        <v>Spare - please specify</v>
      </c>
      <c r="D295" s="234" t="str">
        <f t="shared" si="171"/>
        <v>SP2</v>
      </c>
      <c r="E295" s="18" t="str">
        <f t="shared" si="173"/>
        <v>£m (nominal)</v>
      </c>
      <c r="H295" s="98">
        <f>'5'!H96</f>
        <v>0</v>
      </c>
      <c r="I295" s="98">
        <f>'5'!I96</f>
        <v>0</v>
      </c>
      <c r="J295" s="98">
        <f>'5'!J96</f>
        <v>0</v>
      </c>
      <c r="K295" s="98">
        <f>'5'!K96</f>
        <v>0</v>
      </c>
      <c r="L295" s="98">
        <f>'5'!L96</f>
        <v>0</v>
      </c>
      <c r="M295" s="98">
        <f>'5'!M96</f>
        <v>0</v>
      </c>
      <c r="N295" s="98">
        <f>'5'!N96</f>
        <v>0</v>
      </c>
      <c r="O295" s="98">
        <f>'5'!O96</f>
        <v>0</v>
      </c>
      <c r="P295" s="98">
        <f>'5'!P96</f>
        <v>0</v>
      </c>
      <c r="Q295" s="98">
        <f>'5'!Q96</f>
        <v>0</v>
      </c>
      <c r="R295" s="98">
        <f>'5'!R96</f>
        <v>0</v>
      </c>
      <c r="S295" s="98">
        <f>'5'!S96</f>
        <v>0</v>
      </c>
      <c r="T295" s="98">
        <f>'5'!T96</f>
        <v>0</v>
      </c>
    </row>
    <row r="296" spans="2:20" s="161" customFormat="1" ht="13.5">
      <c r="B296" s="35" t="s">
        <v>572</v>
      </c>
      <c r="C296" s="94" t="str">
        <f t="shared" si="172"/>
        <v>Spare - please specify</v>
      </c>
      <c r="D296" s="234" t="str">
        <f t="shared" si="171"/>
        <v>SP3</v>
      </c>
      <c r="E296" s="18" t="str">
        <f t="shared" si="173"/>
        <v>£m (nominal)</v>
      </c>
      <c r="H296" s="98">
        <f>'5'!H97</f>
        <v>0</v>
      </c>
      <c r="I296" s="98">
        <f>'5'!I97</f>
        <v>0</v>
      </c>
      <c r="J296" s="98">
        <f>'5'!J97</f>
        <v>0</v>
      </c>
      <c r="K296" s="98">
        <f>'5'!K97</f>
        <v>0</v>
      </c>
      <c r="L296" s="98">
        <f>'5'!L97</f>
        <v>0</v>
      </c>
      <c r="M296" s="98">
        <f>'5'!M97</f>
        <v>0</v>
      </c>
      <c r="N296" s="98">
        <f>'5'!N97</f>
        <v>0</v>
      </c>
      <c r="O296" s="98">
        <f>'5'!O97</f>
        <v>0</v>
      </c>
      <c r="P296" s="98">
        <f>'5'!P97</f>
        <v>0</v>
      </c>
      <c r="Q296" s="98">
        <f>'5'!Q97</f>
        <v>0</v>
      </c>
      <c r="R296" s="98">
        <f>'5'!R97</f>
        <v>0</v>
      </c>
      <c r="S296" s="98">
        <f>'5'!S97</f>
        <v>0</v>
      </c>
      <c r="T296" s="98">
        <f>'5'!T97</f>
        <v>0</v>
      </c>
    </row>
    <row r="297" spans="2:20" s="161" customFormat="1" ht="13.5">
      <c r="B297" s="35" t="s">
        <v>576</v>
      </c>
      <c r="C297" s="16" t="str">
        <f t="shared" si="172"/>
        <v xml:space="preserve">Operations </v>
      </c>
      <c r="D297" s="234"/>
      <c r="E297" s="18" t="str">
        <f t="shared" si="173"/>
        <v>£m (nominal)</v>
      </c>
      <c r="H297" s="98">
        <f>'5'!H98</f>
        <v>0</v>
      </c>
      <c r="I297" s="98">
        <f>'5'!I98</f>
        <v>0</v>
      </c>
      <c r="J297" s="98">
        <f>'5'!J98</f>
        <v>0</v>
      </c>
      <c r="K297" s="98">
        <f>'5'!K98</f>
        <v>0</v>
      </c>
      <c r="L297" s="98">
        <f>'5'!L98</f>
        <v>0</v>
      </c>
      <c r="M297" s="98">
        <f>'5'!M98</f>
        <v>0</v>
      </c>
      <c r="N297" s="98">
        <f>'5'!N98</f>
        <v>0</v>
      </c>
      <c r="O297" s="98">
        <f>'5'!O98</f>
        <v>0</v>
      </c>
      <c r="P297" s="98">
        <f>'5'!P98</f>
        <v>0</v>
      </c>
      <c r="Q297" s="98">
        <f>'5'!Q98</f>
        <v>0</v>
      </c>
      <c r="R297" s="98">
        <f>'5'!R98</f>
        <v>0</v>
      </c>
      <c r="S297" s="98">
        <f>'5'!S98</f>
        <v>0</v>
      </c>
      <c r="T297" s="98">
        <f>'5'!T98</f>
        <v>0</v>
      </c>
    </row>
    <row r="298" spans="2:20" s="161" customFormat="1" ht="13.5">
      <c r="B298" s="35" t="s">
        <v>576</v>
      </c>
      <c r="C298" s="94" t="str">
        <f t="shared" si="172"/>
        <v>Payroll costs</v>
      </c>
      <c r="D298" s="234" t="str">
        <f t="shared" ref="D298:D310" si="174">D449</f>
        <v>PR</v>
      </c>
      <c r="E298" s="18" t="str">
        <f t="shared" si="173"/>
        <v>£m (nominal)</v>
      </c>
      <c r="H298" s="98">
        <f>'5'!H99</f>
        <v>0</v>
      </c>
      <c r="I298" s="98">
        <f>'5'!I99</f>
        <v>0</v>
      </c>
      <c r="J298" s="98">
        <f>'5'!J99</f>
        <v>0</v>
      </c>
      <c r="K298" s="98">
        <f>'5'!K99</f>
        <v>0</v>
      </c>
      <c r="L298" s="98">
        <f>'5'!L99</f>
        <v>0</v>
      </c>
      <c r="M298" s="98">
        <f>'5'!M99</f>
        <v>0</v>
      </c>
      <c r="N298" s="98">
        <f>'5'!N99</f>
        <v>0</v>
      </c>
      <c r="O298" s="98">
        <f>'5'!O99</f>
        <v>0</v>
      </c>
      <c r="P298" s="98">
        <f>'5'!P99</f>
        <v>0</v>
      </c>
      <c r="Q298" s="98">
        <f>'5'!Q99</f>
        <v>0</v>
      </c>
      <c r="R298" s="98">
        <f>'5'!R99</f>
        <v>0</v>
      </c>
      <c r="S298" s="98">
        <f>'5'!S99</f>
        <v>0</v>
      </c>
      <c r="T298" s="98">
        <f>'5'!T99</f>
        <v>0</v>
      </c>
    </row>
    <row r="299" spans="2:20" s="161" customFormat="1" ht="13.5">
      <c r="B299" s="35" t="s">
        <v>576</v>
      </c>
      <c r="C299" s="94" t="str">
        <f t="shared" si="172"/>
        <v>Non-payroll costs</v>
      </c>
      <c r="D299" s="234" t="str">
        <f t="shared" si="174"/>
        <v>NP</v>
      </c>
      <c r="E299" s="18" t="str">
        <f t="shared" si="173"/>
        <v>£m (nominal)</v>
      </c>
      <c r="H299" s="98">
        <f>'5'!H100</f>
        <v>0</v>
      </c>
      <c r="I299" s="98">
        <f>'5'!I100</f>
        <v>0</v>
      </c>
      <c r="J299" s="98">
        <f>'5'!J100</f>
        <v>0</v>
      </c>
      <c r="K299" s="98">
        <f>'5'!K100</f>
        <v>0</v>
      </c>
      <c r="L299" s="98">
        <f>'5'!L100</f>
        <v>0</v>
      </c>
      <c r="M299" s="98">
        <f>'5'!M100</f>
        <v>0</v>
      </c>
      <c r="N299" s="98">
        <f>'5'!N100</f>
        <v>0</v>
      </c>
      <c r="O299" s="98">
        <f>'5'!O100</f>
        <v>0</v>
      </c>
      <c r="P299" s="98">
        <f>'5'!P100</f>
        <v>0</v>
      </c>
      <c r="Q299" s="98">
        <f>'5'!Q100</f>
        <v>0</v>
      </c>
      <c r="R299" s="98">
        <f>'5'!R100</f>
        <v>0</v>
      </c>
      <c r="S299" s="98">
        <f>'5'!S100</f>
        <v>0</v>
      </c>
      <c r="T299" s="98">
        <f>'5'!T100</f>
        <v>0</v>
      </c>
    </row>
    <row r="300" spans="2:20" s="161" customFormat="1" ht="13.5">
      <c r="B300" s="35" t="s">
        <v>576</v>
      </c>
      <c r="C300" s="94" t="str">
        <f t="shared" si="172"/>
        <v>Recruitment</v>
      </c>
      <c r="D300" s="234" t="str">
        <f t="shared" si="174"/>
        <v>RC</v>
      </c>
      <c r="E300" s="18" t="str">
        <f t="shared" si="173"/>
        <v>£m (nominal)</v>
      </c>
      <c r="H300" s="98">
        <f>'5'!H101</f>
        <v>0</v>
      </c>
      <c r="I300" s="98">
        <f>'5'!I101</f>
        <v>0</v>
      </c>
      <c r="J300" s="98">
        <f>'5'!J101</f>
        <v>0</v>
      </c>
      <c r="K300" s="98">
        <f>'5'!K101</f>
        <v>0</v>
      </c>
      <c r="L300" s="98">
        <f>'5'!L101</f>
        <v>0</v>
      </c>
      <c r="M300" s="98">
        <f>'5'!M101</f>
        <v>0</v>
      </c>
      <c r="N300" s="98">
        <f>'5'!N101</f>
        <v>0</v>
      </c>
      <c r="O300" s="98">
        <f>'5'!O101</f>
        <v>0</v>
      </c>
      <c r="P300" s="98">
        <f>'5'!P101</f>
        <v>0</v>
      </c>
      <c r="Q300" s="98">
        <f>'5'!Q101</f>
        <v>0</v>
      </c>
      <c r="R300" s="98">
        <f>'5'!R101</f>
        <v>0</v>
      </c>
      <c r="S300" s="98">
        <f>'5'!S101</f>
        <v>0</v>
      </c>
      <c r="T300" s="98">
        <f>'5'!T101</f>
        <v>0</v>
      </c>
    </row>
    <row r="301" spans="2:20" s="161" customFormat="1" ht="13.5">
      <c r="B301" s="35" t="s">
        <v>576</v>
      </c>
      <c r="C301" s="94" t="str">
        <f t="shared" si="172"/>
        <v>Accommodation</v>
      </c>
      <c r="D301" s="234" t="str">
        <f t="shared" si="174"/>
        <v>AC</v>
      </c>
      <c r="E301" s="18" t="str">
        <f t="shared" si="173"/>
        <v>£m (nominal)</v>
      </c>
      <c r="H301" s="98">
        <f>'5'!H102</f>
        <v>0</v>
      </c>
      <c r="I301" s="98">
        <f>'5'!I102</f>
        <v>0</v>
      </c>
      <c r="J301" s="98">
        <f>'5'!J102</f>
        <v>0</v>
      </c>
      <c r="K301" s="98">
        <f>'5'!K102</f>
        <v>0</v>
      </c>
      <c r="L301" s="98">
        <f>'5'!L102</f>
        <v>0</v>
      </c>
      <c r="M301" s="98">
        <f>'5'!M102</f>
        <v>0</v>
      </c>
      <c r="N301" s="98">
        <f>'5'!N102</f>
        <v>0</v>
      </c>
      <c r="O301" s="98">
        <f>'5'!O102</f>
        <v>0</v>
      </c>
      <c r="P301" s="98">
        <f>'5'!P102</f>
        <v>0</v>
      </c>
      <c r="Q301" s="98">
        <f>'5'!Q102</f>
        <v>0</v>
      </c>
      <c r="R301" s="98">
        <f>'5'!R102</f>
        <v>0</v>
      </c>
      <c r="S301" s="98">
        <f>'5'!S102</f>
        <v>0</v>
      </c>
      <c r="T301" s="98">
        <f>'5'!T102</f>
        <v>0</v>
      </c>
    </row>
    <row r="302" spans="2:20" s="161" customFormat="1" ht="13.5">
      <c r="B302" s="35" t="s">
        <v>576</v>
      </c>
      <c r="C302" s="94" t="str">
        <f t="shared" si="172"/>
        <v>External services</v>
      </c>
      <c r="D302" s="234" t="str">
        <f t="shared" si="174"/>
        <v>ES</v>
      </c>
      <c r="E302" s="18" t="str">
        <f t="shared" si="173"/>
        <v>£m (nominal)</v>
      </c>
      <c r="H302" s="98">
        <f>'5'!H103</f>
        <v>0</v>
      </c>
      <c r="I302" s="98">
        <f>'5'!I103</f>
        <v>0</v>
      </c>
      <c r="J302" s="98">
        <f>'5'!J103</f>
        <v>0</v>
      </c>
      <c r="K302" s="98">
        <f>'5'!K103</f>
        <v>0</v>
      </c>
      <c r="L302" s="98">
        <f>'5'!L103</f>
        <v>0</v>
      </c>
      <c r="M302" s="98">
        <f>'5'!M103</f>
        <v>0</v>
      </c>
      <c r="N302" s="98">
        <f>'5'!N103</f>
        <v>0</v>
      </c>
      <c r="O302" s="98">
        <f>'5'!O103</f>
        <v>0</v>
      </c>
      <c r="P302" s="98">
        <f>'5'!P103</f>
        <v>0</v>
      </c>
      <c r="Q302" s="98">
        <f>'5'!Q103</f>
        <v>0</v>
      </c>
      <c r="R302" s="98">
        <f>'5'!R103</f>
        <v>0</v>
      </c>
      <c r="S302" s="98">
        <f>'5'!S103</f>
        <v>0</v>
      </c>
      <c r="T302" s="98">
        <f>'5'!T103</f>
        <v>0</v>
      </c>
    </row>
    <row r="303" spans="2:20" s="161" customFormat="1" ht="13.5">
      <c r="B303" s="35" t="s">
        <v>576</v>
      </c>
      <c r="C303" s="94" t="str">
        <f t="shared" si="172"/>
        <v>Internal services</v>
      </c>
      <c r="D303" s="234" t="str">
        <f t="shared" si="174"/>
        <v>IS</v>
      </c>
      <c r="E303" s="18" t="str">
        <f t="shared" si="173"/>
        <v>£m (nominal)</v>
      </c>
      <c r="H303" s="98">
        <f>'5'!H104</f>
        <v>0</v>
      </c>
      <c r="I303" s="98">
        <f>'5'!I104</f>
        <v>0</v>
      </c>
      <c r="J303" s="98">
        <f>'5'!J104</f>
        <v>0</v>
      </c>
      <c r="K303" s="98">
        <f>'5'!K104</f>
        <v>0</v>
      </c>
      <c r="L303" s="98">
        <f>'5'!L104</f>
        <v>0</v>
      </c>
      <c r="M303" s="98">
        <f>'5'!M104</f>
        <v>0</v>
      </c>
      <c r="N303" s="98">
        <f>'5'!N104</f>
        <v>0</v>
      </c>
      <c r="O303" s="98">
        <f>'5'!O104</f>
        <v>0</v>
      </c>
      <c r="P303" s="98">
        <f>'5'!P104</f>
        <v>0</v>
      </c>
      <c r="Q303" s="98">
        <f>'5'!Q104</f>
        <v>0</v>
      </c>
      <c r="R303" s="98">
        <f>'5'!R104</f>
        <v>0</v>
      </c>
      <c r="S303" s="98">
        <f>'5'!S104</f>
        <v>0</v>
      </c>
      <c r="T303" s="98">
        <f>'5'!T104</f>
        <v>0</v>
      </c>
    </row>
    <row r="304" spans="2:20" s="161" customFormat="1" ht="13.5">
      <c r="B304" s="35" t="s">
        <v>576</v>
      </c>
      <c r="C304" s="94" t="str">
        <f t="shared" si="172"/>
        <v>Service management</v>
      </c>
      <c r="D304" s="234" t="str">
        <f t="shared" si="174"/>
        <v>SM</v>
      </c>
      <c r="E304" s="18" t="str">
        <f t="shared" si="173"/>
        <v>£m (nominal)</v>
      </c>
      <c r="H304" s="98">
        <f>'5'!H105</f>
        <v>0</v>
      </c>
      <c r="I304" s="98">
        <f>'5'!I105</f>
        <v>0</v>
      </c>
      <c r="J304" s="98">
        <f>'5'!J105</f>
        <v>0</v>
      </c>
      <c r="K304" s="98">
        <f>'5'!K105</f>
        <v>0</v>
      </c>
      <c r="L304" s="98">
        <f>'5'!L105</f>
        <v>0</v>
      </c>
      <c r="M304" s="98">
        <f>'5'!M105</f>
        <v>0</v>
      </c>
      <c r="N304" s="98">
        <f>'5'!N105</f>
        <v>0</v>
      </c>
      <c r="O304" s="98">
        <f>'5'!O105</f>
        <v>0</v>
      </c>
      <c r="P304" s="98">
        <f>'5'!P105</f>
        <v>0</v>
      </c>
      <c r="Q304" s="98">
        <f>'5'!Q105</f>
        <v>0</v>
      </c>
      <c r="R304" s="98">
        <f>'5'!R105</f>
        <v>0</v>
      </c>
      <c r="S304" s="98">
        <f>'5'!S105</f>
        <v>0</v>
      </c>
      <c r="T304" s="98">
        <f>'5'!T105</f>
        <v>0</v>
      </c>
    </row>
    <row r="305" spans="2:20" s="161" customFormat="1" ht="13.5">
      <c r="B305" s="35" t="s">
        <v>576</v>
      </c>
      <c r="C305" s="94" t="str">
        <f t="shared" si="172"/>
        <v>Transition</v>
      </c>
      <c r="D305" s="234" t="str">
        <f t="shared" si="174"/>
        <v>TR</v>
      </c>
      <c r="E305" s="18" t="str">
        <f t="shared" si="173"/>
        <v>£m (nominal)</v>
      </c>
      <c r="H305" s="98">
        <f>'5'!H106</f>
        <v>0</v>
      </c>
      <c r="I305" s="98">
        <f>'5'!I106</f>
        <v>0</v>
      </c>
      <c r="J305" s="98">
        <f>'5'!J106</f>
        <v>0</v>
      </c>
      <c r="K305" s="98">
        <f>'5'!K106</f>
        <v>0</v>
      </c>
      <c r="L305" s="98">
        <f>'5'!L106</f>
        <v>0</v>
      </c>
      <c r="M305" s="98">
        <f>'5'!M106</f>
        <v>0</v>
      </c>
      <c r="N305" s="98">
        <f>'5'!N106</f>
        <v>0</v>
      </c>
      <c r="O305" s="98">
        <f>'5'!O106</f>
        <v>0</v>
      </c>
      <c r="P305" s="98">
        <f>'5'!P106</f>
        <v>0</v>
      </c>
      <c r="Q305" s="98">
        <f>'5'!Q106</f>
        <v>0</v>
      </c>
      <c r="R305" s="98">
        <f>'5'!R106</f>
        <v>0</v>
      </c>
      <c r="S305" s="98">
        <f>'5'!S106</f>
        <v>0</v>
      </c>
      <c r="T305" s="98">
        <f>'5'!T106</f>
        <v>0</v>
      </c>
    </row>
    <row r="306" spans="2:20" s="161" customFormat="1" ht="13.5">
      <c r="B306" s="35" t="s">
        <v>576</v>
      </c>
      <c r="C306" s="94" t="str">
        <f t="shared" si="172"/>
        <v>IT Services</v>
      </c>
      <c r="D306" s="234" t="str">
        <f t="shared" si="174"/>
        <v>IT</v>
      </c>
      <c r="E306" s="18" t="str">
        <f t="shared" si="173"/>
        <v>£m (nominal)</v>
      </c>
      <c r="H306" s="98">
        <f>'5'!H107</f>
        <v>0</v>
      </c>
      <c r="I306" s="98">
        <f>'5'!I107</f>
        <v>0</v>
      </c>
      <c r="J306" s="98">
        <f>'5'!J107</f>
        <v>0</v>
      </c>
      <c r="K306" s="98">
        <f>'5'!K107</f>
        <v>0</v>
      </c>
      <c r="L306" s="98">
        <f>'5'!L107</f>
        <v>0</v>
      </c>
      <c r="M306" s="98">
        <f>'5'!M107</f>
        <v>0</v>
      </c>
      <c r="N306" s="98">
        <f>'5'!N107</f>
        <v>0</v>
      </c>
      <c r="O306" s="98">
        <f>'5'!O107</f>
        <v>0</v>
      </c>
      <c r="P306" s="98">
        <f>'5'!P107</f>
        <v>0</v>
      </c>
      <c r="Q306" s="98">
        <f>'5'!Q107</f>
        <v>0</v>
      </c>
      <c r="R306" s="98">
        <f>'5'!R107</f>
        <v>0</v>
      </c>
      <c r="S306" s="98">
        <f>'5'!S107</f>
        <v>0</v>
      </c>
      <c r="T306" s="98">
        <f>'5'!T107</f>
        <v>0</v>
      </c>
    </row>
    <row r="307" spans="2:20" s="161" customFormat="1" ht="13.5">
      <c r="B307" s="35" t="s">
        <v>576</v>
      </c>
      <c r="C307" s="94" t="str">
        <f t="shared" si="172"/>
        <v>Office Sundry</v>
      </c>
      <c r="D307" s="234" t="str">
        <f t="shared" si="174"/>
        <v>OS</v>
      </c>
      <c r="E307" s="18" t="str">
        <f t="shared" si="173"/>
        <v>£m (nominal)</v>
      </c>
      <c r="H307" s="98">
        <f>'5'!H108</f>
        <v>0</v>
      </c>
      <c r="I307" s="98">
        <f>'5'!I108</f>
        <v>0</v>
      </c>
      <c r="J307" s="98">
        <f>'5'!J108</f>
        <v>0</v>
      </c>
      <c r="K307" s="98">
        <f>'5'!K108</f>
        <v>0</v>
      </c>
      <c r="L307" s="98">
        <f>'5'!L108</f>
        <v>0</v>
      </c>
      <c r="M307" s="98">
        <f>'5'!M108</f>
        <v>0</v>
      </c>
      <c r="N307" s="98">
        <f>'5'!N108</f>
        <v>0</v>
      </c>
      <c r="O307" s="98">
        <f>'5'!O108</f>
        <v>0</v>
      </c>
      <c r="P307" s="98">
        <f>'5'!P108</f>
        <v>0</v>
      </c>
      <c r="Q307" s="98">
        <f>'5'!Q108</f>
        <v>0</v>
      </c>
      <c r="R307" s="98">
        <f>'5'!R108</f>
        <v>0</v>
      </c>
      <c r="S307" s="98">
        <f>'5'!S108</f>
        <v>0</v>
      </c>
      <c r="T307" s="98">
        <f>'5'!T108</f>
        <v>0</v>
      </c>
    </row>
    <row r="308" spans="2:20" s="161" customFormat="1" ht="13.5">
      <c r="B308" s="35" t="s">
        <v>576</v>
      </c>
      <c r="C308" s="94" t="str">
        <f t="shared" si="172"/>
        <v>Spare - please specify</v>
      </c>
      <c r="D308" s="234" t="str">
        <f t="shared" si="174"/>
        <v>SP1</v>
      </c>
      <c r="E308" s="18" t="str">
        <f t="shared" si="173"/>
        <v>£m (nominal)</v>
      </c>
      <c r="H308" s="98">
        <f>'5'!H109</f>
        <v>0</v>
      </c>
      <c r="I308" s="98">
        <f>'5'!I109</f>
        <v>0</v>
      </c>
      <c r="J308" s="98">
        <f>'5'!J109</f>
        <v>0</v>
      </c>
      <c r="K308" s="98">
        <f>'5'!K109</f>
        <v>0</v>
      </c>
      <c r="L308" s="98">
        <f>'5'!L109</f>
        <v>0</v>
      </c>
      <c r="M308" s="98">
        <f>'5'!M109</f>
        <v>0</v>
      </c>
      <c r="N308" s="98">
        <f>'5'!N109</f>
        <v>0</v>
      </c>
      <c r="O308" s="98">
        <f>'5'!O109</f>
        <v>0</v>
      </c>
      <c r="P308" s="98">
        <f>'5'!P109</f>
        <v>0</v>
      </c>
      <c r="Q308" s="98">
        <f>'5'!Q109</f>
        <v>0</v>
      </c>
      <c r="R308" s="98">
        <f>'5'!R109</f>
        <v>0</v>
      </c>
      <c r="S308" s="98">
        <f>'5'!S109</f>
        <v>0</v>
      </c>
      <c r="T308" s="98">
        <f>'5'!T109</f>
        <v>0</v>
      </c>
    </row>
    <row r="309" spans="2:20" s="161" customFormat="1" ht="13.5">
      <c r="B309" s="35" t="s">
        <v>576</v>
      </c>
      <c r="C309" s="94" t="str">
        <f t="shared" si="172"/>
        <v>Spare - please specify</v>
      </c>
      <c r="D309" s="234" t="str">
        <f t="shared" si="174"/>
        <v>SP2</v>
      </c>
      <c r="E309" s="18" t="str">
        <f t="shared" si="173"/>
        <v>£m (nominal)</v>
      </c>
      <c r="H309" s="98">
        <f>'5'!H110</f>
        <v>0</v>
      </c>
      <c r="I309" s="98">
        <f>'5'!I110</f>
        <v>0</v>
      </c>
      <c r="J309" s="98">
        <f>'5'!J110</f>
        <v>0</v>
      </c>
      <c r="K309" s="98">
        <f>'5'!K110</f>
        <v>0</v>
      </c>
      <c r="L309" s="98">
        <f>'5'!L110</f>
        <v>0</v>
      </c>
      <c r="M309" s="98">
        <f>'5'!M110</f>
        <v>0</v>
      </c>
      <c r="N309" s="98">
        <f>'5'!N110</f>
        <v>0</v>
      </c>
      <c r="O309" s="98">
        <f>'5'!O110</f>
        <v>0</v>
      </c>
      <c r="P309" s="98">
        <f>'5'!P110</f>
        <v>0</v>
      </c>
      <c r="Q309" s="98">
        <f>'5'!Q110</f>
        <v>0</v>
      </c>
      <c r="R309" s="98">
        <f>'5'!R110</f>
        <v>0</v>
      </c>
      <c r="S309" s="98">
        <f>'5'!S110</f>
        <v>0</v>
      </c>
      <c r="T309" s="98">
        <f>'5'!T110</f>
        <v>0</v>
      </c>
    </row>
    <row r="310" spans="2:20" s="161" customFormat="1" ht="13.5">
      <c r="B310" s="35" t="s">
        <v>576</v>
      </c>
      <c r="C310" s="94" t="str">
        <f t="shared" si="172"/>
        <v>Spare - please specify</v>
      </c>
      <c r="D310" s="234" t="str">
        <f t="shared" si="174"/>
        <v>SP3</v>
      </c>
      <c r="E310" s="18" t="str">
        <f t="shared" si="173"/>
        <v>£m (nominal)</v>
      </c>
      <c r="H310" s="98">
        <f>'5'!H111</f>
        <v>0</v>
      </c>
      <c r="I310" s="98">
        <f>'5'!I111</f>
        <v>0</v>
      </c>
      <c r="J310" s="98">
        <f>'5'!J111</f>
        <v>0</v>
      </c>
      <c r="K310" s="98">
        <f>'5'!K111</f>
        <v>0</v>
      </c>
      <c r="L310" s="98">
        <f>'5'!L111</f>
        <v>0</v>
      </c>
      <c r="M310" s="98">
        <f>'5'!M111</f>
        <v>0</v>
      </c>
      <c r="N310" s="98">
        <f>'5'!N111</f>
        <v>0</v>
      </c>
      <c r="O310" s="98">
        <f>'5'!O111</f>
        <v>0</v>
      </c>
      <c r="P310" s="98">
        <f>'5'!P111</f>
        <v>0</v>
      </c>
      <c r="Q310" s="98">
        <f>'5'!Q111</f>
        <v>0</v>
      </c>
      <c r="R310" s="98">
        <f>'5'!R111</f>
        <v>0</v>
      </c>
      <c r="S310" s="98">
        <f>'5'!S111</f>
        <v>0</v>
      </c>
      <c r="T310" s="98">
        <f>'5'!T111</f>
        <v>0</v>
      </c>
    </row>
    <row r="311" spans="2:20" s="161" customFormat="1" ht="13.5">
      <c r="B311" s="35" t="s">
        <v>578</v>
      </c>
      <c r="C311" s="16" t="str">
        <f t="shared" si="172"/>
        <v>Programme</v>
      </c>
      <c r="D311" s="234"/>
      <c r="E311" s="18" t="str">
        <f t="shared" si="173"/>
        <v>£m (nominal)</v>
      </c>
      <c r="H311" s="98">
        <f>'5'!H112</f>
        <v>0</v>
      </c>
      <c r="I311" s="98">
        <f>'5'!I112</f>
        <v>0</v>
      </c>
      <c r="J311" s="98">
        <f>'5'!J112</f>
        <v>0</v>
      </c>
      <c r="K311" s="98">
        <f>'5'!K112</f>
        <v>0</v>
      </c>
      <c r="L311" s="98">
        <f>'5'!L112</f>
        <v>0</v>
      </c>
      <c r="M311" s="98">
        <f>'5'!M112</f>
        <v>0</v>
      </c>
      <c r="N311" s="98">
        <f>'5'!N112</f>
        <v>0</v>
      </c>
      <c r="O311" s="98">
        <f>'5'!O112</f>
        <v>0</v>
      </c>
      <c r="P311" s="98">
        <f>'5'!P112</f>
        <v>0</v>
      </c>
      <c r="Q311" s="98">
        <f>'5'!Q112</f>
        <v>0</v>
      </c>
      <c r="R311" s="98">
        <f>'5'!R112</f>
        <v>0</v>
      </c>
      <c r="S311" s="98">
        <f>'5'!S112</f>
        <v>0</v>
      </c>
      <c r="T311" s="98">
        <f>'5'!T112</f>
        <v>0</v>
      </c>
    </row>
    <row r="312" spans="2:20" s="161" customFormat="1" ht="13.5">
      <c r="B312" s="35" t="s">
        <v>578</v>
      </c>
      <c r="C312" s="94" t="str">
        <f t="shared" si="172"/>
        <v>Payroll costs</v>
      </c>
      <c r="D312" s="234" t="str">
        <f t="shared" ref="D312:D324" si="175">D463</f>
        <v>PR</v>
      </c>
      <c r="E312" s="18" t="str">
        <f t="shared" si="173"/>
        <v>£m (nominal)</v>
      </c>
      <c r="H312" s="98">
        <f>'5'!H113</f>
        <v>0</v>
      </c>
      <c r="I312" s="98">
        <f>'5'!I113</f>
        <v>0</v>
      </c>
      <c r="J312" s="98">
        <f>'5'!J113</f>
        <v>0</v>
      </c>
      <c r="K312" s="98">
        <f>'5'!K113</f>
        <v>0</v>
      </c>
      <c r="L312" s="98">
        <f>'5'!L113</f>
        <v>0</v>
      </c>
      <c r="M312" s="98">
        <f>'5'!M113</f>
        <v>0</v>
      </c>
      <c r="N312" s="98">
        <f>'5'!N113</f>
        <v>0</v>
      </c>
      <c r="O312" s="98">
        <f>'5'!O113</f>
        <v>0</v>
      </c>
      <c r="P312" s="98">
        <f>'5'!P113</f>
        <v>0</v>
      </c>
      <c r="Q312" s="98">
        <f>'5'!Q113</f>
        <v>0</v>
      </c>
      <c r="R312" s="98">
        <f>'5'!R113</f>
        <v>0</v>
      </c>
      <c r="S312" s="98">
        <f>'5'!S113</f>
        <v>0</v>
      </c>
      <c r="T312" s="98">
        <f>'5'!T113</f>
        <v>0</v>
      </c>
    </row>
    <row r="313" spans="2:20" s="161" customFormat="1" ht="13.5">
      <c r="B313" s="35" t="s">
        <v>578</v>
      </c>
      <c r="C313" s="94" t="str">
        <f t="shared" si="172"/>
        <v>Non-payroll costs</v>
      </c>
      <c r="D313" s="234" t="str">
        <f t="shared" si="175"/>
        <v>NP</v>
      </c>
      <c r="E313" s="18" t="str">
        <f t="shared" si="173"/>
        <v>£m (nominal)</v>
      </c>
      <c r="H313" s="98">
        <f>'5'!H114</f>
        <v>0</v>
      </c>
      <c r="I313" s="98">
        <f>'5'!I114</f>
        <v>0</v>
      </c>
      <c r="J313" s="98">
        <f>'5'!J114</f>
        <v>0</v>
      </c>
      <c r="K313" s="98">
        <f>'5'!K114</f>
        <v>0</v>
      </c>
      <c r="L313" s="98">
        <f>'5'!L114</f>
        <v>0</v>
      </c>
      <c r="M313" s="98">
        <f>'5'!M114</f>
        <v>0</v>
      </c>
      <c r="N313" s="98">
        <f>'5'!N114</f>
        <v>0</v>
      </c>
      <c r="O313" s="98">
        <f>'5'!O114</f>
        <v>0</v>
      </c>
      <c r="P313" s="98">
        <f>'5'!P114</f>
        <v>0</v>
      </c>
      <c r="Q313" s="98">
        <f>'5'!Q114</f>
        <v>0</v>
      </c>
      <c r="R313" s="98">
        <f>'5'!R114</f>
        <v>0</v>
      </c>
      <c r="S313" s="98">
        <f>'5'!S114</f>
        <v>0</v>
      </c>
      <c r="T313" s="98">
        <f>'5'!T114</f>
        <v>0</v>
      </c>
    </row>
    <row r="314" spans="2:20" s="161" customFormat="1" ht="13.5">
      <c r="B314" s="35" t="s">
        <v>578</v>
      </c>
      <c r="C314" s="94" t="str">
        <f t="shared" si="172"/>
        <v>Recruitment</v>
      </c>
      <c r="D314" s="234" t="str">
        <f t="shared" si="175"/>
        <v>RC</v>
      </c>
      <c r="E314" s="18" t="str">
        <f t="shared" si="173"/>
        <v>£m (nominal)</v>
      </c>
      <c r="H314" s="98">
        <f>'5'!H115</f>
        <v>0</v>
      </c>
      <c r="I314" s="98">
        <f>'5'!I115</f>
        <v>0</v>
      </c>
      <c r="J314" s="98">
        <f>'5'!J115</f>
        <v>0</v>
      </c>
      <c r="K314" s="98">
        <f>'5'!K115</f>
        <v>0</v>
      </c>
      <c r="L314" s="98">
        <f>'5'!L115</f>
        <v>0</v>
      </c>
      <c r="M314" s="98">
        <f>'5'!M115</f>
        <v>0</v>
      </c>
      <c r="N314" s="98">
        <f>'5'!N115</f>
        <v>0</v>
      </c>
      <c r="O314" s="98">
        <f>'5'!O115</f>
        <v>0</v>
      </c>
      <c r="P314" s="98">
        <f>'5'!P115</f>
        <v>0</v>
      </c>
      <c r="Q314" s="98">
        <f>'5'!Q115</f>
        <v>0</v>
      </c>
      <c r="R314" s="98">
        <f>'5'!R115</f>
        <v>0</v>
      </c>
      <c r="S314" s="98">
        <f>'5'!S115</f>
        <v>0</v>
      </c>
      <c r="T314" s="98">
        <f>'5'!T115</f>
        <v>0</v>
      </c>
    </row>
    <row r="315" spans="2:20" s="161" customFormat="1" ht="13.5">
      <c r="B315" s="35" t="s">
        <v>578</v>
      </c>
      <c r="C315" s="94" t="str">
        <f t="shared" si="172"/>
        <v>Accommodation</v>
      </c>
      <c r="D315" s="234" t="str">
        <f t="shared" si="175"/>
        <v>AC</v>
      </c>
      <c r="E315" s="18" t="str">
        <f t="shared" si="173"/>
        <v>£m (nominal)</v>
      </c>
      <c r="H315" s="98">
        <f>'5'!H116</f>
        <v>0</v>
      </c>
      <c r="I315" s="98">
        <f>'5'!I116</f>
        <v>0</v>
      </c>
      <c r="J315" s="98">
        <f>'5'!J116</f>
        <v>0</v>
      </c>
      <c r="K315" s="98">
        <f>'5'!K116</f>
        <v>0</v>
      </c>
      <c r="L315" s="98">
        <f>'5'!L116</f>
        <v>0</v>
      </c>
      <c r="M315" s="98">
        <f>'5'!M116</f>
        <v>0</v>
      </c>
      <c r="N315" s="98">
        <f>'5'!N116</f>
        <v>0</v>
      </c>
      <c r="O315" s="98">
        <f>'5'!O116</f>
        <v>0</v>
      </c>
      <c r="P315" s="98">
        <f>'5'!P116</f>
        <v>0</v>
      </c>
      <c r="Q315" s="98">
        <f>'5'!Q116</f>
        <v>0</v>
      </c>
      <c r="R315" s="98">
        <f>'5'!R116</f>
        <v>0</v>
      </c>
      <c r="S315" s="98">
        <f>'5'!S116</f>
        <v>0</v>
      </c>
      <c r="T315" s="98">
        <f>'5'!T116</f>
        <v>0</v>
      </c>
    </row>
    <row r="316" spans="2:20" s="161" customFormat="1" ht="13.5">
      <c r="B316" s="35" t="s">
        <v>578</v>
      </c>
      <c r="C316" s="94" t="str">
        <f t="shared" si="172"/>
        <v>External services</v>
      </c>
      <c r="D316" s="234" t="str">
        <f t="shared" si="175"/>
        <v>ES</v>
      </c>
      <c r="E316" s="18" t="str">
        <f t="shared" si="173"/>
        <v>£m (nominal)</v>
      </c>
      <c r="H316" s="98">
        <f>'5'!H117</f>
        <v>0</v>
      </c>
      <c r="I316" s="98">
        <f>'5'!I117</f>
        <v>0</v>
      </c>
      <c r="J316" s="98">
        <f>'5'!J117</f>
        <v>0</v>
      </c>
      <c r="K316" s="98">
        <f>'5'!K117</f>
        <v>0</v>
      </c>
      <c r="L316" s="98">
        <f>'5'!L117</f>
        <v>0</v>
      </c>
      <c r="M316" s="98">
        <f>'5'!M117</f>
        <v>0</v>
      </c>
      <c r="N316" s="98">
        <f>'5'!N117</f>
        <v>0</v>
      </c>
      <c r="O316" s="98">
        <f>'5'!O117</f>
        <v>0</v>
      </c>
      <c r="P316" s="98">
        <f>'5'!P117</f>
        <v>0</v>
      </c>
      <c r="Q316" s="98">
        <f>'5'!Q117</f>
        <v>0</v>
      </c>
      <c r="R316" s="98">
        <f>'5'!R117</f>
        <v>0</v>
      </c>
      <c r="S316" s="98">
        <f>'5'!S117</f>
        <v>0</v>
      </c>
      <c r="T316" s="98">
        <f>'5'!T117</f>
        <v>0</v>
      </c>
    </row>
    <row r="317" spans="2:20" s="161" customFormat="1" ht="13.5">
      <c r="B317" s="35" t="s">
        <v>578</v>
      </c>
      <c r="C317" s="94" t="str">
        <f t="shared" si="172"/>
        <v>Internal services</v>
      </c>
      <c r="D317" s="234" t="str">
        <f t="shared" si="175"/>
        <v>IS</v>
      </c>
      <c r="E317" s="18" t="str">
        <f t="shared" si="173"/>
        <v>£m (nominal)</v>
      </c>
      <c r="H317" s="98">
        <f>'5'!H118</f>
        <v>0</v>
      </c>
      <c r="I317" s="98">
        <f>'5'!I118</f>
        <v>0</v>
      </c>
      <c r="J317" s="98">
        <f>'5'!J118</f>
        <v>0</v>
      </c>
      <c r="K317" s="98">
        <f>'5'!K118</f>
        <v>0</v>
      </c>
      <c r="L317" s="98">
        <f>'5'!L118</f>
        <v>0</v>
      </c>
      <c r="M317" s="98">
        <f>'5'!M118</f>
        <v>0</v>
      </c>
      <c r="N317" s="98">
        <f>'5'!N118</f>
        <v>0</v>
      </c>
      <c r="O317" s="98">
        <f>'5'!O118</f>
        <v>0</v>
      </c>
      <c r="P317" s="98">
        <f>'5'!P118</f>
        <v>0</v>
      </c>
      <c r="Q317" s="98">
        <f>'5'!Q118</f>
        <v>0</v>
      </c>
      <c r="R317" s="98">
        <f>'5'!R118</f>
        <v>0</v>
      </c>
      <c r="S317" s="98">
        <f>'5'!S118</f>
        <v>0</v>
      </c>
      <c r="T317" s="98">
        <f>'5'!T118</f>
        <v>0</v>
      </c>
    </row>
    <row r="318" spans="2:20" s="161" customFormat="1" ht="13.5">
      <c r="B318" s="35" t="s">
        <v>578</v>
      </c>
      <c r="C318" s="94" t="str">
        <f t="shared" si="172"/>
        <v>Service management</v>
      </c>
      <c r="D318" s="234" t="str">
        <f t="shared" si="175"/>
        <v>SM</v>
      </c>
      <c r="E318" s="18" t="str">
        <f t="shared" si="173"/>
        <v>£m (nominal)</v>
      </c>
      <c r="H318" s="98">
        <f>'5'!H119</f>
        <v>0</v>
      </c>
      <c r="I318" s="98">
        <f>'5'!I119</f>
        <v>0</v>
      </c>
      <c r="J318" s="98">
        <f>'5'!J119</f>
        <v>0</v>
      </c>
      <c r="K318" s="98">
        <f>'5'!K119</f>
        <v>0</v>
      </c>
      <c r="L318" s="98">
        <f>'5'!L119</f>
        <v>0</v>
      </c>
      <c r="M318" s="98">
        <f>'5'!M119</f>
        <v>0</v>
      </c>
      <c r="N318" s="98">
        <f>'5'!N119</f>
        <v>0</v>
      </c>
      <c r="O318" s="98">
        <f>'5'!O119</f>
        <v>0</v>
      </c>
      <c r="P318" s="98">
        <f>'5'!P119</f>
        <v>0</v>
      </c>
      <c r="Q318" s="98">
        <f>'5'!Q119</f>
        <v>0</v>
      </c>
      <c r="R318" s="98">
        <f>'5'!R119</f>
        <v>0</v>
      </c>
      <c r="S318" s="98">
        <f>'5'!S119</f>
        <v>0</v>
      </c>
      <c r="T318" s="98">
        <f>'5'!T119</f>
        <v>0</v>
      </c>
    </row>
    <row r="319" spans="2:20" s="161" customFormat="1" ht="13.5">
      <c r="B319" s="35" t="s">
        <v>578</v>
      </c>
      <c r="C319" s="94" t="str">
        <f t="shared" si="172"/>
        <v>Transition</v>
      </c>
      <c r="D319" s="234" t="str">
        <f t="shared" si="175"/>
        <v>TR</v>
      </c>
      <c r="E319" s="18" t="str">
        <f t="shared" si="173"/>
        <v>£m (nominal)</v>
      </c>
      <c r="H319" s="98">
        <f>'5'!H120</f>
        <v>0</v>
      </c>
      <c r="I319" s="98">
        <f>'5'!I120</f>
        <v>0</v>
      </c>
      <c r="J319" s="98">
        <f>'5'!J120</f>
        <v>0</v>
      </c>
      <c r="K319" s="98">
        <f>'5'!K120</f>
        <v>0</v>
      </c>
      <c r="L319" s="98">
        <f>'5'!L120</f>
        <v>0</v>
      </c>
      <c r="M319" s="98">
        <f>'5'!M120</f>
        <v>0</v>
      </c>
      <c r="N319" s="98">
        <f>'5'!N120</f>
        <v>0</v>
      </c>
      <c r="O319" s="98">
        <f>'5'!O120</f>
        <v>0</v>
      </c>
      <c r="P319" s="98">
        <f>'5'!P120</f>
        <v>0</v>
      </c>
      <c r="Q319" s="98">
        <f>'5'!Q120</f>
        <v>0</v>
      </c>
      <c r="R319" s="98">
        <f>'5'!R120</f>
        <v>0</v>
      </c>
      <c r="S319" s="98">
        <f>'5'!S120</f>
        <v>0</v>
      </c>
      <c r="T319" s="98">
        <f>'5'!T120</f>
        <v>0</v>
      </c>
    </row>
    <row r="320" spans="2:20" s="161" customFormat="1" ht="13.5">
      <c r="B320" s="35" t="s">
        <v>578</v>
      </c>
      <c r="C320" s="94" t="str">
        <f t="shared" si="172"/>
        <v>IT Services</v>
      </c>
      <c r="D320" s="234" t="str">
        <f t="shared" si="175"/>
        <v>IT</v>
      </c>
      <c r="E320" s="18" t="str">
        <f t="shared" si="173"/>
        <v>£m (nominal)</v>
      </c>
      <c r="H320" s="98">
        <f>'5'!H121</f>
        <v>0</v>
      </c>
      <c r="I320" s="98">
        <f>'5'!I121</f>
        <v>0</v>
      </c>
      <c r="J320" s="98">
        <f>'5'!J121</f>
        <v>0</v>
      </c>
      <c r="K320" s="98">
        <f>'5'!K121</f>
        <v>0</v>
      </c>
      <c r="L320" s="98">
        <f>'5'!L121</f>
        <v>0</v>
      </c>
      <c r="M320" s="98">
        <f>'5'!M121</f>
        <v>0</v>
      </c>
      <c r="N320" s="98">
        <f>'5'!N121</f>
        <v>0</v>
      </c>
      <c r="O320" s="98">
        <f>'5'!O121</f>
        <v>0</v>
      </c>
      <c r="P320" s="98">
        <f>'5'!P121</f>
        <v>0</v>
      </c>
      <c r="Q320" s="98">
        <f>'5'!Q121</f>
        <v>0</v>
      </c>
      <c r="R320" s="98">
        <f>'5'!R121</f>
        <v>0</v>
      </c>
      <c r="S320" s="98">
        <f>'5'!S121</f>
        <v>0</v>
      </c>
      <c r="T320" s="98">
        <f>'5'!T121</f>
        <v>0</v>
      </c>
    </row>
    <row r="321" spans="2:20" s="161" customFormat="1" ht="13.5">
      <c r="B321" s="35" t="s">
        <v>578</v>
      </c>
      <c r="C321" s="94" t="str">
        <f t="shared" si="172"/>
        <v>Office Sundry</v>
      </c>
      <c r="D321" s="234" t="str">
        <f t="shared" si="175"/>
        <v>OS</v>
      </c>
      <c r="E321" s="18" t="str">
        <f t="shared" si="173"/>
        <v>£m (nominal)</v>
      </c>
      <c r="H321" s="98">
        <f>'5'!H122</f>
        <v>0</v>
      </c>
      <c r="I321" s="98">
        <f>'5'!I122</f>
        <v>0</v>
      </c>
      <c r="J321" s="98">
        <f>'5'!J122</f>
        <v>0</v>
      </c>
      <c r="K321" s="98">
        <f>'5'!K122</f>
        <v>0</v>
      </c>
      <c r="L321" s="98">
        <f>'5'!L122</f>
        <v>0</v>
      </c>
      <c r="M321" s="98">
        <f>'5'!M122</f>
        <v>0</v>
      </c>
      <c r="N321" s="98">
        <f>'5'!N122</f>
        <v>0</v>
      </c>
      <c r="O321" s="98">
        <f>'5'!O122</f>
        <v>0</v>
      </c>
      <c r="P321" s="98">
        <f>'5'!P122</f>
        <v>0</v>
      </c>
      <c r="Q321" s="98">
        <f>'5'!Q122</f>
        <v>0</v>
      </c>
      <c r="R321" s="98">
        <f>'5'!R122</f>
        <v>0</v>
      </c>
      <c r="S321" s="98">
        <f>'5'!S122</f>
        <v>0</v>
      </c>
      <c r="T321" s="98">
        <f>'5'!T122</f>
        <v>0</v>
      </c>
    </row>
    <row r="322" spans="2:20" s="161" customFormat="1" ht="13.5">
      <c r="B322" s="35" t="s">
        <v>578</v>
      </c>
      <c r="C322" s="94" t="str">
        <f t="shared" si="172"/>
        <v>Spare - please specify</v>
      </c>
      <c r="D322" s="234" t="str">
        <f t="shared" si="175"/>
        <v>SP1</v>
      </c>
      <c r="E322" s="18" t="str">
        <f t="shared" si="173"/>
        <v>£m (nominal)</v>
      </c>
      <c r="H322" s="98">
        <f>'5'!H123</f>
        <v>0</v>
      </c>
      <c r="I322" s="98">
        <f>'5'!I123</f>
        <v>0</v>
      </c>
      <c r="J322" s="98">
        <f>'5'!J123</f>
        <v>0</v>
      </c>
      <c r="K322" s="98">
        <f>'5'!K123</f>
        <v>0</v>
      </c>
      <c r="L322" s="98">
        <f>'5'!L123</f>
        <v>0</v>
      </c>
      <c r="M322" s="98">
        <f>'5'!M123</f>
        <v>0</v>
      </c>
      <c r="N322" s="98">
        <f>'5'!N123</f>
        <v>0</v>
      </c>
      <c r="O322" s="98">
        <f>'5'!O123</f>
        <v>0</v>
      </c>
      <c r="P322" s="98">
        <f>'5'!P123</f>
        <v>0</v>
      </c>
      <c r="Q322" s="98">
        <f>'5'!Q123</f>
        <v>0</v>
      </c>
      <c r="R322" s="98">
        <f>'5'!R123</f>
        <v>0</v>
      </c>
      <c r="S322" s="98">
        <f>'5'!S123</f>
        <v>0</v>
      </c>
      <c r="T322" s="98">
        <f>'5'!T123</f>
        <v>0</v>
      </c>
    </row>
    <row r="323" spans="2:20" s="161" customFormat="1" ht="13.5">
      <c r="B323" s="35" t="s">
        <v>578</v>
      </c>
      <c r="C323" s="94" t="str">
        <f t="shared" ref="C323:E343" si="176">C474</f>
        <v>Spare - please specify</v>
      </c>
      <c r="D323" s="234" t="str">
        <f t="shared" si="175"/>
        <v>SP2</v>
      </c>
      <c r="E323" s="18" t="str">
        <f t="shared" ref="E323:E340" si="177">E474</f>
        <v>£m (nominal)</v>
      </c>
      <c r="H323" s="98">
        <f>'5'!H124</f>
        <v>0</v>
      </c>
      <c r="I323" s="98">
        <f>'5'!I124</f>
        <v>0</v>
      </c>
      <c r="J323" s="98">
        <f>'5'!J124</f>
        <v>0</v>
      </c>
      <c r="K323" s="98">
        <f>'5'!K124</f>
        <v>0</v>
      </c>
      <c r="L323" s="98">
        <f>'5'!L124</f>
        <v>0</v>
      </c>
      <c r="M323" s="98">
        <f>'5'!M124</f>
        <v>0</v>
      </c>
      <c r="N323" s="98">
        <f>'5'!N124</f>
        <v>0</v>
      </c>
      <c r="O323" s="98">
        <f>'5'!O124</f>
        <v>0</v>
      </c>
      <c r="P323" s="98">
        <f>'5'!P124</f>
        <v>0</v>
      </c>
      <c r="Q323" s="98">
        <f>'5'!Q124</f>
        <v>0</v>
      </c>
      <c r="R323" s="98">
        <f>'5'!R124</f>
        <v>0</v>
      </c>
      <c r="S323" s="98">
        <f>'5'!S124</f>
        <v>0</v>
      </c>
      <c r="T323" s="98">
        <f>'5'!T124</f>
        <v>0</v>
      </c>
    </row>
    <row r="324" spans="2:20" s="161" customFormat="1" ht="13.5">
      <c r="B324" s="35" t="s">
        <v>578</v>
      </c>
      <c r="C324" s="94" t="str">
        <f t="shared" si="176"/>
        <v>Spare - please specify</v>
      </c>
      <c r="D324" s="234" t="str">
        <f t="shared" si="175"/>
        <v>SP3</v>
      </c>
      <c r="E324" s="18" t="str">
        <f t="shared" si="177"/>
        <v>£m (nominal)</v>
      </c>
      <c r="H324" s="98">
        <f>'5'!H125</f>
        <v>0</v>
      </c>
      <c r="I324" s="98">
        <f>'5'!I125</f>
        <v>0</v>
      </c>
      <c r="J324" s="98">
        <f>'5'!J125</f>
        <v>0</v>
      </c>
      <c r="K324" s="98">
        <f>'5'!K125</f>
        <v>0</v>
      </c>
      <c r="L324" s="98">
        <f>'5'!L125</f>
        <v>0</v>
      </c>
      <c r="M324" s="98">
        <f>'5'!M125</f>
        <v>0</v>
      </c>
      <c r="N324" s="98">
        <f>'5'!N125</f>
        <v>0</v>
      </c>
      <c r="O324" s="98">
        <f>'5'!O125</f>
        <v>0</v>
      </c>
      <c r="P324" s="98">
        <f>'5'!P125</f>
        <v>0</v>
      </c>
      <c r="Q324" s="98">
        <f>'5'!Q125</f>
        <v>0</v>
      </c>
      <c r="R324" s="98">
        <f>'5'!R125</f>
        <v>0</v>
      </c>
      <c r="S324" s="98">
        <f>'5'!S125</f>
        <v>0</v>
      </c>
      <c r="T324" s="98">
        <f>'5'!T125</f>
        <v>0</v>
      </c>
    </row>
    <row r="325" spans="2:20" s="161" customFormat="1" ht="13.5">
      <c r="B325" s="35" t="s">
        <v>577</v>
      </c>
      <c r="C325" s="16" t="str">
        <f t="shared" si="176"/>
        <v>Security</v>
      </c>
      <c r="D325" s="234"/>
      <c r="E325" s="18" t="str">
        <f t="shared" si="177"/>
        <v>£m (nominal)</v>
      </c>
      <c r="H325" s="98">
        <f>'5'!H126</f>
        <v>0</v>
      </c>
      <c r="I325" s="98">
        <f>'5'!I126</f>
        <v>0</v>
      </c>
      <c r="J325" s="98">
        <f>'5'!J126</f>
        <v>0</v>
      </c>
      <c r="K325" s="98">
        <f>'5'!K126</f>
        <v>0</v>
      </c>
      <c r="L325" s="98">
        <f>'5'!L126</f>
        <v>0</v>
      </c>
      <c r="M325" s="98">
        <f>'5'!M126</f>
        <v>0</v>
      </c>
      <c r="N325" s="98">
        <f>'5'!N126</f>
        <v>0</v>
      </c>
      <c r="O325" s="98">
        <f>'5'!O126</f>
        <v>0</v>
      </c>
      <c r="P325" s="98">
        <f>'5'!P126</f>
        <v>0</v>
      </c>
      <c r="Q325" s="98">
        <f>'5'!Q126</f>
        <v>0</v>
      </c>
      <c r="R325" s="98">
        <f>'5'!R126</f>
        <v>0</v>
      </c>
      <c r="S325" s="98">
        <f>'5'!S126</f>
        <v>0</v>
      </c>
      <c r="T325" s="98">
        <f>'5'!T126</f>
        <v>0</v>
      </c>
    </row>
    <row r="326" spans="2:20" s="161" customFormat="1" ht="13.5">
      <c r="B326" s="35" t="s">
        <v>577</v>
      </c>
      <c r="C326" s="94" t="str">
        <f t="shared" si="176"/>
        <v>Payroll costs</v>
      </c>
      <c r="D326" s="234" t="str">
        <f t="shared" ref="D326:D338" si="178">D477</f>
        <v>PR</v>
      </c>
      <c r="E326" s="18" t="str">
        <f t="shared" si="177"/>
        <v>£m (nominal)</v>
      </c>
      <c r="H326" s="98">
        <f>'5'!H127</f>
        <v>0</v>
      </c>
      <c r="I326" s="98">
        <f>'5'!I127</f>
        <v>0</v>
      </c>
      <c r="J326" s="98">
        <f>'5'!J127</f>
        <v>0</v>
      </c>
      <c r="K326" s="98">
        <f>'5'!K127</f>
        <v>0</v>
      </c>
      <c r="L326" s="98">
        <f>'5'!L127</f>
        <v>0</v>
      </c>
      <c r="M326" s="98">
        <f>'5'!M127</f>
        <v>0</v>
      </c>
      <c r="N326" s="98">
        <f>'5'!N127</f>
        <v>0</v>
      </c>
      <c r="O326" s="98">
        <f>'5'!O127</f>
        <v>0</v>
      </c>
      <c r="P326" s="98">
        <f>'5'!P127</f>
        <v>0</v>
      </c>
      <c r="Q326" s="98">
        <f>'5'!Q127</f>
        <v>0</v>
      </c>
      <c r="R326" s="98">
        <f>'5'!R127</f>
        <v>0</v>
      </c>
      <c r="S326" s="98">
        <f>'5'!S127</f>
        <v>0</v>
      </c>
      <c r="T326" s="98">
        <f>'5'!T127</f>
        <v>0</v>
      </c>
    </row>
    <row r="327" spans="2:20" s="161" customFormat="1" ht="13.5">
      <c r="B327" s="35" t="s">
        <v>577</v>
      </c>
      <c r="C327" s="94" t="str">
        <f t="shared" si="176"/>
        <v>Non-payroll costs</v>
      </c>
      <c r="D327" s="234" t="str">
        <f t="shared" si="178"/>
        <v>NP</v>
      </c>
      <c r="E327" s="18" t="str">
        <f t="shared" si="177"/>
        <v>£m (nominal)</v>
      </c>
      <c r="H327" s="98">
        <f>'5'!H128</f>
        <v>0</v>
      </c>
      <c r="I327" s="98">
        <f>'5'!I128</f>
        <v>0</v>
      </c>
      <c r="J327" s="98">
        <f>'5'!J128</f>
        <v>0</v>
      </c>
      <c r="K327" s="98">
        <f>'5'!K128</f>
        <v>0</v>
      </c>
      <c r="L327" s="98">
        <f>'5'!L128</f>
        <v>0</v>
      </c>
      <c r="M327" s="98">
        <f>'5'!M128</f>
        <v>0</v>
      </c>
      <c r="N327" s="98">
        <f>'5'!N128</f>
        <v>0</v>
      </c>
      <c r="O327" s="98">
        <f>'5'!O128</f>
        <v>0</v>
      </c>
      <c r="P327" s="98">
        <f>'5'!P128</f>
        <v>0</v>
      </c>
      <c r="Q327" s="98">
        <f>'5'!Q128</f>
        <v>0</v>
      </c>
      <c r="R327" s="98">
        <f>'5'!R128</f>
        <v>0</v>
      </c>
      <c r="S327" s="98">
        <f>'5'!S128</f>
        <v>0</v>
      </c>
      <c r="T327" s="98">
        <f>'5'!T128</f>
        <v>0</v>
      </c>
    </row>
    <row r="328" spans="2:20" s="161" customFormat="1" ht="13.5">
      <c r="B328" s="35" t="s">
        <v>577</v>
      </c>
      <c r="C328" s="94" t="str">
        <f t="shared" si="176"/>
        <v>Recruitment</v>
      </c>
      <c r="D328" s="234" t="str">
        <f t="shared" si="178"/>
        <v>RC</v>
      </c>
      <c r="E328" s="18" t="str">
        <f t="shared" si="177"/>
        <v>£m (nominal)</v>
      </c>
      <c r="H328" s="98">
        <f>'5'!H129</f>
        <v>0</v>
      </c>
      <c r="I328" s="98">
        <f>'5'!I129</f>
        <v>0</v>
      </c>
      <c r="J328" s="98">
        <f>'5'!J129</f>
        <v>0</v>
      </c>
      <c r="K328" s="98">
        <f>'5'!K129</f>
        <v>0</v>
      </c>
      <c r="L328" s="98">
        <f>'5'!L129</f>
        <v>0</v>
      </c>
      <c r="M328" s="98">
        <f>'5'!M129</f>
        <v>0</v>
      </c>
      <c r="N328" s="98">
        <f>'5'!N129</f>
        <v>0</v>
      </c>
      <c r="O328" s="98">
        <f>'5'!O129</f>
        <v>0</v>
      </c>
      <c r="P328" s="98">
        <f>'5'!P129</f>
        <v>0</v>
      </c>
      <c r="Q328" s="98">
        <f>'5'!Q129</f>
        <v>0</v>
      </c>
      <c r="R328" s="98">
        <f>'5'!R129</f>
        <v>0</v>
      </c>
      <c r="S328" s="98">
        <f>'5'!S129</f>
        <v>0</v>
      </c>
      <c r="T328" s="98">
        <f>'5'!T129</f>
        <v>0</v>
      </c>
    </row>
    <row r="329" spans="2:20" s="161" customFormat="1" ht="13.5">
      <c r="B329" s="35" t="s">
        <v>577</v>
      </c>
      <c r="C329" s="94" t="str">
        <f t="shared" si="176"/>
        <v>Accommodation</v>
      </c>
      <c r="D329" s="234" t="str">
        <f t="shared" si="178"/>
        <v>AC</v>
      </c>
      <c r="E329" s="18" t="str">
        <f t="shared" si="177"/>
        <v>£m (nominal)</v>
      </c>
      <c r="H329" s="98">
        <f>'5'!H130</f>
        <v>0</v>
      </c>
      <c r="I329" s="98">
        <f>'5'!I130</f>
        <v>0</v>
      </c>
      <c r="J329" s="98">
        <f>'5'!J130</f>
        <v>0</v>
      </c>
      <c r="K329" s="98">
        <f>'5'!K130</f>
        <v>0</v>
      </c>
      <c r="L329" s="98">
        <f>'5'!L130</f>
        <v>0</v>
      </c>
      <c r="M329" s="98">
        <f>'5'!M130</f>
        <v>0</v>
      </c>
      <c r="N329" s="98">
        <f>'5'!N130</f>
        <v>0</v>
      </c>
      <c r="O329" s="98">
        <f>'5'!O130</f>
        <v>0</v>
      </c>
      <c r="P329" s="98">
        <f>'5'!P130</f>
        <v>0</v>
      </c>
      <c r="Q329" s="98">
        <f>'5'!Q130</f>
        <v>0</v>
      </c>
      <c r="R329" s="98">
        <f>'5'!R130</f>
        <v>0</v>
      </c>
      <c r="S329" s="98">
        <f>'5'!S130</f>
        <v>0</v>
      </c>
      <c r="T329" s="98">
        <f>'5'!T130</f>
        <v>0</v>
      </c>
    </row>
    <row r="330" spans="2:20" s="161" customFormat="1" ht="13.5">
      <c r="B330" s="35" t="s">
        <v>577</v>
      </c>
      <c r="C330" s="94" t="str">
        <f t="shared" si="176"/>
        <v>External services</v>
      </c>
      <c r="D330" s="234" t="str">
        <f t="shared" si="178"/>
        <v>ES</v>
      </c>
      <c r="E330" s="18" t="str">
        <f t="shared" si="177"/>
        <v>£m (nominal)</v>
      </c>
      <c r="H330" s="98">
        <f>'5'!H131</f>
        <v>0</v>
      </c>
      <c r="I330" s="98">
        <f>'5'!I131</f>
        <v>0</v>
      </c>
      <c r="J330" s="98">
        <f>'5'!J131</f>
        <v>0</v>
      </c>
      <c r="K330" s="98">
        <f>'5'!K131</f>
        <v>0</v>
      </c>
      <c r="L330" s="98">
        <f>'5'!L131</f>
        <v>0</v>
      </c>
      <c r="M330" s="98">
        <f>'5'!M131</f>
        <v>0</v>
      </c>
      <c r="N330" s="98">
        <f>'5'!N131</f>
        <v>0</v>
      </c>
      <c r="O330" s="98">
        <f>'5'!O131</f>
        <v>0</v>
      </c>
      <c r="P330" s="98">
        <f>'5'!P131</f>
        <v>0</v>
      </c>
      <c r="Q330" s="98">
        <f>'5'!Q131</f>
        <v>0</v>
      </c>
      <c r="R330" s="98">
        <f>'5'!R131</f>
        <v>0</v>
      </c>
      <c r="S330" s="98">
        <f>'5'!S131</f>
        <v>0</v>
      </c>
      <c r="T330" s="98">
        <f>'5'!T131</f>
        <v>0</v>
      </c>
    </row>
    <row r="331" spans="2:20" s="161" customFormat="1" ht="13.5">
      <c r="B331" s="35" t="s">
        <v>577</v>
      </c>
      <c r="C331" s="94" t="str">
        <f t="shared" si="176"/>
        <v>Internal services</v>
      </c>
      <c r="D331" s="234" t="str">
        <f t="shared" si="178"/>
        <v>IS</v>
      </c>
      <c r="E331" s="18" t="str">
        <f t="shared" si="177"/>
        <v>£m (nominal)</v>
      </c>
      <c r="H331" s="98">
        <f>'5'!H132</f>
        <v>0</v>
      </c>
      <c r="I331" s="98">
        <f>'5'!I132</f>
        <v>0</v>
      </c>
      <c r="J331" s="98">
        <f>'5'!J132</f>
        <v>0</v>
      </c>
      <c r="K331" s="98">
        <f>'5'!K132</f>
        <v>0</v>
      </c>
      <c r="L331" s="98">
        <f>'5'!L132</f>
        <v>0</v>
      </c>
      <c r="M331" s="98">
        <f>'5'!M132</f>
        <v>0</v>
      </c>
      <c r="N331" s="98">
        <f>'5'!N132</f>
        <v>0</v>
      </c>
      <c r="O331" s="98">
        <f>'5'!O132</f>
        <v>0</v>
      </c>
      <c r="P331" s="98">
        <f>'5'!P132</f>
        <v>0</v>
      </c>
      <c r="Q331" s="98">
        <f>'5'!Q132</f>
        <v>0</v>
      </c>
      <c r="R331" s="98">
        <f>'5'!R132</f>
        <v>0</v>
      </c>
      <c r="S331" s="98">
        <f>'5'!S132</f>
        <v>0</v>
      </c>
      <c r="T331" s="98">
        <f>'5'!T132</f>
        <v>0</v>
      </c>
    </row>
    <row r="332" spans="2:20" s="161" customFormat="1" ht="13.5">
      <c r="B332" s="35" t="s">
        <v>577</v>
      </c>
      <c r="C332" s="94" t="str">
        <f t="shared" si="176"/>
        <v>Service management</v>
      </c>
      <c r="D332" s="234" t="str">
        <f t="shared" si="178"/>
        <v>SM</v>
      </c>
      <c r="E332" s="18" t="str">
        <f t="shared" si="177"/>
        <v>£m (nominal)</v>
      </c>
      <c r="H332" s="98">
        <f>'5'!H133</f>
        <v>0</v>
      </c>
      <c r="I332" s="98">
        <f>'5'!I133</f>
        <v>0</v>
      </c>
      <c r="J332" s="98">
        <f>'5'!J133</f>
        <v>0</v>
      </c>
      <c r="K332" s="98">
        <f>'5'!K133</f>
        <v>0</v>
      </c>
      <c r="L332" s="98">
        <f>'5'!L133</f>
        <v>0</v>
      </c>
      <c r="M332" s="98">
        <f>'5'!M133</f>
        <v>0</v>
      </c>
      <c r="N332" s="98">
        <f>'5'!N133</f>
        <v>0</v>
      </c>
      <c r="O332" s="98">
        <f>'5'!O133</f>
        <v>0</v>
      </c>
      <c r="P332" s="98">
        <f>'5'!P133</f>
        <v>0</v>
      </c>
      <c r="Q332" s="98">
        <f>'5'!Q133</f>
        <v>0</v>
      </c>
      <c r="R332" s="98">
        <f>'5'!R133</f>
        <v>0</v>
      </c>
      <c r="S332" s="98">
        <f>'5'!S133</f>
        <v>0</v>
      </c>
      <c r="T332" s="98">
        <f>'5'!T133</f>
        <v>0</v>
      </c>
    </row>
    <row r="333" spans="2:20" s="161" customFormat="1" ht="13.5">
      <c r="B333" s="35" t="s">
        <v>577</v>
      </c>
      <c r="C333" s="94" t="str">
        <f t="shared" si="176"/>
        <v>Transition</v>
      </c>
      <c r="D333" s="234" t="str">
        <f t="shared" si="178"/>
        <v>TR</v>
      </c>
      <c r="E333" s="18" t="str">
        <f t="shared" si="177"/>
        <v>£m (nominal)</v>
      </c>
      <c r="H333" s="98">
        <f>'5'!H134</f>
        <v>0</v>
      </c>
      <c r="I333" s="98">
        <f>'5'!I134</f>
        <v>0</v>
      </c>
      <c r="J333" s="98">
        <f>'5'!J134</f>
        <v>0</v>
      </c>
      <c r="K333" s="98">
        <f>'5'!K134</f>
        <v>0</v>
      </c>
      <c r="L333" s="98">
        <f>'5'!L134</f>
        <v>0</v>
      </c>
      <c r="M333" s="98">
        <f>'5'!M134</f>
        <v>0</v>
      </c>
      <c r="N333" s="98">
        <f>'5'!N134</f>
        <v>0</v>
      </c>
      <c r="O333" s="98">
        <f>'5'!O134</f>
        <v>0</v>
      </c>
      <c r="P333" s="98">
        <f>'5'!P134</f>
        <v>0</v>
      </c>
      <c r="Q333" s="98">
        <f>'5'!Q134</f>
        <v>0</v>
      </c>
      <c r="R333" s="98">
        <f>'5'!R134</f>
        <v>0</v>
      </c>
      <c r="S333" s="98">
        <f>'5'!S134</f>
        <v>0</v>
      </c>
      <c r="T333" s="98">
        <f>'5'!T134</f>
        <v>0</v>
      </c>
    </row>
    <row r="334" spans="2:20" s="161" customFormat="1" ht="13.5">
      <c r="B334" s="35" t="s">
        <v>577</v>
      </c>
      <c r="C334" s="94" t="str">
        <f t="shared" si="176"/>
        <v>IT Services</v>
      </c>
      <c r="D334" s="234" t="str">
        <f t="shared" si="178"/>
        <v>IT</v>
      </c>
      <c r="E334" s="18" t="str">
        <f t="shared" si="177"/>
        <v>£m (nominal)</v>
      </c>
      <c r="H334" s="98">
        <f>'5'!H135</f>
        <v>0</v>
      </c>
      <c r="I334" s="98">
        <f>'5'!I135</f>
        <v>0</v>
      </c>
      <c r="J334" s="98">
        <f>'5'!J135</f>
        <v>0</v>
      </c>
      <c r="K334" s="98">
        <f>'5'!K135</f>
        <v>0</v>
      </c>
      <c r="L334" s="98">
        <f>'5'!L135</f>
        <v>0</v>
      </c>
      <c r="M334" s="98">
        <f>'5'!M135</f>
        <v>0</v>
      </c>
      <c r="N334" s="98">
        <f>'5'!N135</f>
        <v>0</v>
      </c>
      <c r="O334" s="98">
        <f>'5'!O135</f>
        <v>0</v>
      </c>
      <c r="P334" s="98">
        <f>'5'!P135</f>
        <v>0</v>
      </c>
      <c r="Q334" s="98">
        <f>'5'!Q135</f>
        <v>0</v>
      </c>
      <c r="R334" s="98">
        <f>'5'!R135</f>
        <v>0</v>
      </c>
      <c r="S334" s="98">
        <f>'5'!S135</f>
        <v>0</v>
      </c>
      <c r="T334" s="98">
        <f>'5'!T135</f>
        <v>0</v>
      </c>
    </row>
    <row r="335" spans="2:20" s="161" customFormat="1" ht="13.5">
      <c r="B335" s="35" t="s">
        <v>577</v>
      </c>
      <c r="C335" s="94" t="str">
        <f t="shared" si="176"/>
        <v>Office Sundry</v>
      </c>
      <c r="D335" s="234" t="str">
        <f t="shared" si="178"/>
        <v>OS</v>
      </c>
      <c r="E335" s="18" t="str">
        <f t="shared" si="177"/>
        <v>£m (nominal)</v>
      </c>
      <c r="H335" s="98">
        <f>'5'!H136</f>
        <v>0</v>
      </c>
      <c r="I335" s="98">
        <f>'5'!I136</f>
        <v>0</v>
      </c>
      <c r="J335" s="98">
        <f>'5'!J136</f>
        <v>0</v>
      </c>
      <c r="K335" s="98">
        <f>'5'!K136</f>
        <v>0</v>
      </c>
      <c r="L335" s="98">
        <f>'5'!L136</f>
        <v>0</v>
      </c>
      <c r="M335" s="98">
        <f>'5'!M136</f>
        <v>0</v>
      </c>
      <c r="N335" s="98">
        <f>'5'!N136</f>
        <v>0</v>
      </c>
      <c r="O335" s="98">
        <f>'5'!O136</f>
        <v>0</v>
      </c>
      <c r="P335" s="98">
        <f>'5'!P136</f>
        <v>0</v>
      </c>
      <c r="Q335" s="98">
        <f>'5'!Q136</f>
        <v>0</v>
      </c>
      <c r="R335" s="98">
        <f>'5'!R136</f>
        <v>0</v>
      </c>
      <c r="S335" s="98">
        <f>'5'!S136</f>
        <v>0</v>
      </c>
      <c r="T335" s="98">
        <f>'5'!T136</f>
        <v>0</v>
      </c>
    </row>
    <row r="336" spans="2:20" s="161" customFormat="1" ht="13.5">
      <c r="B336" s="35" t="s">
        <v>577</v>
      </c>
      <c r="C336" s="94" t="str">
        <f t="shared" si="176"/>
        <v>Spare - please specify</v>
      </c>
      <c r="D336" s="234" t="str">
        <f t="shared" si="178"/>
        <v>SP1</v>
      </c>
      <c r="E336" s="18" t="str">
        <f t="shared" si="177"/>
        <v>£m (nominal)</v>
      </c>
      <c r="H336" s="98">
        <f>'5'!H137</f>
        <v>0</v>
      </c>
      <c r="I336" s="98">
        <f>'5'!I137</f>
        <v>0</v>
      </c>
      <c r="J336" s="98">
        <f>'5'!J137</f>
        <v>0</v>
      </c>
      <c r="K336" s="98">
        <f>'5'!K137</f>
        <v>0</v>
      </c>
      <c r="L336" s="98">
        <f>'5'!L137</f>
        <v>0</v>
      </c>
      <c r="M336" s="98">
        <f>'5'!M137</f>
        <v>0</v>
      </c>
      <c r="N336" s="98">
        <f>'5'!N137</f>
        <v>0</v>
      </c>
      <c r="O336" s="98">
        <f>'5'!O137</f>
        <v>0</v>
      </c>
      <c r="P336" s="98">
        <f>'5'!P137</f>
        <v>0</v>
      </c>
      <c r="Q336" s="98">
        <f>'5'!Q137</f>
        <v>0</v>
      </c>
      <c r="R336" s="98">
        <f>'5'!R137</f>
        <v>0</v>
      </c>
      <c r="S336" s="98">
        <f>'5'!S137</f>
        <v>0</v>
      </c>
      <c r="T336" s="98">
        <f>'5'!T137</f>
        <v>0</v>
      </c>
    </row>
    <row r="337" spans="1:257" s="161" customFormat="1" ht="13.5">
      <c r="B337" s="35" t="s">
        <v>577</v>
      </c>
      <c r="C337" s="94" t="str">
        <f t="shared" si="176"/>
        <v>Spare - please specify</v>
      </c>
      <c r="D337" s="234" t="str">
        <f t="shared" si="178"/>
        <v>SP2</v>
      </c>
      <c r="E337" s="18" t="str">
        <f t="shared" si="177"/>
        <v>£m (nominal)</v>
      </c>
      <c r="H337" s="98">
        <f>'5'!H138</f>
        <v>0</v>
      </c>
      <c r="I337" s="98">
        <f>'5'!I138</f>
        <v>0</v>
      </c>
      <c r="J337" s="98">
        <f>'5'!J138</f>
        <v>0</v>
      </c>
      <c r="K337" s="98">
        <f>'5'!K138</f>
        <v>0</v>
      </c>
      <c r="L337" s="98">
        <f>'5'!L138</f>
        <v>0</v>
      </c>
      <c r="M337" s="98">
        <f>'5'!M138</f>
        <v>0</v>
      </c>
      <c r="N337" s="98">
        <f>'5'!N138</f>
        <v>0</v>
      </c>
      <c r="O337" s="98">
        <f>'5'!O138</f>
        <v>0</v>
      </c>
      <c r="P337" s="98">
        <f>'5'!P138</f>
        <v>0</v>
      </c>
      <c r="Q337" s="98">
        <f>'5'!Q138</f>
        <v>0</v>
      </c>
      <c r="R337" s="98">
        <f>'5'!R138</f>
        <v>0</v>
      </c>
      <c r="S337" s="98">
        <f>'5'!S138</f>
        <v>0</v>
      </c>
      <c r="T337" s="98">
        <f>'5'!T138</f>
        <v>0</v>
      </c>
    </row>
    <row r="338" spans="1:257" s="161" customFormat="1" ht="13.5">
      <c r="B338" s="35" t="s">
        <v>577</v>
      </c>
      <c r="C338" s="94" t="str">
        <f t="shared" si="176"/>
        <v>Spare - please specify</v>
      </c>
      <c r="D338" s="234" t="str">
        <f t="shared" si="178"/>
        <v>SP3</v>
      </c>
      <c r="E338" s="18" t="str">
        <f t="shared" si="177"/>
        <v>£m (nominal)</v>
      </c>
      <c r="H338" s="98">
        <f>'5'!H139</f>
        <v>0</v>
      </c>
      <c r="I338" s="98">
        <f>'5'!I139</f>
        <v>0</v>
      </c>
      <c r="J338" s="98">
        <f>'5'!J139</f>
        <v>0</v>
      </c>
      <c r="K338" s="98">
        <f>'5'!K139</f>
        <v>0</v>
      </c>
      <c r="L338" s="98">
        <f>'5'!L139</f>
        <v>0</v>
      </c>
      <c r="M338" s="98">
        <f>'5'!M139</f>
        <v>0</v>
      </c>
      <c r="N338" s="98">
        <f>'5'!N139</f>
        <v>0</v>
      </c>
      <c r="O338" s="98">
        <f>'5'!O139</f>
        <v>0</v>
      </c>
      <c r="P338" s="98">
        <f>'5'!P139</f>
        <v>0</v>
      </c>
      <c r="Q338" s="98">
        <f>'5'!Q139</f>
        <v>0</v>
      </c>
      <c r="R338" s="98">
        <f>'5'!R139</f>
        <v>0</v>
      </c>
      <c r="S338" s="98">
        <f>'5'!S139</f>
        <v>0</v>
      </c>
      <c r="T338" s="98">
        <f>'5'!T139</f>
        <v>0</v>
      </c>
    </row>
    <row r="339" spans="1:257" s="161" customFormat="1" ht="13.5">
      <c r="D339" s="234"/>
      <c r="E339" s="18"/>
    </row>
    <row r="340" spans="1:257" s="161" customFormat="1" ht="13.5">
      <c r="B340" s="35" t="s">
        <v>665</v>
      </c>
      <c r="C340" s="16" t="str">
        <f t="shared" si="176"/>
        <v>Additional Baseline</v>
      </c>
      <c r="D340" s="234"/>
      <c r="E340" s="18" t="str">
        <f t="shared" si="177"/>
        <v>£m (nominal)</v>
      </c>
      <c r="H340" s="98">
        <f>'5'!H141</f>
        <v>0</v>
      </c>
      <c r="I340" s="98">
        <f>'5'!I141</f>
        <v>0</v>
      </c>
      <c r="J340" s="98">
        <f>'5'!J141</f>
        <v>0</v>
      </c>
      <c r="K340" s="98">
        <f>'5'!K141</f>
        <v>0</v>
      </c>
      <c r="L340" s="98">
        <f>'5'!L141</f>
        <v>0</v>
      </c>
      <c r="M340" s="98">
        <f>'5'!M141</f>
        <v>0</v>
      </c>
      <c r="N340" s="98">
        <f>'5'!N141</f>
        <v>0</v>
      </c>
      <c r="O340" s="98">
        <f>'5'!O141</f>
        <v>0</v>
      </c>
      <c r="P340" s="98">
        <f>'5'!P141</f>
        <v>0</v>
      </c>
      <c r="Q340" s="98">
        <f>'5'!Q141</f>
        <v>0</v>
      </c>
      <c r="R340" s="98">
        <f>'5'!R141</f>
        <v>0</v>
      </c>
      <c r="S340" s="98">
        <f>'5'!S141</f>
        <v>0</v>
      </c>
      <c r="T340" s="98">
        <f>'5'!T141</f>
        <v>0</v>
      </c>
    </row>
    <row r="341" spans="1:257" s="161" customFormat="1" ht="13.5">
      <c r="B341" s="35" t="s">
        <v>665</v>
      </c>
      <c r="C341" s="94" t="str">
        <f t="shared" si="176"/>
        <v>Additional Project - please specify</v>
      </c>
      <c r="D341" s="234" t="str">
        <f t="shared" si="176"/>
        <v>PJ1</v>
      </c>
      <c r="E341" s="18" t="str">
        <f t="shared" si="176"/>
        <v>£m (nominal)</v>
      </c>
      <c r="H341" s="98">
        <f>'5'!H142</f>
        <v>0</v>
      </c>
      <c r="I341" s="98">
        <f>'5'!I142</f>
        <v>0</v>
      </c>
      <c r="J341" s="98">
        <f>'5'!J142</f>
        <v>0</v>
      </c>
      <c r="K341" s="98">
        <f>'5'!K142</f>
        <v>0</v>
      </c>
      <c r="L341" s="98">
        <f>'5'!L142</f>
        <v>0</v>
      </c>
      <c r="M341" s="98">
        <f>'5'!M142</f>
        <v>0</v>
      </c>
      <c r="N341" s="98">
        <f>'5'!N142</f>
        <v>0</v>
      </c>
      <c r="O341" s="98">
        <f>'5'!O142</f>
        <v>0</v>
      </c>
      <c r="P341" s="98">
        <f>'5'!P142</f>
        <v>0</v>
      </c>
      <c r="Q341" s="98">
        <f>'5'!Q142</f>
        <v>0</v>
      </c>
      <c r="R341" s="98">
        <f>'5'!R142</f>
        <v>0</v>
      </c>
      <c r="S341" s="98">
        <f>'5'!S142</f>
        <v>0</v>
      </c>
      <c r="T341" s="98">
        <f>'5'!T142</f>
        <v>0</v>
      </c>
    </row>
    <row r="342" spans="1:257" s="161" customFormat="1" ht="13.5">
      <c r="B342" s="35" t="s">
        <v>665</v>
      </c>
      <c r="C342" s="94" t="str">
        <f t="shared" si="176"/>
        <v>Additional Project - please specify</v>
      </c>
      <c r="D342" s="234" t="str">
        <f t="shared" si="176"/>
        <v>PJ2</v>
      </c>
      <c r="E342" s="18" t="str">
        <f t="shared" si="176"/>
        <v>£m (nominal)</v>
      </c>
      <c r="H342" s="98">
        <f>'5'!H143</f>
        <v>0</v>
      </c>
      <c r="I342" s="98">
        <f>'5'!I143</f>
        <v>0</v>
      </c>
      <c r="J342" s="98">
        <f>'5'!J143</f>
        <v>0</v>
      </c>
      <c r="K342" s="98">
        <f>'5'!K143</f>
        <v>0</v>
      </c>
      <c r="L342" s="98">
        <f>'5'!L143</f>
        <v>0</v>
      </c>
      <c r="M342" s="98">
        <f>'5'!M143</f>
        <v>0</v>
      </c>
      <c r="N342" s="98">
        <f>'5'!N143</f>
        <v>0</v>
      </c>
      <c r="O342" s="98">
        <f>'5'!O143</f>
        <v>0</v>
      </c>
      <c r="P342" s="98">
        <f>'5'!P143</f>
        <v>0</v>
      </c>
      <c r="Q342" s="98">
        <f>'5'!Q143</f>
        <v>0</v>
      </c>
      <c r="R342" s="98">
        <f>'5'!R143</f>
        <v>0</v>
      </c>
      <c r="S342" s="98">
        <f>'5'!S143</f>
        <v>0</v>
      </c>
      <c r="T342" s="98">
        <f>'5'!T143</f>
        <v>0</v>
      </c>
    </row>
    <row r="343" spans="1:257" s="161" customFormat="1" ht="13.5">
      <c r="B343" s="35" t="s">
        <v>665</v>
      </c>
      <c r="C343" s="94" t="str">
        <f t="shared" si="176"/>
        <v>Additional Project - please specify</v>
      </c>
      <c r="D343" s="234" t="str">
        <f t="shared" si="176"/>
        <v>PJ3</v>
      </c>
      <c r="E343" s="18" t="str">
        <f t="shared" si="176"/>
        <v>£m (nominal)</v>
      </c>
      <c r="H343" s="98">
        <f>'5'!H144</f>
        <v>0</v>
      </c>
      <c r="I343" s="98">
        <f>'5'!I144</f>
        <v>0</v>
      </c>
      <c r="J343" s="98">
        <f>'5'!J144</f>
        <v>0</v>
      </c>
      <c r="K343" s="98">
        <f>'5'!K144</f>
        <v>0</v>
      </c>
      <c r="L343" s="98">
        <f>'5'!L144</f>
        <v>0</v>
      </c>
      <c r="M343" s="98">
        <f>'5'!M144</f>
        <v>0</v>
      </c>
      <c r="N343" s="98">
        <f>'5'!N144</f>
        <v>0</v>
      </c>
      <c r="O343" s="98">
        <f>'5'!O144</f>
        <v>0</v>
      </c>
      <c r="P343" s="98">
        <f>'5'!P144</f>
        <v>0</v>
      </c>
      <c r="Q343" s="98">
        <f>'5'!Q144</f>
        <v>0</v>
      </c>
      <c r="R343" s="98">
        <f>'5'!R144</f>
        <v>0</v>
      </c>
      <c r="S343" s="98">
        <f>'5'!S144</f>
        <v>0</v>
      </c>
      <c r="T343" s="98">
        <f>'5'!T144</f>
        <v>0</v>
      </c>
    </row>
    <row r="344" spans="1:257" s="161" customFormat="1" ht="13.5">
      <c r="D344" s="234"/>
      <c r="E344" s="18"/>
    </row>
    <row r="345" spans="1:257" s="161" customFormat="1" ht="13.5">
      <c r="B345" s="35" t="s">
        <v>582</v>
      </c>
      <c r="C345" s="94" t="str">
        <f>C496</f>
        <v>Baseline Shared Service cost</v>
      </c>
      <c r="D345" s="234"/>
      <c r="E345" s="18" t="str">
        <f>E496</f>
        <v>£m (nominal)</v>
      </c>
      <c r="H345" s="98">
        <f>'5'!H146</f>
        <v>0</v>
      </c>
      <c r="I345" s="98">
        <f>'5'!I146</f>
        <v>0</v>
      </c>
      <c r="J345" s="98">
        <f>'5'!J146</f>
        <v>0</v>
      </c>
      <c r="K345" s="98">
        <f>'5'!K146</f>
        <v>0</v>
      </c>
      <c r="L345" s="98">
        <f>'5'!L146</f>
        <v>0</v>
      </c>
      <c r="M345" s="98">
        <f>'5'!M146</f>
        <v>0</v>
      </c>
      <c r="N345" s="98">
        <f>'5'!N146</f>
        <v>0</v>
      </c>
      <c r="O345" s="98">
        <f>'5'!O146</f>
        <v>0</v>
      </c>
      <c r="P345" s="98">
        <f>'5'!P146</f>
        <v>0</v>
      </c>
      <c r="Q345" s="98">
        <f>'5'!Q146</f>
        <v>0</v>
      </c>
      <c r="R345" s="98">
        <f>'5'!R146</f>
        <v>0</v>
      </c>
      <c r="S345" s="98">
        <f>'5'!S146</f>
        <v>0</v>
      </c>
      <c r="T345" s="98">
        <f>'5'!T146</f>
        <v>0</v>
      </c>
    </row>
    <row r="346" spans="1:257" s="161" customFormat="1" ht="13.5">
      <c r="C346" s="23"/>
      <c r="D346" s="234"/>
      <c r="H346" s="97"/>
      <c r="I346" s="97"/>
      <c r="J346" s="97"/>
      <c r="K346" s="97"/>
      <c r="L346" s="97"/>
      <c r="M346" s="97"/>
      <c r="N346" s="97"/>
      <c r="O346" s="97"/>
      <c r="P346" s="97"/>
      <c r="Q346" s="97"/>
      <c r="R346" s="97"/>
      <c r="S346" s="97"/>
      <c r="T346" s="97"/>
    </row>
    <row r="347" spans="1:257" s="161" customFormat="1" ht="13.5">
      <c r="B347" s="169"/>
      <c r="C347" s="65" t="s">
        <v>669</v>
      </c>
      <c r="D347" s="234"/>
      <c r="E347" s="18" t="s">
        <v>649</v>
      </c>
      <c r="H347" s="98">
        <f>SUM(H349:H367)</f>
        <v>0</v>
      </c>
      <c r="I347" s="98">
        <f t="shared" ref="I347:T347" si="179">SUM(I349:I367)</f>
        <v>0</v>
      </c>
      <c r="J347" s="98">
        <f t="shared" si="179"/>
        <v>0</v>
      </c>
      <c r="K347" s="98">
        <f t="shared" si="179"/>
        <v>0</v>
      </c>
      <c r="L347" s="98">
        <f t="shared" si="179"/>
        <v>0</v>
      </c>
      <c r="M347" s="98">
        <f t="shared" si="179"/>
        <v>0</v>
      </c>
      <c r="N347" s="98">
        <f t="shared" si="179"/>
        <v>0</v>
      </c>
      <c r="O347" s="98">
        <f t="shared" si="179"/>
        <v>0</v>
      </c>
      <c r="P347" s="98">
        <f t="shared" si="179"/>
        <v>0</v>
      </c>
      <c r="Q347" s="98">
        <f t="shared" si="179"/>
        <v>0</v>
      </c>
      <c r="R347" s="98">
        <f t="shared" si="179"/>
        <v>0</v>
      </c>
      <c r="S347" s="98">
        <f t="shared" si="179"/>
        <v>0</v>
      </c>
      <c r="T347" s="98">
        <f t="shared" si="179"/>
        <v>0</v>
      </c>
    </row>
    <row r="348" spans="1:257" s="161" customFormat="1" ht="13.5">
      <c r="A348" s="18"/>
      <c r="B348" s="95"/>
      <c r="C348" s="82"/>
      <c r="D348" s="234"/>
      <c r="E348" s="18"/>
      <c r="F348" s="18"/>
      <c r="G348" s="18"/>
      <c r="H348" s="117"/>
      <c r="I348" s="117"/>
      <c r="J348" s="117"/>
      <c r="K348" s="117"/>
      <c r="L348" s="117"/>
      <c r="M348" s="117"/>
      <c r="N348" s="117"/>
      <c r="O348" s="117"/>
      <c r="P348" s="117"/>
      <c r="Q348" s="117"/>
      <c r="R348" s="117"/>
      <c r="S348" s="117"/>
      <c r="T348" s="117"/>
      <c r="U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row>
    <row r="349" spans="1:257" s="161" customFormat="1" ht="13.5">
      <c r="B349" s="169" t="s">
        <v>581</v>
      </c>
      <c r="C349" s="217" t="str">
        <f>'5'!C150</f>
        <v>Smart Metering Key Infrastructure (SMKI)</v>
      </c>
      <c r="D349" s="234" t="str">
        <f t="shared" ref="D349:D367" si="180">D500</f>
        <v>ES</v>
      </c>
      <c r="E349" s="18" t="s">
        <v>649</v>
      </c>
      <c r="H349" s="98">
        <f>'5'!H150</f>
        <v>0</v>
      </c>
      <c r="I349" s="98">
        <f>'5'!I150</f>
        <v>0</v>
      </c>
      <c r="J349" s="98">
        <f>'5'!J150</f>
        <v>0</v>
      </c>
      <c r="K349" s="98">
        <f>'5'!K150</f>
        <v>0</v>
      </c>
      <c r="L349" s="98">
        <f>'5'!L150</f>
        <v>0</v>
      </c>
      <c r="M349" s="98">
        <f>'5'!M150</f>
        <v>0</v>
      </c>
      <c r="N349" s="98">
        <f>'5'!N150</f>
        <v>0</v>
      </c>
      <c r="O349" s="98">
        <f>'5'!O150</f>
        <v>0</v>
      </c>
      <c r="P349" s="98">
        <f>'5'!P150</f>
        <v>0</v>
      </c>
      <c r="Q349" s="98">
        <f>'5'!Q150</f>
        <v>0</v>
      </c>
      <c r="R349" s="98">
        <f>'5'!R150</f>
        <v>0</v>
      </c>
      <c r="S349" s="98">
        <f>'5'!S150</f>
        <v>0</v>
      </c>
      <c r="T349" s="98">
        <f>'5'!T150</f>
        <v>0</v>
      </c>
    </row>
    <row r="350" spans="1:257" s="161" customFormat="1" ht="13.5">
      <c r="B350" s="169" t="s">
        <v>581</v>
      </c>
      <c r="C350" s="217" t="str">
        <f>'5'!C151</f>
        <v>SMKI PR</v>
      </c>
      <c r="D350" s="234" t="str">
        <f t="shared" si="180"/>
        <v>PR</v>
      </c>
      <c r="E350" s="18" t="s">
        <v>649</v>
      </c>
      <c r="H350" s="98">
        <f>'5'!H151</f>
        <v>0</v>
      </c>
      <c r="I350" s="98">
        <f>'5'!I151</f>
        <v>0</v>
      </c>
      <c r="J350" s="98">
        <f>'5'!J151</f>
        <v>0</v>
      </c>
      <c r="K350" s="98">
        <f>'5'!K151</f>
        <v>0</v>
      </c>
      <c r="L350" s="98">
        <f>'5'!L151</f>
        <v>0</v>
      </c>
      <c r="M350" s="98">
        <f>'5'!M151</f>
        <v>0</v>
      </c>
      <c r="N350" s="98">
        <f>'5'!N151</f>
        <v>0</v>
      </c>
      <c r="O350" s="98">
        <f>'5'!O151</f>
        <v>0</v>
      </c>
      <c r="P350" s="98">
        <f>'5'!P151</f>
        <v>0</v>
      </c>
      <c r="Q350" s="98">
        <f>'5'!Q151</f>
        <v>0</v>
      </c>
      <c r="R350" s="98">
        <f>'5'!R151</f>
        <v>0</v>
      </c>
      <c r="S350" s="98">
        <f>'5'!S151</f>
        <v>0</v>
      </c>
      <c r="T350" s="98">
        <f>'5'!T151</f>
        <v>0</v>
      </c>
    </row>
    <row r="351" spans="1:257" s="161" customFormat="1" ht="13.5">
      <c r="B351" s="169" t="s">
        <v>581</v>
      </c>
      <c r="C351" s="217" t="str">
        <f>'5'!C152</f>
        <v xml:space="preserve">Testing </v>
      </c>
      <c r="D351" s="234" t="str">
        <f t="shared" si="180"/>
        <v>PR</v>
      </c>
      <c r="E351" s="18" t="s">
        <v>649</v>
      </c>
      <c r="H351" s="98">
        <f>'5'!H152</f>
        <v>0</v>
      </c>
      <c r="I351" s="98">
        <f>'5'!I152</f>
        <v>0</v>
      </c>
      <c r="J351" s="98">
        <f>'5'!J152</f>
        <v>0</v>
      </c>
      <c r="K351" s="98">
        <f>'5'!K152</f>
        <v>0</v>
      </c>
      <c r="L351" s="98">
        <f>'5'!L152</f>
        <v>0</v>
      </c>
      <c r="M351" s="98">
        <f>'5'!M152</f>
        <v>0</v>
      </c>
      <c r="N351" s="98">
        <f>'5'!N152</f>
        <v>0</v>
      </c>
      <c r="O351" s="98">
        <f>'5'!O152</f>
        <v>0</v>
      </c>
      <c r="P351" s="98">
        <f>'5'!P152</f>
        <v>0</v>
      </c>
      <c r="Q351" s="98">
        <f>'5'!Q152</f>
        <v>0</v>
      </c>
      <c r="R351" s="98">
        <f>'5'!R152</f>
        <v>0</v>
      </c>
      <c r="S351" s="98">
        <f>'5'!S152</f>
        <v>0</v>
      </c>
      <c r="T351" s="98">
        <f>'5'!T152</f>
        <v>0</v>
      </c>
    </row>
    <row r="352" spans="1:257" s="161" customFormat="1" ht="13.5">
      <c r="B352" s="169" t="s">
        <v>581</v>
      </c>
      <c r="C352" s="217" t="str">
        <f>'5'!C153</f>
        <v>Architect</v>
      </c>
      <c r="D352" s="234" t="str">
        <f t="shared" si="180"/>
        <v>PR</v>
      </c>
      <c r="E352" s="18" t="s">
        <v>649</v>
      </c>
      <c r="H352" s="98">
        <f>'5'!H153</f>
        <v>0</v>
      </c>
      <c r="I352" s="98">
        <f>'5'!I153</f>
        <v>0</v>
      </c>
      <c r="J352" s="98">
        <f>'5'!J153</f>
        <v>0</v>
      </c>
      <c r="K352" s="98">
        <f>'5'!K153</f>
        <v>0</v>
      </c>
      <c r="L352" s="98">
        <f>'5'!L153</f>
        <v>0</v>
      </c>
      <c r="M352" s="98">
        <f>'5'!M153</f>
        <v>0</v>
      </c>
      <c r="N352" s="98">
        <f>'5'!N153</f>
        <v>0</v>
      </c>
      <c r="O352" s="98">
        <f>'5'!O153</f>
        <v>0</v>
      </c>
      <c r="P352" s="98">
        <f>'5'!P153</f>
        <v>0</v>
      </c>
      <c r="Q352" s="98">
        <f>'5'!Q153</f>
        <v>0</v>
      </c>
      <c r="R352" s="98">
        <f>'5'!R153</f>
        <v>0</v>
      </c>
      <c r="S352" s="98">
        <f>'5'!S153</f>
        <v>0</v>
      </c>
      <c r="T352" s="98">
        <f>'5'!T153</f>
        <v>0</v>
      </c>
    </row>
    <row r="353" spans="2:22" s="161" customFormat="1" ht="13.5">
      <c r="B353" s="169" t="s">
        <v>581</v>
      </c>
      <c r="C353" s="217" t="str">
        <f>'5'!C154</f>
        <v>Service Management</v>
      </c>
      <c r="D353" s="234" t="str">
        <f t="shared" si="180"/>
        <v>PR</v>
      </c>
      <c r="E353" s="18" t="s">
        <v>649</v>
      </c>
      <c r="H353" s="98">
        <f>'5'!H154</f>
        <v>0</v>
      </c>
      <c r="I353" s="98">
        <f>'5'!I154</f>
        <v>0</v>
      </c>
      <c r="J353" s="98">
        <f>'5'!J154</f>
        <v>0</v>
      </c>
      <c r="K353" s="98">
        <f>'5'!K154</f>
        <v>0</v>
      </c>
      <c r="L353" s="98">
        <f>'5'!L154</f>
        <v>0</v>
      </c>
      <c r="M353" s="98">
        <f>'5'!M154</f>
        <v>0</v>
      </c>
      <c r="N353" s="98">
        <f>'5'!N154</f>
        <v>0</v>
      </c>
      <c r="O353" s="98">
        <f>'5'!O154</f>
        <v>0</v>
      </c>
      <c r="P353" s="98">
        <f>'5'!P154</f>
        <v>0</v>
      </c>
      <c r="Q353" s="98">
        <f>'5'!Q154</f>
        <v>0</v>
      </c>
      <c r="R353" s="98">
        <f>'5'!R154</f>
        <v>0</v>
      </c>
      <c r="S353" s="98">
        <f>'5'!S154</f>
        <v>0</v>
      </c>
      <c r="T353" s="98">
        <f>'5'!T154</f>
        <v>0</v>
      </c>
    </row>
    <row r="354" spans="2:22" s="161" customFormat="1" ht="13.5">
      <c r="B354" s="169" t="s">
        <v>581</v>
      </c>
      <c r="C354" s="217" t="str">
        <f>'5'!C155</f>
        <v>Service Management ES</v>
      </c>
      <c r="D354" s="234" t="str">
        <f t="shared" si="180"/>
        <v>ES</v>
      </c>
      <c r="E354" s="18" t="s">
        <v>649</v>
      </c>
      <c r="H354" s="98">
        <f>'5'!H155</f>
        <v>0</v>
      </c>
      <c r="I354" s="98">
        <f>'5'!I155</f>
        <v>0</v>
      </c>
      <c r="J354" s="98">
        <f>'5'!J155</f>
        <v>0</v>
      </c>
      <c r="K354" s="98">
        <f>'5'!K155</f>
        <v>0</v>
      </c>
      <c r="L354" s="98">
        <f>'5'!L155</f>
        <v>0</v>
      </c>
      <c r="M354" s="98">
        <f>'5'!M155</f>
        <v>0</v>
      </c>
      <c r="N354" s="98">
        <f>'5'!N155</f>
        <v>0</v>
      </c>
      <c r="O354" s="98">
        <f>'5'!O155</f>
        <v>0</v>
      </c>
      <c r="P354" s="98">
        <f>'5'!P155</f>
        <v>0</v>
      </c>
      <c r="Q354" s="98">
        <f>'5'!Q155</f>
        <v>0</v>
      </c>
      <c r="R354" s="98">
        <f>'5'!R155</f>
        <v>0</v>
      </c>
      <c r="S354" s="98">
        <f>'5'!S155</f>
        <v>0</v>
      </c>
      <c r="T354" s="98">
        <f>'5'!T155</f>
        <v>0</v>
      </c>
    </row>
    <row r="355" spans="2:22" s="161" customFormat="1" ht="13.5">
      <c r="B355" s="169" t="s">
        <v>581</v>
      </c>
      <c r="C355" s="217" t="str">
        <f>'5'!C156</f>
        <v>Performance Auditor</v>
      </c>
      <c r="D355" s="234" t="str">
        <f t="shared" si="180"/>
        <v>PR</v>
      </c>
      <c r="E355" s="18" t="s">
        <v>649</v>
      </c>
      <c r="H355" s="98">
        <f>'5'!H156</f>
        <v>0</v>
      </c>
      <c r="I355" s="98">
        <f>'5'!I156</f>
        <v>0</v>
      </c>
      <c r="J355" s="98">
        <f>'5'!J156</f>
        <v>0</v>
      </c>
      <c r="K355" s="98">
        <f>'5'!K156</f>
        <v>0</v>
      </c>
      <c r="L355" s="98">
        <f>'5'!L156</f>
        <v>0</v>
      </c>
      <c r="M355" s="98">
        <f>'5'!M156</f>
        <v>0</v>
      </c>
      <c r="N355" s="98">
        <f>'5'!N156</f>
        <v>0</v>
      </c>
      <c r="O355" s="98">
        <f>'5'!O156</f>
        <v>0</v>
      </c>
      <c r="P355" s="98">
        <f>'5'!P156</f>
        <v>0</v>
      </c>
      <c r="Q355" s="98">
        <f>'5'!Q156</f>
        <v>0</v>
      </c>
      <c r="R355" s="98">
        <f>'5'!R156</f>
        <v>0</v>
      </c>
      <c r="S355" s="98">
        <f>'5'!S156</f>
        <v>0</v>
      </c>
      <c r="T355" s="98">
        <f>'5'!T156</f>
        <v>0</v>
      </c>
    </row>
    <row r="356" spans="2:22" s="161" customFormat="1" ht="13.5">
      <c r="B356" s="169" t="s">
        <v>581</v>
      </c>
      <c r="C356" s="217" t="str">
        <f>'5'!C157</f>
        <v>Industry</v>
      </c>
      <c r="D356" s="234" t="str">
        <f t="shared" si="180"/>
        <v>PR</v>
      </c>
      <c r="E356" s="18" t="s">
        <v>649</v>
      </c>
      <c r="H356" s="98">
        <f>'5'!H157</f>
        <v>0</v>
      </c>
      <c r="I356" s="98">
        <f>'5'!I157</f>
        <v>0</v>
      </c>
      <c r="J356" s="98">
        <f>'5'!J157</f>
        <v>0</v>
      </c>
      <c r="K356" s="98">
        <f>'5'!K157</f>
        <v>0</v>
      </c>
      <c r="L356" s="98">
        <f>'5'!L157</f>
        <v>0</v>
      </c>
      <c r="M356" s="98">
        <f>'5'!M157</f>
        <v>0</v>
      </c>
      <c r="N356" s="98">
        <f>'5'!N157</f>
        <v>0</v>
      </c>
      <c r="O356" s="98">
        <f>'5'!O157</f>
        <v>0</v>
      </c>
      <c r="P356" s="98">
        <f>'5'!P157</f>
        <v>0</v>
      </c>
      <c r="Q356" s="98">
        <f>'5'!Q157</f>
        <v>0</v>
      </c>
      <c r="R356" s="98">
        <f>'5'!R157</f>
        <v>0</v>
      </c>
      <c r="S356" s="98">
        <f>'5'!S157</f>
        <v>0</v>
      </c>
      <c r="T356" s="98">
        <f>'5'!T157</f>
        <v>0</v>
      </c>
    </row>
    <row r="357" spans="2:22" s="161" customFormat="1" ht="13.5">
      <c r="B357" s="169" t="s">
        <v>581</v>
      </c>
      <c r="C357" s="217" t="str">
        <f>'5'!C158</f>
        <v>Security</v>
      </c>
      <c r="D357" s="234" t="str">
        <f t="shared" si="180"/>
        <v>PR</v>
      </c>
      <c r="E357" s="18" t="s">
        <v>649</v>
      </c>
      <c r="H357" s="98">
        <f>'5'!H158</f>
        <v>0</v>
      </c>
      <c r="I357" s="98">
        <f>'5'!I158</f>
        <v>0</v>
      </c>
      <c r="J357" s="98">
        <f>'5'!J158</f>
        <v>0</v>
      </c>
      <c r="K357" s="98">
        <f>'5'!K158</f>
        <v>0</v>
      </c>
      <c r="L357" s="98">
        <f>'5'!L158</f>
        <v>0</v>
      </c>
      <c r="M357" s="98">
        <f>'5'!M158</f>
        <v>0</v>
      </c>
      <c r="N357" s="98">
        <f>'5'!N158</f>
        <v>0</v>
      </c>
      <c r="O357" s="98">
        <f>'5'!O158</f>
        <v>0</v>
      </c>
      <c r="P357" s="98">
        <f>'5'!P158</f>
        <v>0</v>
      </c>
      <c r="Q357" s="98">
        <f>'5'!Q158</f>
        <v>0</v>
      </c>
      <c r="R357" s="98">
        <f>'5'!R158</f>
        <v>0</v>
      </c>
      <c r="S357" s="98">
        <f>'5'!S158</f>
        <v>0</v>
      </c>
      <c r="T357" s="98">
        <f>'5'!T158</f>
        <v>0</v>
      </c>
    </row>
    <row r="358" spans="2:22" s="161" customFormat="1" ht="13.5">
      <c r="B358" s="169" t="s">
        <v>581</v>
      </c>
      <c r="C358" s="217" t="str">
        <f>'5'!C159</f>
        <v>Procurement</v>
      </c>
      <c r="D358" s="234" t="str">
        <f t="shared" si="180"/>
        <v>PR</v>
      </c>
      <c r="E358" s="18" t="s">
        <v>649</v>
      </c>
      <c r="H358" s="98">
        <f>'5'!H159</f>
        <v>0</v>
      </c>
      <c r="I358" s="98">
        <f>'5'!I159</f>
        <v>0</v>
      </c>
      <c r="J358" s="98">
        <f>'5'!J159</f>
        <v>0</v>
      </c>
      <c r="K358" s="98">
        <f>'5'!K159</f>
        <v>0</v>
      </c>
      <c r="L358" s="98">
        <f>'5'!L159</f>
        <v>0</v>
      </c>
      <c r="M358" s="98">
        <f>'5'!M159</f>
        <v>0</v>
      </c>
      <c r="N358" s="98">
        <f>'5'!N159</f>
        <v>0</v>
      </c>
      <c r="O358" s="98">
        <f>'5'!O159</f>
        <v>0</v>
      </c>
      <c r="P358" s="98">
        <f>'5'!P159</f>
        <v>0</v>
      </c>
      <c r="Q358" s="98">
        <f>'5'!Q159</f>
        <v>0</v>
      </c>
      <c r="R358" s="98">
        <f>'5'!R159</f>
        <v>0</v>
      </c>
      <c r="S358" s="98">
        <f>'5'!S159</f>
        <v>0</v>
      </c>
      <c r="T358" s="98">
        <f>'5'!T159</f>
        <v>0</v>
      </c>
    </row>
    <row r="359" spans="2:22" s="161" customFormat="1" ht="13.5">
      <c r="B359" s="169" t="s">
        <v>581</v>
      </c>
      <c r="C359" s="217" t="str">
        <f>'5'!C160</f>
        <v>Legal</v>
      </c>
      <c r="D359" s="234" t="str">
        <f t="shared" si="180"/>
        <v>ES</v>
      </c>
      <c r="E359" s="18" t="s">
        <v>649</v>
      </c>
      <c r="H359" s="98">
        <f>'5'!H160</f>
        <v>0</v>
      </c>
      <c r="I359" s="98">
        <f>'5'!I160</f>
        <v>0</v>
      </c>
      <c r="J359" s="98">
        <f>'5'!J160</f>
        <v>0</v>
      </c>
      <c r="K359" s="98">
        <f>'5'!K160</f>
        <v>0</v>
      </c>
      <c r="L359" s="98">
        <f>'5'!L160</f>
        <v>0</v>
      </c>
      <c r="M359" s="98">
        <f>'5'!M160</f>
        <v>0</v>
      </c>
      <c r="N359" s="98">
        <f>'5'!N160</f>
        <v>0</v>
      </c>
      <c r="O359" s="98">
        <f>'5'!O160</f>
        <v>0</v>
      </c>
      <c r="P359" s="98">
        <f>'5'!P160</f>
        <v>0</v>
      </c>
      <c r="Q359" s="98">
        <f>'5'!Q160</f>
        <v>0</v>
      </c>
      <c r="R359" s="98">
        <f>'5'!R160</f>
        <v>0</v>
      </c>
      <c r="S359" s="98">
        <f>'5'!S160</f>
        <v>0</v>
      </c>
      <c r="T359" s="98">
        <f>'5'!T160</f>
        <v>0</v>
      </c>
    </row>
    <row r="360" spans="2:22" s="161" customFormat="1" ht="13.5">
      <c r="B360" s="169" t="s">
        <v>581</v>
      </c>
      <c r="C360" s="217" t="str">
        <f>'5'!C161</f>
        <v>Competent Independent Organisation</v>
      </c>
      <c r="D360" s="234" t="str">
        <f t="shared" si="180"/>
        <v>ES</v>
      </c>
      <c r="E360" s="18" t="s">
        <v>649</v>
      </c>
      <c r="H360" s="98">
        <f>'5'!H161</f>
        <v>0</v>
      </c>
      <c r="I360" s="98">
        <f>'5'!I161</f>
        <v>0</v>
      </c>
      <c r="J360" s="98">
        <f>'5'!J161</f>
        <v>0</v>
      </c>
      <c r="K360" s="98">
        <f>'5'!K161</f>
        <v>0</v>
      </c>
      <c r="L360" s="98">
        <f>'5'!L161</f>
        <v>0</v>
      </c>
      <c r="M360" s="98">
        <f>'5'!M161</f>
        <v>0</v>
      </c>
      <c r="N360" s="98">
        <f>'5'!N161</f>
        <v>0</v>
      </c>
      <c r="O360" s="98">
        <f>'5'!O161</f>
        <v>0</v>
      </c>
      <c r="P360" s="98">
        <f>'5'!P161</f>
        <v>0</v>
      </c>
      <c r="Q360" s="98">
        <f>'5'!Q161</f>
        <v>0</v>
      </c>
      <c r="R360" s="98">
        <f>'5'!R161</f>
        <v>0</v>
      </c>
      <c r="S360" s="98">
        <f>'5'!S161</f>
        <v>0</v>
      </c>
      <c r="T360" s="98">
        <f>'5'!T161</f>
        <v>0</v>
      </c>
    </row>
    <row r="361" spans="2:22" s="161" customFormat="1" ht="13.5">
      <c r="B361" s="169" t="s">
        <v>581</v>
      </c>
      <c r="C361" s="217" t="str">
        <f>'5'!C162</f>
        <v>Financial security &amp; stability</v>
      </c>
      <c r="D361" s="234" t="str">
        <f t="shared" si="180"/>
        <v>IS</v>
      </c>
      <c r="E361" s="18" t="s">
        <v>649</v>
      </c>
      <c r="H361" s="98">
        <f>'5'!H162</f>
        <v>0</v>
      </c>
      <c r="I361" s="98">
        <f>'5'!I162</f>
        <v>0</v>
      </c>
      <c r="J361" s="98">
        <f>'5'!J162</f>
        <v>0</v>
      </c>
      <c r="K361" s="98">
        <f>'5'!K162</f>
        <v>0</v>
      </c>
      <c r="L361" s="98">
        <f>'5'!L162</f>
        <v>0</v>
      </c>
      <c r="M361" s="98">
        <f>'5'!M162</f>
        <v>0</v>
      </c>
      <c r="N361" s="98">
        <f>'5'!N162</f>
        <v>0</v>
      </c>
      <c r="O361" s="98">
        <f>'5'!O162</f>
        <v>0</v>
      </c>
      <c r="P361" s="98">
        <f>'5'!P162</f>
        <v>0</v>
      </c>
      <c r="Q361" s="98">
        <f>'5'!Q162</f>
        <v>0</v>
      </c>
      <c r="R361" s="98">
        <f>'5'!R162</f>
        <v>0</v>
      </c>
      <c r="S361" s="98">
        <f>'5'!S162</f>
        <v>0</v>
      </c>
      <c r="T361" s="98">
        <f>'5'!T162</f>
        <v>0</v>
      </c>
    </row>
    <row r="362" spans="2:22" s="161" customFormat="1" ht="13.5">
      <c r="B362" s="169" t="s">
        <v>581</v>
      </c>
      <c r="C362" s="217" t="str">
        <f>'5'!C163</f>
        <v>Financing</v>
      </c>
      <c r="D362" s="234" t="str">
        <f t="shared" si="180"/>
        <v>IS</v>
      </c>
      <c r="E362" s="18" t="s">
        <v>649</v>
      </c>
      <c r="H362" s="98">
        <f>'5'!H163</f>
        <v>0</v>
      </c>
      <c r="I362" s="98">
        <f>'5'!I163</f>
        <v>0</v>
      </c>
      <c r="J362" s="98">
        <f>'5'!J163</f>
        <v>0</v>
      </c>
      <c r="K362" s="98">
        <f>'5'!K163</f>
        <v>0</v>
      </c>
      <c r="L362" s="98">
        <f>'5'!L163</f>
        <v>0</v>
      </c>
      <c r="M362" s="98">
        <f>'5'!M163</f>
        <v>0</v>
      </c>
      <c r="N362" s="98">
        <f>'5'!N163</f>
        <v>0</v>
      </c>
      <c r="O362" s="98">
        <f>'5'!O163</f>
        <v>0</v>
      </c>
      <c r="P362" s="98">
        <f>'5'!P163</f>
        <v>0</v>
      </c>
      <c r="Q362" s="98">
        <f>'5'!Q163</f>
        <v>0</v>
      </c>
      <c r="R362" s="98">
        <f>'5'!R163</f>
        <v>0</v>
      </c>
      <c r="S362" s="98">
        <f>'5'!S163</f>
        <v>0</v>
      </c>
      <c r="T362" s="98">
        <f>'5'!T163</f>
        <v>0</v>
      </c>
    </row>
    <row r="363" spans="2:22" s="161" customFormat="1" ht="13.5">
      <c r="B363" s="169" t="s">
        <v>581</v>
      </c>
      <c r="C363" s="217" t="str">
        <f>'5'!C164</f>
        <v>Service Provider Audits</v>
      </c>
      <c r="D363" s="234" t="str">
        <f t="shared" si="180"/>
        <v>ES</v>
      </c>
      <c r="E363" s="18" t="s">
        <v>649</v>
      </c>
      <c r="H363" s="98">
        <f>'5'!H164</f>
        <v>0</v>
      </c>
      <c r="I363" s="98">
        <f>'5'!I164</f>
        <v>0</v>
      </c>
      <c r="J363" s="98">
        <f>'5'!J164</f>
        <v>0</v>
      </c>
      <c r="K363" s="98">
        <f>'5'!K164</f>
        <v>0</v>
      </c>
      <c r="L363" s="98">
        <f>'5'!L164</f>
        <v>0</v>
      </c>
      <c r="M363" s="98">
        <f>'5'!M164</f>
        <v>0</v>
      </c>
      <c r="N363" s="98">
        <f>'5'!N164</f>
        <v>0</v>
      </c>
      <c r="O363" s="98">
        <f>'5'!O164</f>
        <v>0</v>
      </c>
      <c r="P363" s="98">
        <f>'5'!P164</f>
        <v>0</v>
      </c>
      <c r="Q363" s="98">
        <f>'5'!Q164</f>
        <v>0</v>
      </c>
      <c r="R363" s="98">
        <f>'5'!R164</f>
        <v>0</v>
      </c>
      <c r="S363" s="98">
        <f>'5'!S164</f>
        <v>0</v>
      </c>
      <c r="T363" s="98">
        <f>'5'!T164</f>
        <v>0</v>
      </c>
    </row>
    <row r="364" spans="2:22" s="161" customFormat="1" ht="13.5">
      <c r="B364" s="169" t="s">
        <v>581</v>
      </c>
      <c r="C364" s="217" t="str">
        <f>'5'!C165</f>
        <v>Parsing and Correlation Service</v>
      </c>
      <c r="D364" s="234" t="str">
        <f t="shared" si="180"/>
        <v>ES</v>
      </c>
      <c r="E364" s="18" t="s">
        <v>649</v>
      </c>
      <c r="H364" s="98">
        <f>'5'!H165</f>
        <v>0</v>
      </c>
      <c r="I364" s="98">
        <f>'5'!I165</f>
        <v>0</v>
      </c>
      <c r="J364" s="98">
        <f>'5'!J165</f>
        <v>0</v>
      </c>
      <c r="K364" s="98">
        <f>'5'!K165</f>
        <v>0</v>
      </c>
      <c r="L364" s="98">
        <f>'5'!L165</f>
        <v>0</v>
      </c>
      <c r="M364" s="98">
        <f>'5'!M165</f>
        <v>0</v>
      </c>
      <c r="N364" s="98">
        <f>'5'!N165</f>
        <v>0</v>
      </c>
      <c r="O364" s="98">
        <f>'5'!O165</f>
        <v>0</v>
      </c>
      <c r="P364" s="98">
        <f>'5'!P165</f>
        <v>0</v>
      </c>
      <c r="Q364" s="98">
        <f>'5'!Q165</f>
        <v>0</v>
      </c>
      <c r="R364" s="98">
        <f>'5'!R165</f>
        <v>0</v>
      </c>
      <c r="S364" s="98">
        <f>'5'!S165</f>
        <v>0</v>
      </c>
      <c r="T364" s="98">
        <f>'5'!T165</f>
        <v>0</v>
      </c>
    </row>
    <row r="365" spans="2:22" s="161" customFormat="1" ht="13.5">
      <c r="B365" s="169" t="s">
        <v>581</v>
      </c>
      <c r="C365" s="217" t="str">
        <f>'5'!C166</f>
        <v>Additional Project - please specify</v>
      </c>
      <c r="D365" s="234" t="str">
        <f t="shared" si="180"/>
        <v>PJ1</v>
      </c>
      <c r="E365" s="18" t="s">
        <v>649</v>
      </c>
      <c r="H365" s="98">
        <f>'5'!H166</f>
        <v>0</v>
      </c>
      <c r="I365" s="98">
        <f>'5'!I166</f>
        <v>0</v>
      </c>
      <c r="J365" s="98">
        <f>'5'!J166</f>
        <v>0</v>
      </c>
      <c r="K365" s="98">
        <f>'5'!K166</f>
        <v>0</v>
      </c>
      <c r="L365" s="98">
        <f>'5'!L166</f>
        <v>0</v>
      </c>
      <c r="M365" s="98">
        <f>'5'!M166</f>
        <v>0</v>
      </c>
      <c r="N365" s="98">
        <f>'5'!N166</f>
        <v>0</v>
      </c>
      <c r="O365" s="98">
        <f>'5'!O166</f>
        <v>0</v>
      </c>
      <c r="P365" s="98">
        <f>'5'!P166</f>
        <v>0</v>
      </c>
      <c r="Q365" s="98">
        <f>'5'!Q166</f>
        <v>0</v>
      </c>
      <c r="R365" s="98">
        <f>'5'!R166</f>
        <v>0</v>
      </c>
      <c r="S365" s="98">
        <f>'5'!S166</f>
        <v>0</v>
      </c>
      <c r="T365" s="98">
        <f>'5'!T166</f>
        <v>0</v>
      </c>
    </row>
    <row r="366" spans="2:22" s="161" customFormat="1" ht="13.5">
      <c r="B366" s="169" t="s">
        <v>581</v>
      </c>
      <c r="C366" s="217" t="str">
        <f>'5'!C167</f>
        <v>Additional Project - please specify</v>
      </c>
      <c r="D366" s="234" t="str">
        <f t="shared" si="180"/>
        <v>PJ2</v>
      </c>
      <c r="E366" s="18" t="s">
        <v>649</v>
      </c>
      <c r="H366" s="98">
        <f>'5'!H167</f>
        <v>0</v>
      </c>
      <c r="I366" s="98">
        <f>'5'!I167</f>
        <v>0</v>
      </c>
      <c r="J366" s="98">
        <f>'5'!J167</f>
        <v>0</v>
      </c>
      <c r="K366" s="98">
        <f>'5'!K167</f>
        <v>0</v>
      </c>
      <c r="L366" s="98">
        <f>'5'!L167</f>
        <v>0</v>
      </c>
      <c r="M366" s="98">
        <f>'5'!M167</f>
        <v>0</v>
      </c>
      <c r="N366" s="98">
        <f>'5'!N167</f>
        <v>0</v>
      </c>
      <c r="O366" s="98">
        <f>'5'!O167</f>
        <v>0</v>
      </c>
      <c r="P366" s="98">
        <f>'5'!P167</f>
        <v>0</v>
      </c>
      <c r="Q366" s="98">
        <f>'5'!Q167</f>
        <v>0</v>
      </c>
      <c r="R366" s="98">
        <f>'5'!R167</f>
        <v>0</v>
      </c>
      <c r="S366" s="98">
        <f>'5'!S167</f>
        <v>0</v>
      </c>
      <c r="T366" s="98">
        <f>'5'!T167</f>
        <v>0</v>
      </c>
    </row>
    <row r="367" spans="2:22" s="161" customFormat="1" ht="13.5">
      <c r="B367" s="169" t="s">
        <v>581</v>
      </c>
      <c r="C367" s="217" t="str">
        <f>'5'!C168</f>
        <v>Additional Project - please specify</v>
      </c>
      <c r="D367" s="234" t="str">
        <f t="shared" si="180"/>
        <v>PJ3</v>
      </c>
      <c r="E367" s="18" t="s">
        <v>649</v>
      </c>
      <c r="H367" s="98">
        <f>'5'!H168</f>
        <v>0</v>
      </c>
      <c r="I367" s="98">
        <f>'5'!I168</f>
        <v>0</v>
      </c>
      <c r="J367" s="98">
        <f>'5'!J168</f>
        <v>0</v>
      </c>
      <c r="K367" s="98">
        <f>'5'!K168</f>
        <v>0</v>
      </c>
      <c r="L367" s="98">
        <f>'5'!L168</f>
        <v>0</v>
      </c>
      <c r="M367" s="98">
        <f>'5'!M168</f>
        <v>0</v>
      </c>
      <c r="N367" s="98">
        <f>'5'!N168</f>
        <v>0</v>
      </c>
      <c r="O367" s="98">
        <f>'5'!O168</f>
        <v>0</v>
      </c>
      <c r="P367" s="98">
        <f>'5'!P168</f>
        <v>0</v>
      </c>
      <c r="Q367" s="98">
        <f>'5'!Q168</f>
        <v>0</v>
      </c>
      <c r="R367" s="98">
        <f>'5'!R168</f>
        <v>0</v>
      </c>
      <c r="S367" s="98">
        <f>'5'!S168</f>
        <v>0</v>
      </c>
      <c r="T367" s="98">
        <f>'5'!T168</f>
        <v>0</v>
      </c>
    </row>
    <row r="368" spans="2:22" s="161" customFormat="1" ht="13.5">
      <c r="B368" s="169"/>
      <c r="C368" s="94"/>
      <c r="D368" s="234"/>
      <c r="E368" s="18"/>
      <c r="F368" s="18"/>
      <c r="G368" s="18"/>
      <c r="H368" s="117"/>
      <c r="I368" s="117"/>
      <c r="J368" s="117"/>
      <c r="K368" s="117"/>
      <c r="L368" s="117"/>
      <c r="M368" s="117"/>
      <c r="N368" s="117"/>
      <c r="O368" s="117"/>
      <c r="P368" s="117"/>
      <c r="Q368" s="117"/>
      <c r="R368" s="117"/>
      <c r="S368" s="117"/>
      <c r="T368" s="117"/>
      <c r="U368" s="127"/>
      <c r="V368" s="127"/>
    </row>
    <row r="369" spans="1:23" s="161" customFormat="1" ht="13.5">
      <c r="B369" s="169" t="s">
        <v>582</v>
      </c>
      <c r="C369" s="230" t="str">
        <f>C520</f>
        <v>New Scope Shared Service cost</v>
      </c>
      <c r="D369" s="234"/>
      <c r="E369" s="18" t="s">
        <v>649</v>
      </c>
      <c r="H369" s="103">
        <f>'5'!H170</f>
        <v>0</v>
      </c>
      <c r="I369" s="103">
        <f>'5'!I170</f>
        <v>0</v>
      </c>
      <c r="J369" s="103">
        <f>'5'!J170</f>
        <v>0</v>
      </c>
      <c r="K369" s="103">
        <f>'5'!K170</f>
        <v>0</v>
      </c>
      <c r="L369" s="103">
        <f>'5'!L170</f>
        <v>0</v>
      </c>
      <c r="M369" s="103">
        <f>'5'!M170</f>
        <v>0</v>
      </c>
      <c r="N369" s="103">
        <f>'5'!N170</f>
        <v>0</v>
      </c>
      <c r="O369" s="103">
        <f>'5'!O170</f>
        <v>0</v>
      </c>
      <c r="P369" s="103">
        <f>'5'!P170</f>
        <v>0</v>
      </c>
      <c r="Q369" s="103">
        <f>'5'!Q170</f>
        <v>0</v>
      </c>
      <c r="R369" s="103">
        <f>'5'!R170</f>
        <v>0</v>
      </c>
      <c r="S369" s="103">
        <f>'5'!S170</f>
        <v>0</v>
      </c>
      <c r="T369" s="103">
        <f>'5'!T170</f>
        <v>0</v>
      </c>
    </row>
    <row r="370" spans="1:23" s="161" customFormat="1" ht="12.75" customHeight="1">
      <c r="B370" s="169"/>
      <c r="D370" s="234"/>
    </row>
    <row r="371" spans="1:23" s="223" customFormat="1" ht="12.75" customHeight="1">
      <c r="D371" s="236"/>
    </row>
    <row r="372" spans="1:23" s="161" customFormat="1" ht="13.5">
      <c r="A372" s="64"/>
      <c r="B372" s="65" t="s">
        <v>615</v>
      </c>
      <c r="D372" s="233"/>
      <c r="U372" s="64"/>
      <c r="V372" s="64"/>
      <c r="W372" s="64"/>
    </row>
    <row r="373" spans="1:23" s="161" customFormat="1" ht="13.5">
      <c r="A373" s="64"/>
      <c r="B373" s="64"/>
      <c r="C373" s="65"/>
      <c r="D373" s="233"/>
      <c r="E373" s="64"/>
      <c r="F373" s="64"/>
      <c r="G373" s="64"/>
      <c r="H373" s="64"/>
      <c r="I373" s="64"/>
      <c r="J373" s="64"/>
      <c r="K373" s="64"/>
      <c r="L373" s="64"/>
      <c r="M373" s="64"/>
      <c r="N373" s="64"/>
      <c r="O373" s="64"/>
      <c r="P373" s="64"/>
      <c r="Q373" s="64"/>
      <c r="R373" s="64"/>
      <c r="S373" s="64"/>
      <c r="T373" s="64"/>
      <c r="U373" s="64"/>
      <c r="V373" s="64"/>
      <c r="W373" s="64"/>
    </row>
    <row r="374" spans="1:23" s="161" customFormat="1" ht="13.5">
      <c r="A374" s="64"/>
      <c r="B374" s="64"/>
      <c r="C374" s="65" t="s">
        <v>468</v>
      </c>
      <c r="D374" s="233"/>
      <c r="E374" s="18" t="s">
        <v>649</v>
      </c>
      <c r="H374" s="98">
        <f xml:space="preserve"> SUM(H376,H498, H496, H520)</f>
        <v>0</v>
      </c>
      <c r="I374" s="98">
        <f t="shared" ref="I374:T374" si="181" xml:space="preserve"> SUM(I376,I498, I496, I520)</f>
        <v>0</v>
      </c>
      <c r="J374" s="98">
        <f t="shared" si="181"/>
        <v>0</v>
      </c>
      <c r="K374" s="98">
        <f t="shared" si="181"/>
        <v>0</v>
      </c>
      <c r="L374" s="98">
        <f t="shared" si="181"/>
        <v>0</v>
      </c>
      <c r="M374" s="98">
        <f t="shared" si="181"/>
        <v>0</v>
      </c>
      <c r="N374" s="98">
        <f t="shared" si="181"/>
        <v>0</v>
      </c>
      <c r="O374" s="98">
        <f t="shared" si="181"/>
        <v>0</v>
      </c>
      <c r="P374" s="98">
        <f t="shared" si="181"/>
        <v>0</v>
      </c>
      <c r="Q374" s="98">
        <f t="shared" si="181"/>
        <v>0</v>
      </c>
      <c r="R374" s="98">
        <f t="shared" si="181"/>
        <v>0</v>
      </c>
      <c r="S374" s="98">
        <f t="shared" si="181"/>
        <v>0</v>
      </c>
      <c r="T374" s="98">
        <f t="shared" si="181"/>
        <v>0</v>
      </c>
      <c r="U374" s="64"/>
      <c r="V374" s="64"/>
      <c r="W374" s="64"/>
    </row>
    <row r="375" spans="1:23" s="161" customFormat="1" ht="13.5">
      <c r="A375" s="64"/>
      <c r="B375" s="64"/>
      <c r="C375" s="65"/>
      <c r="D375" s="233"/>
      <c r="E375" s="64"/>
      <c r="F375" s="64"/>
      <c r="G375" s="64"/>
      <c r="H375" s="119"/>
      <c r="I375" s="119"/>
      <c r="J375" s="119"/>
      <c r="K375" s="119"/>
      <c r="L375" s="119"/>
      <c r="M375" s="119"/>
      <c r="N375" s="119"/>
      <c r="O375" s="119"/>
      <c r="P375" s="119"/>
      <c r="Q375" s="119"/>
      <c r="R375" s="119"/>
      <c r="S375" s="119"/>
      <c r="T375" s="119"/>
      <c r="U375" s="64"/>
      <c r="V375" s="64"/>
      <c r="W375" s="64"/>
    </row>
    <row r="376" spans="1:23" s="161" customFormat="1" ht="13.5">
      <c r="A376" s="64"/>
      <c r="B376" s="64"/>
      <c r="C376" s="65" t="s">
        <v>469</v>
      </c>
      <c r="D376" s="233"/>
      <c r="E376" s="18" t="s">
        <v>649</v>
      </c>
      <c r="F376" s="64"/>
      <c r="G376" s="64"/>
      <c r="H376" s="132">
        <f>SUM(H378,H392,H406,H420,H434,H448,H462,H476,H491)</f>
        <v>0</v>
      </c>
      <c r="I376" s="132">
        <f t="shared" ref="I376:T376" si="182">SUM(I378,I392,I406,I420,I434,I448,I462,I476,I491)</f>
        <v>0</v>
      </c>
      <c r="J376" s="132">
        <f t="shared" si="182"/>
        <v>0</v>
      </c>
      <c r="K376" s="132">
        <f t="shared" si="182"/>
        <v>0</v>
      </c>
      <c r="L376" s="132">
        <f t="shared" si="182"/>
        <v>0</v>
      </c>
      <c r="M376" s="132">
        <f t="shared" si="182"/>
        <v>0</v>
      </c>
      <c r="N376" s="132">
        <f t="shared" si="182"/>
        <v>0</v>
      </c>
      <c r="O376" s="132">
        <f t="shared" si="182"/>
        <v>0</v>
      </c>
      <c r="P376" s="132">
        <f t="shared" si="182"/>
        <v>0</v>
      </c>
      <c r="Q376" s="132">
        <f t="shared" si="182"/>
        <v>0</v>
      </c>
      <c r="R376" s="132">
        <f t="shared" si="182"/>
        <v>0</v>
      </c>
      <c r="S376" s="132">
        <f t="shared" si="182"/>
        <v>0</v>
      </c>
      <c r="T376" s="132">
        <f t="shared" si="182"/>
        <v>0</v>
      </c>
      <c r="U376" s="64"/>
      <c r="V376" s="64"/>
      <c r="W376" s="64"/>
    </row>
    <row r="377" spans="1:23" s="161" customFormat="1" ht="13.5">
      <c r="A377" s="64"/>
      <c r="B377" s="64"/>
      <c r="C377" s="65"/>
      <c r="D377" s="233"/>
      <c r="E377" s="64"/>
      <c r="F377" s="64"/>
      <c r="G377" s="64"/>
      <c r="H377" s="119"/>
      <c r="I377" s="119"/>
      <c r="J377" s="119"/>
      <c r="K377" s="119"/>
      <c r="L377" s="119"/>
      <c r="M377" s="119"/>
      <c r="N377" s="119"/>
      <c r="O377" s="119"/>
      <c r="P377" s="119"/>
      <c r="Q377" s="119"/>
      <c r="R377" s="119"/>
      <c r="S377" s="119"/>
      <c r="T377" s="119"/>
      <c r="U377" s="64"/>
      <c r="V377" s="64"/>
      <c r="W377" s="64"/>
    </row>
    <row r="378" spans="1:23" s="161" customFormat="1" ht="13.5">
      <c r="B378" s="169" t="s">
        <v>571</v>
      </c>
      <c r="C378" s="16" t="str">
        <f>'5'!C28</f>
        <v>Corporate management</v>
      </c>
      <c r="D378" s="49"/>
      <c r="E378" s="18" t="s">
        <v>649</v>
      </c>
      <c r="H378" s="98">
        <f t="shared" ref="H378:T378" si="183">SUM(H379:H391)</f>
        <v>0</v>
      </c>
      <c r="I378" s="98">
        <f t="shared" si="183"/>
        <v>0</v>
      </c>
      <c r="J378" s="98">
        <f t="shared" si="183"/>
        <v>0</v>
      </c>
      <c r="K378" s="98">
        <f t="shared" si="183"/>
        <v>0</v>
      </c>
      <c r="L378" s="98">
        <f t="shared" si="183"/>
        <v>0</v>
      </c>
      <c r="M378" s="98">
        <f t="shared" si="183"/>
        <v>0</v>
      </c>
      <c r="N378" s="98">
        <f t="shared" si="183"/>
        <v>0</v>
      </c>
      <c r="O378" s="98">
        <f t="shared" si="183"/>
        <v>0</v>
      </c>
      <c r="P378" s="98">
        <f t="shared" si="183"/>
        <v>0</v>
      </c>
      <c r="Q378" s="98">
        <f t="shared" si="183"/>
        <v>0</v>
      </c>
      <c r="R378" s="98">
        <f t="shared" si="183"/>
        <v>0</v>
      </c>
      <c r="S378" s="98">
        <f t="shared" si="183"/>
        <v>0</v>
      </c>
      <c r="T378" s="98">
        <f t="shared" si="183"/>
        <v>0</v>
      </c>
    </row>
    <row r="379" spans="1:23" s="161" customFormat="1" ht="13.5">
      <c r="B379" s="169" t="s">
        <v>571</v>
      </c>
      <c r="C379" s="94" t="str">
        <f>'5'!C29</f>
        <v>Payroll costs</v>
      </c>
      <c r="D379" s="234" t="str">
        <f>'5'!D29</f>
        <v>PR</v>
      </c>
      <c r="E379" s="18" t="s">
        <v>649</v>
      </c>
      <c r="H379" s="99"/>
      <c r="I379" s="124"/>
      <c r="J379" s="124"/>
      <c r="K379" s="124"/>
      <c r="L379" s="124"/>
      <c r="M379" s="124"/>
      <c r="N379" s="124"/>
      <c r="O379" s="124"/>
      <c r="P379" s="124"/>
      <c r="Q379" s="124"/>
      <c r="R379" s="124"/>
      <c r="S379" s="124"/>
      <c r="T379" s="124"/>
    </row>
    <row r="380" spans="1:23" s="161" customFormat="1" ht="13.5">
      <c r="B380" s="169" t="s">
        <v>571</v>
      </c>
      <c r="C380" s="94" t="str">
        <f>'5'!C30</f>
        <v>Non-payroll costs</v>
      </c>
      <c r="D380" s="234" t="str">
        <f>'5'!D30</f>
        <v>NP</v>
      </c>
      <c r="E380" s="18" t="s">
        <v>649</v>
      </c>
      <c r="H380" s="99"/>
      <c r="I380" s="124"/>
      <c r="J380" s="124"/>
      <c r="K380" s="124"/>
      <c r="L380" s="124"/>
      <c r="M380" s="124"/>
      <c r="N380" s="124"/>
      <c r="O380" s="124"/>
      <c r="P380" s="124"/>
      <c r="Q380" s="124"/>
      <c r="R380" s="124"/>
      <c r="S380" s="124"/>
      <c r="T380" s="124"/>
    </row>
    <row r="381" spans="1:23" s="161" customFormat="1" ht="13.5">
      <c r="B381" s="169" t="s">
        <v>571</v>
      </c>
      <c r="C381" s="94" t="str">
        <f>'5'!C31</f>
        <v>Recruitment</v>
      </c>
      <c r="D381" s="234" t="str">
        <f>'5'!D31</f>
        <v>RC</v>
      </c>
      <c r="E381" s="18" t="s">
        <v>649</v>
      </c>
      <c r="H381" s="99"/>
      <c r="I381" s="124"/>
      <c r="J381" s="124"/>
      <c r="K381" s="124"/>
      <c r="L381" s="124"/>
      <c r="M381" s="124"/>
      <c r="N381" s="124"/>
      <c r="O381" s="124"/>
      <c r="P381" s="124"/>
      <c r="Q381" s="124"/>
      <c r="R381" s="124"/>
      <c r="S381" s="124"/>
      <c r="T381" s="124"/>
    </row>
    <row r="382" spans="1:23" s="161" customFormat="1" ht="13.5">
      <c r="B382" s="169" t="s">
        <v>571</v>
      </c>
      <c r="C382" s="94" t="str">
        <f>'5'!C32</f>
        <v>Accommodation</v>
      </c>
      <c r="D382" s="234" t="str">
        <f>'5'!D32</f>
        <v>AC</v>
      </c>
      <c r="E382" s="18" t="s">
        <v>649</v>
      </c>
      <c r="H382" s="99"/>
      <c r="I382" s="124"/>
      <c r="J382" s="124"/>
      <c r="K382" s="124"/>
      <c r="L382" s="124"/>
      <c r="M382" s="124"/>
      <c r="N382" s="124"/>
      <c r="O382" s="124"/>
      <c r="P382" s="124"/>
      <c r="Q382" s="124"/>
      <c r="R382" s="124"/>
      <c r="S382" s="124"/>
      <c r="T382" s="124"/>
    </row>
    <row r="383" spans="1:23" s="161" customFormat="1" ht="13.5">
      <c r="B383" s="169" t="s">
        <v>571</v>
      </c>
      <c r="C383" s="94" t="str">
        <f>'5'!C33</f>
        <v>External services</v>
      </c>
      <c r="D383" s="234" t="str">
        <f>'5'!D33</f>
        <v>ES</v>
      </c>
      <c r="E383" s="18" t="s">
        <v>649</v>
      </c>
      <c r="H383" s="99"/>
      <c r="I383" s="124"/>
      <c r="J383" s="124"/>
      <c r="K383" s="124"/>
      <c r="L383" s="124"/>
      <c r="M383" s="124"/>
      <c r="N383" s="124"/>
      <c r="O383" s="124"/>
      <c r="P383" s="124"/>
      <c r="Q383" s="124"/>
      <c r="R383" s="124"/>
      <c r="S383" s="124"/>
      <c r="T383" s="124"/>
    </row>
    <row r="384" spans="1:23" s="161" customFormat="1" ht="13.5">
      <c r="B384" s="169" t="s">
        <v>571</v>
      </c>
      <c r="C384" s="94" t="str">
        <f>'5'!C34</f>
        <v>Internal services</v>
      </c>
      <c r="D384" s="234" t="str">
        <f>'5'!D34</f>
        <v>IS</v>
      </c>
      <c r="E384" s="18" t="s">
        <v>649</v>
      </c>
      <c r="H384" s="99"/>
      <c r="I384" s="124"/>
      <c r="J384" s="124"/>
      <c r="K384" s="124"/>
      <c r="L384" s="124"/>
      <c r="M384" s="124"/>
      <c r="N384" s="124"/>
      <c r="O384" s="124"/>
      <c r="P384" s="124"/>
      <c r="Q384" s="124"/>
      <c r="R384" s="124"/>
      <c r="S384" s="124"/>
      <c r="T384" s="124"/>
    </row>
    <row r="385" spans="2:20" s="161" customFormat="1" ht="13.5">
      <c r="B385" s="169" t="s">
        <v>571</v>
      </c>
      <c r="C385" s="94" t="str">
        <f>'5'!C35</f>
        <v>Service management</v>
      </c>
      <c r="D385" s="234" t="str">
        <f>'5'!D35</f>
        <v>SM</v>
      </c>
      <c r="E385" s="18" t="s">
        <v>649</v>
      </c>
      <c r="H385" s="99"/>
      <c r="I385" s="124"/>
      <c r="J385" s="124"/>
      <c r="K385" s="124"/>
      <c r="L385" s="124"/>
      <c r="M385" s="124"/>
      <c r="N385" s="124"/>
      <c r="O385" s="124"/>
      <c r="P385" s="124"/>
      <c r="Q385" s="124"/>
      <c r="R385" s="124"/>
      <c r="S385" s="124"/>
      <c r="T385" s="124"/>
    </row>
    <row r="386" spans="2:20" s="161" customFormat="1" ht="13.5">
      <c r="B386" s="169" t="s">
        <v>571</v>
      </c>
      <c r="C386" s="94" t="str">
        <f>'5'!C36</f>
        <v>Transition</v>
      </c>
      <c r="D386" s="234" t="str">
        <f>'5'!D36</f>
        <v>TR</v>
      </c>
      <c r="E386" s="18" t="s">
        <v>649</v>
      </c>
      <c r="H386" s="99"/>
      <c r="I386" s="124"/>
      <c r="J386" s="124"/>
      <c r="K386" s="124"/>
      <c r="L386" s="124"/>
      <c r="M386" s="124"/>
      <c r="N386" s="124"/>
      <c r="O386" s="124"/>
      <c r="P386" s="124"/>
      <c r="Q386" s="124"/>
      <c r="R386" s="124"/>
      <c r="S386" s="124"/>
      <c r="T386" s="124"/>
    </row>
    <row r="387" spans="2:20" s="161" customFormat="1" ht="13.5">
      <c r="B387" s="169" t="s">
        <v>571</v>
      </c>
      <c r="C387" s="94" t="str">
        <f>'5'!C37</f>
        <v>IT Services</v>
      </c>
      <c r="D387" s="234" t="str">
        <f>'5'!D37</f>
        <v>IT</v>
      </c>
      <c r="E387" s="18" t="s">
        <v>649</v>
      </c>
      <c r="H387" s="99"/>
      <c r="I387" s="124"/>
      <c r="J387" s="124"/>
      <c r="K387" s="124"/>
      <c r="L387" s="124"/>
      <c r="M387" s="124"/>
      <c r="N387" s="124"/>
      <c r="O387" s="124"/>
      <c r="P387" s="124"/>
      <c r="Q387" s="124"/>
      <c r="R387" s="124"/>
      <c r="S387" s="124"/>
      <c r="T387" s="124"/>
    </row>
    <row r="388" spans="2:20" s="161" customFormat="1" ht="13.5">
      <c r="B388" s="169" t="s">
        <v>571</v>
      </c>
      <c r="C388" s="94" t="str">
        <f>'5'!C38</f>
        <v>Office Sundry</v>
      </c>
      <c r="D388" s="234" t="str">
        <f>'5'!D38</f>
        <v>OS</v>
      </c>
      <c r="E388" s="18" t="s">
        <v>649</v>
      </c>
      <c r="H388" s="99"/>
      <c r="I388" s="124"/>
      <c r="J388" s="124"/>
      <c r="K388" s="124"/>
      <c r="L388" s="124"/>
      <c r="M388" s="124"/>
      <c r="N388" s="124"/>
      <c r="O388" s="124"/>
      <c r="P388" s="124"/>
      <c r="Q388" s="124"/>
      <c r="R388" s="124"/>
      <c r="S388" s="124"/>
      <c r="T388" s="124"/>
    </row>
    <row r="389" spans="2:20" s="161" customFormat="1" ht="13.5">
      <c r="B389" s="169" t="s">
        <v>571</v>
      </c>
      <c r="C389" s="94" t="str">
        <f>'5'!C39</f>
        <v>Spare - please specify</v>
      </c>
      <c r="D389" s="234" t="str">
        <f>'5'!D39</f>
        <v>SP1</v>
      </c>
      <c r="E389" s="18" t="s">
        <v>649</v>
      </c>
      <c r="H389" s="99"/>
      <c r="I389" s="124"/>
      <c r="J389" s="124"/>
      <c r="K389" s="124"/>
      <c r="L389" s="124"/>
      <c r="M389" s="124"/>
      <c r="N389" s="124"/>
      <c r="O389" s="124"/>
      <c r="P389" s="124"/>
      <c r="Q389" s="124"/>
      <c r="R389" s="124"/>
      <c r="S389" s="124"/>
      <c r="T389" s="124"/>
    </row>
    <row r="390" spans="2:20" s="161" customFormat="1" ht="13.5">
      <c r="B390" s="169" t="s">
        <v>571</v>
      </c>
      <c r="C390" s="94" t="str">
        <f>'5'!C40</f>
        <v>Spare - please specify</v>
      </c>
      <c r="D390" s="234" t="str">
        <f>'5'!D40</f>
        <v>SP2</v>
      </c>
      <c r="E390" s="18" t="s">
        <v>649</v>
      </c>
      <c r="H390" s="99"/>
      <c r="I390" s="124"/>
      <c r="J390" s="124"/>
      <c r="K390" s="124"/>
      <c r="L390" s="124"/>
      <c r="M390" s="124"/>
      <c r="N390" s="124"/>
      <c r="O390" s="124"/>
      <c r="P390" s="124"/>
      <c r="Q390" s="124"/>
      <c r="R390" s="124"/>
      <c r="S390" s="124"/>
      <c r="T390" s="124"/>
    </row>
    <row r="391" spans="2:20" s="161" customFormat="1" ht="13.5">
      <c r="B391" s="169" t="s">
        <v>571</v>
      </c>
      <c r="C391" s="94" t="str">
        <f>'5'!C41</f>
        <v>Spare - please specify</v>
      </c>
      <c r="D391" s="234" t="str">
        <f>'5'!D41</f>
        <v>SP3</v>
      </c>
      <c r="E391" s="18" t="s">
        <v>649</v>
      </c>
      <c r="H391" s="99"/>
      <c r="I391" s="124"/>
      <c r="J391" s="124"/>
      <c r="K391" s="124"/>
      <c r="L391" s="124"/>
      <c r="M391" s="124"/>
      <c r="N391" s="124"/>
      <c r="O391" s="124"/>
      <c r="P391" s="124"/>
      <c r="Q391" s="124"/>
      <c r="R391" s="124"/>
      <c r="S391" s="124"/>
      <c r="T391" s="124"/>
    </row>
    <row r="392" spans="2:20" s="161" customFormat="1" ht="13.5">
      <c r="B392" s="169" t="s">
        <v>574</v>
      </c>
      <c r="C392" s="16" t="str">
        <f>'5'!C42</f>
        <v>Commercial</v>
      </c>
      <c r="D392" s="234"/>
      <c r="E392" s="18" t="s">
        <v>649</v>
      </c>
      <c r="H392" s="98">
        <f t="shared" ref="H392:T392" si="184">SUM(H393:H405)</f>
        <v>0</v>
      </c>
      <c r="I392" s="98">
        <f t="shared" si="184"/>
        <v>0</v>
      </c>
      <c r="J392" s="98">
        <f t="shared" si="184"/>
        <v>0</v>
      </c>
      <c r="K392" s="98">
        <f t="shared" si="184"/>
        <v>0</v>
      </c>
      <c r="L392" s="98">
        <f t="shared" si="184"/>
        <v>0</v>
      </c>
      <c r="M392" s="98">
        <f t="shared" si="184"/>
        <v>0</v>
      </c>
      <c r="N392" s="98">
        <f t="shared" si="184"/>
        <v>0</v>
      </c>
      <c r="O392" s="98">
        <f t="shared" si="184"/>
        <v>0</v>
      </c>
      <c r="P392" s="98">
        <f t="shared" si="184"/>
        <v>0</v>
      </c>
      <c r="Q392" s="98">
        <f t="shared" si="184"/>
        <v>0</v>
      </c>
      <c r="R392" s="98">
        <f t="shared" si="184"/>
        <v>0</v>
      </c>
      <c r="S392" s="98">
        <f t="shared" si="184"/>
        <v>0</v>
      </c>
      <c r="T392" s="98">
        <f t="shared" si="184"/>
        <v>0</v>
      </c>
    </row>
    <row r="393" spans="2:20" s="161" customFormat="1" ht="13.5">
      <c r="B393" s="169" t="s">
        <v>574</v>
      </c>
      <c r="C393" s="94" t="str">
        <f>'5'!C43</f>
        <v>Payroll costs</v>
      </c>
      <c r="D393" s="234" t="str">
        <f>'5'!D43</f>
        <v>PR</v>
      </c>
      <c r="E393" s="18" t="s">
        <v>649</v>
      </c>
      <c r="H393" s="99"/>
      <c r="I393" s="124"/>
      <c r="J393" s="124"/>
      <c r="K393" s="124"/>
      <c r="L393" s="124"/>
      <c r="M393" s="124"/>
      <c r="N393" s="124"/>
      <c r="O393" s="124"/>
      <c r="P393" s="124"/>
      <c r="Q393" s="124"/>
      <c r="R393" s="124"/>
      <c r="S393" s="124"/>
      <c r="T393" s="124"/>
    </row>
    <row r="394" spans="2:20" s="161" customFormat="1" ht="13.5">
      <c r="B394" s="169" t="s">
        <v>574</v>
      </c>
      <c r="C394" s="94" t="str">
        <f>'5'!C44</f>
        <v>Non-payroll costs</v>
      </c>
      <c r="D394" s="234" t="str">
        <f>'5'!D44</f>
        <v>NP</v>
      </c>
      <c r="E394" s="18" t="s">
        <v>649</v>
      </c>
      <c r="H394" s="99"/>
      <c r="I394" s="124"/>
      <c r="J394" s="124"/>
      <c r="K394" s="124"/>
      <c r="L394" s="124"/>
      <c r="M394" s="124"/>
      <c r="N394" s="124"/>
      <c r="O394" s="124"/>
      <c r="P394" s="124"/>
      <c r="Q394" s="124"/>
      <c r="R394" s="124"/>
      <c r="S394" s="124"/>
      <c r="T394" s="124"/>
    </row>
    <row r="395" spans="2:20" s="161" customFormat="1" ht="13.5">
      <c r="B395" s="169" t="s">
        <v>574</v>
      </c>
      <c r="C395" s="94" t="str">
        <f>'5'!C45</f>
        <v>Recruitment</v>
      </c>
      <c r="D395" s="234" t="str">
        <f>'5'!D45</f>
        <v>RC</v>
      </c>
      <c r="E395" s="18" t="s">
        <v>649</v>
      </c>
      <c r="H395" s="99"/>
      <c r="I395" s="124"/>
      <c r="J395" s="124"/>
      <c r="K395" s="124"/>
      <c r="L395" s="124"/>
      <c r="M395" s="124"/>
      <c r="N395" s="124"/>
      <c r="O395" s="124"/>
      <c r="P395" s="124"/>
      <c r="Q395" s="124"/>
      <c r="R395" s="124"/>
      <c r="S395" s="124"/>
      <c r="T395" s="124"/>
    </row>
    <row r="396" spans="2:20" s="161" customFormat="1" ht="13.5">
      <c r="B396" s="169" t="s">
        <v>574</v>
      </c>
      <c r="C396" s="94" t="str">
        <f>'5'!C46</f>
        <v>Accommodation</v>
      </c>
      <c r="D396" s="234" t="str">
        <f>'5'!D46</f>
        <v>AC</v>
      </c>
      <c r="E396" s="18" t="s">
        <v>649</v>
      </c>
      <c r="H396" s="99"/>
      <c r="I396" s="124"/>
      <c r="J396" s="124"/>
      <c r="K396" s="124"/>
      <c r="L396" s="124"/>
      <c r="M396" s="124"/>
      <c r="N396" s="124"/>
      <c r="O396" s="124"/>
      <c r="P396" s="124"/>
      <c r="Q396" s="124"/>
      <c r="R396" s="124"/>
      <c r="S396" s="124"/>
      <c r="T396" s="124"/>
    </row>
    <row r="397" spans="2:20" s="161" customFormat="1" ht="13.5">
      <c r="B397" s="169" t="s">
        <v>574</v>
      </c>
      <c r="C397" s="94" t="str">
        <f>'5'!C47</f>
        <v>External services</v>
      </c>
      <c r="D397" s="234" t="str">
        <f>'5'!D47</f>
        <v>ES</v>
      </c>
      <c r="E397" s="18" t="s">
        <v>649</v>
      </c>
      <c r="H397" s="99"/>
      <c r="I397" s="124"/>
      <c r="J397" s="124"/>
      <c r="K397" s="124"/>
      <c r="L397" s="124"/>
      <c r="M397" s="124"/>
      <c r="N397" s="124"/>
      <c r="O397" s="124"/>
      <c r="P397" s="124"/>
      <c r="Q397" s="124"/>
      <c r="R397" s="124"/>
      <c r="S397" s="124"/>
      <c r="T397" s="124"/>
    </row>
    <row r="398" spans="2:20" s="161" customFormat="1" ht="13.5">
      <c r="B398" s="169" t="s">
        <v>574</v>
      </c>
      <c r="C398" s="94" t="str">
        <f>'5'!C48</f>
        <v>Internal services</v>
      </c>
      <c r="D398" s="234" t="str">
        <f>'5'!D48</f>
        <v>IS</v>
      </c>
      <c r="E398" s="18" t="s">
        <v>649</v>
      </c>
      <c r="H398" s="99"/>
      <c r="I398" s="124"/>
      <c r="J398" s="124"/>
      <c r="K398" s="124"/>
      <c r="L398" s="124"/>
      <c r="M398" s="124"/>
      <c r="N398" s="124"/>
      <c r="O398" s="124"/>
      <c r="P398" s="124"/>
      <c r="Q398" s="124"/>
      <c r="R398" s="124"/>
      <c r="S398" s="124"/>
      <c r="T398" s="124"/>
    </row>
    <row r="399" spans="2:20" s="161" customFormat="1" ht="13.5">
      <c r="B399" s="169" t="s">
        <v>574</v>
      </c>
      <c r="C399" s="94" t="str">
        <f>'5'!C49</f>
        <v>Service management</v>
      </c>
      <c r="D399" s="234" t="str">
        <f>'5'!D49</f>
        <v>SM</v>
      </c>
      <c r="E399" s="18" t="s">
        <v>649</v>
      </c>
      <c r="H399" s="99"/>
      <c r="I399" s="124"/>
      <c r="J399" s="124"/>
      <c r="K399" s="124"/>
      <c r="L399" s="124"/>
      <c r="M399" s="124"/>
      <c r="N399" s="124"/>
      <c r="O399" s="124"/>
      <c r="P399" s="124"/>
      <c r="Q399" s="124"/>
      <c r="R399" s="124"/>
      <c r="S399" s="124"/>
      <c r="T399" s="124"/>
    </row>
    <row r="400" spans="2:20" s="161" customFormat="1" ht="13.5">
      <c r="B400" s="169" t="s">
        <v>574</v>
      </c>
      <c r="C400" s="94" t="str">
        <f>'5'!C50</f>
        <v>Transition</v>
      </c>
      <c r="D400" s="234" t="str">
        <f>'5'!D50</f>
        <v>TR</v>
      </c>
      <c r="E400" s="18" t="s">
        <v>649</v>
      </c>
      <c r="H400" s="99"/>
      <c r="I400" s="124"/>
      <c r="J400" s="124"/>
      <c r="K400" s="124"/>
      <c r="L400" s="124"/>
      <c r="M400" s="124"/>
      <c r="N400" s="124"/>
      <c r="O400" s="124"/>
      <c r="P400" s="124"/>
      <c r="Q400" s="124"/>
      <c r="R400" s="124"/>
      <c r="S400" s="124"/>
      <c r="T400" s="124"/>
    </row>
    <row r="401" spans="2:22" s="161" customFormat="1" ht="13.5">
      <c r="B401" s="169" t="s">
        <v>574</v>
      </c>
      <c r="C401" s="94" t="str">
        <f>'5'!C51</f>
        <v>IT Services</v>
      </c>
      <c r="D401" s="234" t="str">
        <f>'5'!D51</f>
        <v>IT</v>
      </c>
      <c r="E401" s="18" t="s">
        <v>649</v>
      </c>
      <c r="H401" s="99"/>
      <c r="I401" s="124"/>
      <c r="J401" s="124"/>
      <c r="K401" s="124"/>
      <c r="L401" s="124"/>
      <c r="M401" s="124"/>
      <c r="N401" s="124"/>
      <c r="O401" s="124"/>
      <c r="P401" s="124"/>
      <c r="Q401" s="124"/>
      <c r="R401" s="124"/>
      <c r="S401" s="124"/>
      <c r="T401" s="124"/>
      <c r="U401" s="18"/>
      <c r="V401" s="18"/>
    </row>
    <row r="402" spans="2:22" s="161" customFormat="1" ht="13.5">
      <c r="B402" s="169" t="s">
        <v>574</v>
      </c>
      <c r="C402" s="94" t="str">
        <f>'5'!C52</f>
        <v>Office Sundry</v>
      </c>
      <c r="D402" s="234" t="str">
        <f>'5'!D52</f>
        <v>OS</v>
      </c>
      <c r="E402" s="18" t="s">
        <v>649</v>
      </c>
      <c r="H402" s="99"/>
      <c r="I402" s="124"/>
      <c r="J402" s="124"/>
      <c r="K402" s="124"/>
      <c r="L402" s="124"/>
      <c r="M402" s="124"/>
      <c r="N402" s="124"/>
      <c r="O402" s="124"/>
      <c r="P402" s="124"/>
      <c r="Q402" s="124"/>
      <c r="R402" s="124"/>
      <c r="S402" s="124"/>
      <c r="T402" s="124"/>
      <c r="U402" s="18"/>
      <c r="V402" s="18"/>
    </row>
    <row r="403" spans="2:22" s="161" customFormat="1" ht="13.5">
      <c r="B403" s="169" t="s">
        <v>574</v>
      </c>
      <c r="C403" s="94" t="str">
        <f>'5'!C53</f>
        <v>Spare - please specify</v>
      </c>
      <c r="D403" s="234" t="str">
        <f>'5'!D53</f>
        <v>SP1</v>
      </c>
      <c r="E403" s="18" t="s">
        <v>649</v>
      </c>
      <c r="H403" s="99"/>
      <c r="I403" s="124"/>
      <c r="J403" s="124"/>
      <c r="K403" s="124"/>
      <c r="L403" s="124"/>
      <c r="M403" s="124"/>
      <c r="N403" s="124"/>
      <c r="O403" s="124"/>
      <c r="P403" s="124"/>
      <c r="Q403" s="124"/>
      <c r="R403" s="124"/>
      <c r="S403" s="124"/>
      <c r="T403" s="124"/>
      <c r="U403" s="18"/>
      <c r="V403" s="18"/>
    </row>
    <row r="404" spans="2:22" s="161" customFormat="1" ht="13.5">
      <c r="B404" s="169" t="s">
        <v>574</v>
      </c>
      <c r="C404" s="94" t="str">
        <f>'5'!C54</f>
        <v>Spare - please specify</v>
      </c>
      <c r="D404" s="234" t="str">
        <f>'5'!D54</f>
        <v>SP2</v>
      </c>
      <c r="E404" s="18" t="s">
        <v>649</v>
      </c>
      <c r="H404" s="99"/>
      <c r="I404" s="124"/>
      <c r="J404" s="124"/>
      <c r="K404" s="124"/>
      <c r="L404" s="124"/>
      <c r="M404" s="124"/>
      <c r="N404" s="124"/>
      <c r="O404" s="124"/>
      <c r="P404" s="124"/>
      <c r="Q404" s="124"/>
      <c r="R404" s="124"/>
      <c r="S404" s="124"/>
      <c r="T404" s="124"/>
      <c r="U404" s="18"/>
      <c r="V404" s="18"/>
    </row>
    <row r="405" spans="2:22" s="161" customFormat="1" ht="13.5">
      <c r="B405" s="169" t="s">
        <v>574</v>
      </c>
      <c r="C405" s="94" t="str">
        <f>'5'!C55</f>
        <v>Spare - please specify</v>
      </c>
      <c r="D405" s="234" t="str">
        <f>'5'!D55</f>
        <v>SP3</v>
      </c>
      <c r="E405" s="18" t="s">
        <v>649</v>
      </c>
      <c r="H405" s="99"/>
      <c r="I405" s="124"/>
      <c r="J405" s="124"/>
      <c r="K405" s="124"/>
      <c r="L405" s="124"/>
      <c r="M405" s="124"/>
      <c r="N405" s="124"/>
      <c r="O405" s="124"/>
      <c r="P405" s="124"/>
      <c r="Q405" s="124"/>
      <c r="R405" s="124"/>
      <c r="S405" s="124"/>
      <c r="T405" s="124"/>
      <c r="U405" s="18"/>
      <c r="V405" s="18"/>
    </row>
    <row r="406" spans="2:22" s="161" customFormat="1" ht="13.5">
      <c r="B406" s="35" t="s">
        <v>575</v>
      </c>
      <c r="C406" s="16" t="str">
        <f>'5'!C56</f>
        <v>Design &amp; Assurance</v>
      </c>
      <c r="D406" s="234"/>
      <c r="E406" s="18" t="s">
        <v>649</v>
      </c>
      <c r="H406" s="98">
        <f t="shared" ref="H406:T406" si="185">SUM(H407:H419)</f>
        <v>0</v>
      </c>
      <c r="I406" s="98">
        <f t="shared" si="185"/>
        <v>0</v>
      </c>
      <c r="J406" s="98">
        <f t="shared" si="185"/>
        <v>0</v>
      </c>
      <c r="K406" s="98">
        <f t="shared" si="185"/>
        <v>0</v>
      </c>
      <c r="L406" s="98">
        <f t="shared" si="185"/>
        <v>0</v>
      </c>
      <c r="M406" s="98">
        <f t="shared" si="185"/>
        <v>0</v>
      </c>
      <c r="N406" s="98">
        <f t="shared" si="185"/>
        <v>0</v>
      </c>
      <c r="O406" s="98">
        <f t="shared" si="185"/>
        <v>0</v>
      </c>
      <c r="P406" s="98">
        <f t="shared" si="185"/>
        <v>0</v>
      </c>
      <c r="Q406" s="98">
        <f t="shared" si="185"/>
        <v>0</v>
      </c>
      <c r="R406" s="98">
        <f t="shared" si="185"/>
        <v>0</v>
      </c>
      <c r="S406" s="98">
        <f t="shared" si="185"/>
        <v>0</v>
      </c>
      <c r="T406" s="98">
        <f t="shared" si="185"/>
        <v>0</v>
      </c>
    </row>
    <row r="407" spans="2:22" s="161" customFormat="1" ht="13.5">
      <c r="B407" s="35" t="s">
        <v>575</v>
      </c>
      <c r="C407" s="94" t="str">
        <f>'5'!C57</f>
        <v>Payroll costs</v>
      </c>
      <c r="D407" s="234" t="str">
        <f>'5'!D57</f>
        <v>PR</v>
      </c>
      <c r="E407" s="18" t="s">
        <v>649</v>
      </c>
      <c r="H407" s="99"/>
      <c r="I407" s="124"/>
      <c r="J407" s="124"/>
      <c r="K407" s="124"/>
      <c r="L407" s="124"/>
      <c r="M407" s="124"/>
      <c r="N407" s="124"/>
      <c r="O407" s="124"/>
      <c r="P407" s="124"/>
      <c r="Q407" s="124"/>
      <c r="R407" s="124"/>
      <c r="S407" s="124"/>
      <c r="T407" s="124"/>
    </row>
    <row r="408" spans="2:22" s="161" customFormat="1" ht="13.5">
      <c r="B408" s="35" t="s">
        <v>575</v>
      </c>
      <c r="C408" s="94" t="str">
        <f>'5'!C58</f>
        <v>Non-payroll costs</v>
      </c>
      <c r="D408" s="234" t="str">
        <f>'5'!D58</f>
        <v>NP</v>
      </c>
      <c r="E408" s="18" t="s">
        <v>649</v>
      </c>
      <c r="H408" s="99"/>
      <c r="I408" s="124"/>
      <c r="J408" s="124"/>
      <c r="K408" s="124"/>
      <c r="L408" s="124"/>
      <c r="M408" s="124"/>
      <c r="N408" s="124"/>
      <c r="O408" s="124"/>
      <c r="P408" s="124"/>
      <c r="Q408" s="124"/>
      <c r="R408" s="124"/>
      <c r="S408" s="124"/>
      <c r="T408" s="124"/>
    </row>
    <row r="409" spans="2:22" s="161" customFormat="1" ht="13.5">
      <c r="B409" s="35" t="s">
        <v>575</v>
      </c>
      <c r="C409" s="94" t="str">
        <f>'5'!C59</f>
        <v>Recruitment</v>
      </c>
      <c r="D409" s="234" t="str">
        <f>'5'!D59</f>
        <v>RC</v>
      </c>
      <c r="E409" s="18" t="s">
        <v>649</v>
      </c>
      <c r="H409" s="99"/>
      <c r="I409" s="124"/>
      <c r="J409" s="124"/>
      <c r="K409" s="124"/>
      <c r="L409" s="124"/>
      <c r="M409" s="124"/>
      <c r="N409" s="124"/>
      <c r="O409" s="124"/>
      <c r="P409" s="124"/>
      <c r="Q409" s="124"/>
      <c r="R409" s="124"/>
      <c r="S409" s="124"/>
      <c r="T409" s="124"/>
    </row>
    <row r="410" spans="2:22" s="161" customFormat="1" ht="13.5">
      <c r="B410" s="35" t="s">
        <v>575</v>
      </c>
      <c r="C410" s="94" t="str">
        <f>'5'!C60</f>
        <v>Accommodation</v>
      </c>
      <c r="D410" s="234" t="str">
        <f>'5'!D60</f>
        <v>AC</v>
      </c>
      <c r="E410" s="18" t="s">
        <v>649</v>
      </c>
      <c r="H410" s="99"/>
      <c r="I410" s="124"/>
      <c r="J410" s="124"/>
      <c r="K410" s="124"/>
      <c r="L410" s="124"/>
      <c r="M410" s="124"/>
      <c r="N410" s="124"/>
      <c r="O410" s="124"/>
      <c r="P410" s="124"/>
      <c r="Q410" s="124"/>
      <c r="R410" s="124"/>
      <c r="S410" s="124"/>
      <c r="T410" s="124"/>
    </row>
    <row r="411" spans="2:22" s="161" customFormat="1" ht="13.5">
      <c r="B411" s="35" t="s">
        <v>575</v>
      </c>
      <c r="C411" s="94" t="str">
        <f>'5'!C61</f>
        <v>External services</v>
      </c>
      <c r="D411" s="234" t="str">
        <f>'5'!D61</f>
        <v>ES</v>
      </c>
      <c r="E411" s="18" t="s">
        <v>649</v>
      </c>
      <c r="H411" s="99"/>
      <c r="I411" s="124"/>
      <c r="J411" s="124"/>
      <c r="K411" s="124"/>
      <c r="L411" s="124"/>
      <c r="M411" s="124"/>
      <c r="N411" s="124"/>
      <c r="O411" s="124"/>
      <c r="P411" s="124"/>
      <c r="Q411" s="124"/>
      <c r="R411" s="124"/>
      <c r="S411" s="124"/>
      <c r="T411" s="124"/>
    </row>
    <row r="412" spans="2:22" s="161" customFormat="1" ht="13.5">
      <c r="B412" s="35" t="s">
        <v>575</v>
      </c>
      <c r="C412" s="94" t="str">
        <f>'5'!C62</f>
        <v>Internal services</v>
      </c>
      <c r="D412" s="234" t="str">
        <f>'5'!D62</f>
        <v>IS</v>
      </c>
      <c r="E412" s="18" t="s">
        <v>649</v>
      </c>
      <c r="H412" s="99"/>
      <c r="I412" s="124"/>
      <c r="J412" s="124"/>
      <c r="K412" s="124"/>
      <c r="L412" s="124"/>
      <c r="M412" s="124"/>
      <c r="N412" s="124"/>
      <c r="O412" s="124"/>
      <c r="P412" s="124"/>
      <c r="Q412" s="124"/>
      <c r="R412" s="124"/>
      <c r="S412" s="124"/>
      <c r="T412" s="124"/>
    </row>
    <row r="413" spans="2:22" s="161" customFormat="1" ht="13.5">
      <c r="B413" s="35" t="s">
        <v>575</v>
      </c>
      <c r="C413" s="94" t="str">
        <f>'5'!C63</f>
        <v>Service management</v>
      </c>
      <c r="D413" s="234" t="str">
        <f>'5'!D63</f>
        <v>SM</v>
      </c>
      <c r="E413" s="18" t="s">
        <v>649</v>
      </c>
      <c r="H413" s="99"/>
      <c r="I413" s="124"/>
      <c r="J413" s="124"/>
      <c r="K413" s="124"/>
      <c r="L413" s="124"/>
      <c r="M413" s="124"/>
      <c r="N413" s="124"/>
      <c r="O413" s="124"/>
      <c r="P413" s="124"/>
      <c r="Q413" s="124"/>
      <c r="R413" s="124"/>
      <c r="S413" s="124"/>
      <c r="T413" s="124"/>
    </row>
    <row r="414" spans="2:22" s="161" customFormat="1" ht="13.5">
      <c r="B414" s="35" t="s">
        <v>575</v>
      </c>
      <c r="C414" s="94" t="str">
        <f>'5'!C64</f>
        <v>Transition</v>
      </c>
      <c r="D414" s="234" t="str">
        <f>'5'!D64</f>
        <v>TR</v>
      </c>
      <c r="E414" s="18" t="s">
        <v>649</v>
      </c>
      <c r="H414" s="99"/>
      <c r="I414" s="124"/>
      <c r="J414" s="124"/>
      <c r="K414" s="124"/>
      <c r="L414" s="124"/>
      <c r="M414" s="124"/>
      <c r="N414" s="124"/>
      <c r="O414" s="124"/>
      <c r="P414" s="124"/>
      <c r="Q414" s="124"/>
      <c r="R414" s="124"/>
      <c r="S414" s="124"/>
      <c r="T414" s="124"/>
    </row>
    <row r="415" spans="2:22" s="161" customFormat="1" ht="13.5">
      <c r="B415" s="35" t="s">
        <v>575</v>
      </c>
      <c r="C415" s="94" t="str">
        <f>'5'!C65</f>
        <v>IT Services</v>
      </c>
      <c r="D415" s="234" t="str">
        <f>'5'!D65</f>
        <v>IT</v>
      </c>
      <c r="E415" s="18" t="s">
        <v>649</v>
      </c>
      <c r="H415" s="99"/>
      <c r="I415" s="124"/>
      <c r="J415" s="124"/>
      <c r="K415" s="124"/>
      <c r="L415" s="124"/>
      <c r="M415" s="124"/>
      <c r="N415" s="124"/>
      <c r="O415" s="124"/>
      <c r="P415" s="124"/>
      <c r="Q415" s="124"/>
      <c r="R415" s="124"/>
      <c r="S415" s="124"/>
      <c r="T415" s="124"/>
    </row>
    <row r="416" spans="2:22" s="161" customFormat="1" ht="13.5">
      <c r="B416" s="35" t="s">
        <v>575</v>
      </c>
      <c r="C416" s="94" t="str">
        <f>'5'!C66</f>
        <v>Office Sundry</v>
      </c>
      <c r="D416" s="234" t="str">
        <f>'5'!D66</f>
        <v>OS</v>
      </c>
      <c r="E416" s="18" t="s">
        <v>649</v>
      </c>
      <c r="H416" s="99"/>
      <c r="I416" s="124"/>
      <c r="J416" s="124"/>
      <c r="K416" s="124"/>
      <c r="L416" s="124"/>
      <c r="M416" s="124"/>
      <c r="N416" s="124"/>
      <c r="O416" s="124"/>
      <c r="P416" s="124"/>
      <c r="Q416" s="124"/>
      <c r="R416" s="124"/>
      <c r="S416" s="124"/>
      <c r="T416" s="124"/>
    </row>
    <row r="417" spans="2:20" s="161" customFormat="1" ht="13.5">
      <c r="B417" s="35" t="s">
        <v>575</v>
      </c>
      <c r="C417" s="94" t="str">
        <f>'5'!C67</f>
        <v>Spare - please specify</v>
      </c>
      <c r="D417" s="234" t="str">
        <f>'5'!D67</f>
        <v>SP1</v>
      </c>
      <c r="E417" s="18" t="s">
        <v>649</v>
      </c>
      <c r="H417" s="99"/>
      <c r="I417" s="124"/>
      <c r="J417" s="124"/>
      <c r="K417" s="124"/>
      <c r="L417" s="124"/>
      <c r="M417" s="124"/>
      <c r="N417" s="124"/>
      <c r="O417" s="124"/>
      <c r="P417" s="124"/>
      <c r="Q417" s="124"/>
      <c r="R417" s="124"/>
      <c r="S417" s="124"/>
      <c r="T417" s="124"/>
    </row>
    <row r="418" spans="2:20" s="161" customFormat="1" ht="13.5">
      <c r="B418" s="35" t="s">
        <v>575</v>
      </c>
      <c r="C418" s="94" t="str">
        <f>'5'!C68</f>
        <v>Spare - please specify</v>
      </c>
      <c r="D418" s="234" t="str">
        <f>'5'!D68</f>
        <v>SP2</v>
      </c>
      <c r="E418" s="18" t="s">
        <v>649</v>
      </c>
      <c r="H418" s="99"/>
      <c r="I418" s="124"/>
      <c r="J418" s="124"/>
      <c r="K418" s="124"/>
      <c r="L418" s="124"/>
      <c r="M418" s="124"/>
      <c r="N418" s="124"/>
      <c r="O418" s="124"/>
      <c r="P418" s="124"/>
      <c r="Q418" s="124"/>
      <c r="R418" s="124"/>
      <c r="S418" s="124"/>
      <c r="T418" s="124"/>
    </row>
    <row r="419" spans="2:20" s="161" customFormat="1" ht="13.5">
      <c r="B419" s="35" t="s">
        <v>575</v>
      </c>
      <c r="C419" s="94" t="str">
        <f>'5'!C69</f>
        <v>Spare - please specify</v>
      </c>
      <c r="D419" s="234" t="str">
        <f>'5'!D69</f>
        <v>SP3</v>
      </c>
      <c r="E419" s="18" t="s">
        <v>649</v>
      </c>
      <c r="H419" s="99"/>
      <c r="I419" s="124"/>
      <c r="J419" s="124"/>
      <c r="K419" s="124"/>
      <c r="L419" s="124"/>
      <c r="M419" s="124"/>
      <c r="N419" s="124"/>
      <c r="O419" s="124"/>
      <c r="P419" s="124"/>
      <c r="Q419" s="124"/>
      <c r="R419" s="124"/>
      <c r="S419" s="124"/>
      <c r="T419" s="124"/>
    </row>
    <row r="420" spans="2:20" s="161" customFormat="1" ht="13.5">
      <c r="B420" s="35" t="s">
        <v>573</v>
      </c>
      <c r="C420" s="16" t="str">
        <f>'5'!C70</f>
        <v>Finance</v>
      </c>
      <c r="D420" s="234"/>
      <c r="E420" s="18" t="s">
        <v>649</v>
      </c>
      <c r="H420" s="98">
        <f t="shared" ref="H420:T420" si="186">SUM(H421:H433)</f>
        <v>0</v>
      </c>
      <c r="I420" s="98">
        <f t="shared" si="186"/>
        <v>0</v>
      </c>
      <c r="J420" s="98">
        <f t="shared" si="186"/>
        <v>0</v>
      </c>
      <c r="K420" s="98">
        <f t="shared" si="186"/>
        <v>0</v>
      </c>
      <c r="L420" s="98">
        <f t="shared" si="186"/>
        <v>0</v>
      </c>
      <c r="M420" s="98">
        <f t="shared" si="186"/>
        <v>0</v>
      </c>
      <c r="N420" s="98">
        <f t="shared" si="186"/>
        <v>0</v>
      </c>
      <c r="O420" s="98">
        <f t="shared" si="186"/>
        <v>0</v>
      </c>
      <c r="P420" s="98">
        <f t="shared" si="186"/>
        <v>0</v>
      </c>
      <c r="Q420" s="98">
        <f t="shared" si="186"/>
        <v>0</v>
      </c>
      <c r="R420" s="98">
        <f t="shared" si="186"/>
        <v>0</v>
      </c>
      <c r="S420" s="98">
        <f t="shared" si="186"/>
        <v>0</v>
      </c>
      <c r="T420" s="98">
        <f t="shared" si="186"/>
        <v>0</v>
      </c>
    </row>
    <row r="421" spans="2:20" s="161" customFormat="1" ht="13.5">
      <c r="B421" s="35" t="s">
        <v>573</v>
      </c>
      <c r="C421" s="94" t="str">
        <f>'5'!C71</f>
        <v>Payroll costs</v>
      </c>
      <c r="D421" s="234" t="str">
        <f>'5'!D71</f>
        <v>PR</v>
      </c>
      <c r="E421" s="18" t="s">
        <v>649</v>
      </c>
      <c r="H421" s="99"/>
      <c r="I421" s="124"/>
      <c r="J421" s="124"/>
      <c r="K421" s="124"/>
      <c r="L421" s="124"/>
      <c r="M421" s="124"/>
      <c r="N421" s="124"/>
      <c r="O421" s="124"/>
      <c r="P421" s="124"/>
      <c r="Q421" s="124"/>
      <c r="R421" s="124"/>
      <c r="S421" s="124"/>
      <c r="T421" s="124"/>
    </row>
    <row r="422" spans="2:20" s="161" customFormat="1" ht="13.5">
      <c r="B422" s="35" t="s">
        <v>573</v>
      </c>
      <c r="C422" s="94" t="str">
        <f>'5'!C72</f>
        <v>Non-payroll costs</v>
      </c>
      <c r="D422" s="234" t="str">
        <f>'5'!D72</f>
        <v>NP</v>
      </c>
      <c r="E422" s="18" t="s">
        <v>649</v>
      </c>
      <c r="H422" s="99"/>
      <c r="I422" s="124"/>
      <c r="J422" s="124"/>
      <c r="K422" s="124"/>
      <c r="L422" s="124"/>
      <c r="M422" s="124"/>
      <c r="N422" s="124"/>
      <c r="O422" s="124"/>
      <c r="P422" s="124"/>
      <c r="Q422" s="124"/>
      <c r="R422" s="124"/>
      <c r="S422" s="124"/>
      <c r="T422" s="124"/>
    </row>
    <row r="423" spans="2:20" s="161" customFormat="1" ht="13.5">
      <c r="B423" s="35" t="s">
        <v>573</v>
      </c>
      <c r="C423" s="94" t="str">
        <f>'5'!C73</f>
        <v>Recruitment</v>
      </c>
      <c r="D423" s="234" t="str">
        <f>'5'!D73</f>
        <v>RC</v>
      </c>
      <c r="E423" s="18" t="s">
        <v>649</v>
      </c>
      <c r="H423" s="99"/>
      <c r="I423" s="124"/>
      <c r="J423" s="124"/>
      <c r="K423" s="124"/>
      <c r="L423" s="124"/>
      <c r="M423" s="124"/>
      <c r="N423" s="124"/>
      <c r="O423" s="124"/>
      <c r="P423" s="124"/>
      <c r="Q423" s="124"/>
      <c r="R423" s="124"/>
      <c r="S423" s="124"/>
      <c r="T423" s="124"/>
    </row>
    <row r="424" spans="2:20" s="161" customFormat="1" ht="13.5">
      <c r="B424" s="35" t="s">
        <v>573</v>
      </c>
      <c r="C424" s="94" t="str">
        <f>'5'!C74</f>
        <v>Accommodation</v>
      </c>
      <c r="D424" s="234" t="str">
        <f>'5'!D74</f>
        <v>AC</v>
      </c>
      <c r="E424" s="18" t="s">
        <v>649</v>
      </c>
      <c r="H424" s="99"/>
      <c r="I424" s="124"/>
      <c r="J424" s="124"/>
      <c r="K424" s="124"/>
      <c r="L424" s="124"/>
      <c r="M424" s="124"/>
      <c r="N424" s="124"/>
      <c r="O424" s="124"/>
      <c r="P424" s="124"/>
      <c r="Q424" s="124"/>
      <c r="R424" s="124"/>
      <c r="S424" s="124"/>
      <c r="T424" s="124"/>
    </row>
    <row r="425" spans="2:20" s="161" customFormat="1" ht="13.5">
      <c r="B425" s="35" t="s">
        <v>573</v>
      </c>
      <c r="C425" s="94" t="str">
        <f>'5'!C75</f>
        <v>External services</v>
      </c>
      <c r="D425" s="234" t="str">
        <f>'5'!D75</f>
        <v>ES</v>
      </c>
      <c r="E425" s="18" t="s">
        <v>649</v>
      </c>
      <c r="H425" s="99"/>
      <c r="I425" s="124"/>
      <c r="J425" s="124"/>
      <c r="K425" s="124"/>
      <c r="L425" s="124"/>
      <c r="M425" s="124"/>
      <c r="N425" s="124"/>
      <c r="O425" s="124"/>
      <c r="P425" s="124"/>
      <c r="Q425" s="124"/>
      <c r="R425" s="124"/>
      <c r="S425" s="124"/>
      <c r="T425" s="124"/>
    </row>
    <row r="426" spans="2:20" s="161" customFormat="1" ht="13.5">
      <c r="B426" s="35" t="s">
        <v>573</v>
      </c>
      <c r="C426" s="94" t="str">
        <f>'5'!C76</f>
        <v>Internal services</v>
      </c>
      <c r="D426" s="234" t="str">
        <f>'5'!D76</f>
        <v>IS</v>
      </c>
      <c r="E426" s="18" t="s">
        <v>649</v>
      </c>
      <c r="H426" s="99"/>
      <c r="I426" s="124"/>
      <c r="J426" s="124"/>
      <c r="K426" s="124"/>
      <c r="L426" s="124"/>
      <c r="M426" s="124"/>
      <c r="N426" s="124"/>
      <c r="O426" s="124"/>
      <c r="P426" s="124"/>
      <c r="Q426" s="124"/>
      <c r="R426" s="124"/>
      <c r="S426" s="124"/>
      <c r="T426" s="124"/>
    </row>
    <row r="427" spans="2:20" s="161" customFormat="1" ht="13.5">
      <c r="B427" s="35" t="s">
        <v>573</v>
      </c>
      <c r="C427" s="94" t="str">
        <f>'5'!C77</f>
        <v>Service management</v>
      </c>
      <c r="D427" s="234" t="str">
        <f>'5'!D77</f>
        <v>SM</v>
      </c>
      <c r="E427" s="18" t="s">
        <v>649</v>
      </c>
      <c r="H427" s="99"/>
      <c r="I427" s="124"/>
      <c r="J427" s="124"/>
      <c r="K427" s="124"/>
      <c r="L427" s="124"/>
      <c r="M427" s="124"/>
      <c r="N427" s="124"/>
      <c r="O427" s="124"/>
      <c r="P427" s="124"/>
      <c r="Q427" s="124"/>
      <c r="R427" s="124"/>
      <c r="S427" s="124"/>
      <c r="T427" s="124"/>
    </row>
    <row r="428" spans="2:20" s="161" customFormat="1" ht="13.5">
      <c r="B428" s="35" t="s">
        <v>573</v>
      </c>
      <c r="C428" s="94" t="str">
        <f>'5'!C78</f>
        <v>Transition</v>
      </c>
      <c r="D428" s="234" t="str">
        <f>'5'!D78</f>
        <v>TR</v>
      </c>
      <c r="E428" s="18" t="s">
        <v>649</v>
      </c>
      <c r="H428" s="99"/>
      <c r="I428" s="124"/>
      <c r="J428" s="124"/>
      <c r="K428" s="124"/>
      <c r="L428" s="124"/>
      <c r="M428" s="124"/>
      <c r="N428" s="124"/>
      <c r="O428" s="124"/>
      <c r="P428" s="124"/>
      <c r="Q428" s="124"/>
      <c r="R428" s="124"/>
      <c r="S428" s="124"/>
      <c r="T428" s="124"/>
    </row>
    <row r="429" spans="2:20" s="161" customFormat="1" ht="13.5">
      <c r="B429" s="35" t="s">
        <v>573</v>
      </c>
      <c r="C429" s="94" t="str">
        <f>'5'!C79</f>
        <v>IT Services</v>
      </c>
      <c r="D429" s="234" t="str">
        <f>'5'!D79</f>
        <v>IT</v>
      </c>
      <c r="E429" s="18" t="s">
        <v>649</v>
      </c>
      <c r="H429" s="99"/>
      <c r="I429" s="124"/>
      <c r="J429" s="124"/>
      <c r="K429" s="124"/>
      <c r="L429" s="124"/>
      <c r="M429" s="124"/>
      <c r="N429" s="124"/>
      <c r="O429" s="124"/>
      <c r="P429" s="124"/>
      <c r="Q429" s="124"/>
      <c r="R429" s="124"/>
      <c r="S429" s="124"/>
      <c r="T429" s="124"/>
    </row>
    <row r="430" spans="2:20" s="161" customFormat="1" ht="13.5">
      <c r="B430" s="35" t="s">
        <v>573</v>
      </c>
      <c r="C430" s="94" t="str">
        <f>'5'!C80</f>
        <v>Office Sundry</v>
      </c>
      <c r="D430" s="234" t="str">
        <f>'5'!D80</f>
        <v>OS</v>
      </c>
      <c r="E430" s="18" t="s">
        <v>649</v>
      </c>
      <c r="H430" s="99"/>
      <c r="I430" s="124"/>
      <c r="J430" s="124"/>
      <c r="K430" s="124"/>
      <c r="L430" s="124"/>
      <c r="M430" s="124"/>
      <c r="N430" s="124"/>
      <c r="O430" s="124"/>
      <c r="P430" s="124"/>
      <c r="Q430" s="124"/>
      <c r="R430" s="124"/>
      <c r="S430" s="124"/>
      <c r="T430" s="124"/>
    </row>
    <row r="431" spans="2:20" s="161" customFormat="1" ht="13.5">
      <c r="B431" s="35" t="s">
        <v>573</v>
      </c>
      <c r="C431" s="94" t="str">
        <f>'5'!C81</f>
        <v>Spare - please specify</v>
      </c>
      <c r="D431" s="234" t="str">
        <f>'5'!D81</f>
        <v>SP1</v>
      </c>
      <c r="E431" s="18" t="s">
        <v>649</v>
      </c>
      <c r="H431" s="99"/>
      <c r="I431" s="124"/>
      <c r="J431" s="124"/>
      <c r="K431" s="124"/>
      <c r="L431" s="124"/>
      <c r="M431" s="124"/>
      <c r="N431" s="124"/>
      <c r="O431" s="124"/>
      <c r="P431" s="124"/>
      <c r="Q431" s="124"/>
      <c r="R431" s="124"/>
      <c r="S431" s="124"/>
      <c r="T431" s="124"/>
    </row>
    <row r="432" spans="2:20" s="161" customFormat="1" ht="13.5">
      <c r="B432" s="35" t="s">
        <v>573</v>
      </c>
      <c r="C432" s="94" t="str">
        <f>'5'!C82</f>
        <v>Spare - please specify</v>
      </c>
      <c r="D432" s="234" t="str">
        <f>'5'!D82</f>
        <v>SP2</v>
      </c>
      <c r="E432" s="18" t="s">
        <v>649</v>
      </c>
      <c r="H432" s="99"/>
      <c r="I432" s="124"/>
      <c r="J432" s="124"/>
      <c r="K432" s="124"/>
      <c r="L432" s="124"/>
      <c r="M432" s="124"/>
      <c r="N432" s="124"/>
      <c r="O432" s="124"/>
      <c r="P432" s="124"/>
      <c r="Q432" s="124"/>
      <c r="R432" s="124"/>
      <c r="S432" s="124"/>
      <c r="T432" s="124"/>
    </row>
    <row r="433" spans="2:20" s="161" customFormat="1" ht="13.5">
      <c r="B433" s="35" t="s">
        <v>573</v>
      </c>
      <c r="C433" s="94" t="str">
        <f>'5'!C83</f>
        <v>Spare - please specify</v>
      </c>
      <c r="D433" s="234" t="str">
        <f>'5'!D83</f>
        <v>SP3</v>
      </c>
      <c r="E433" s="18" t="s">
        <v>649</v>
      </c>
      <c r="H433" s="99"/>
      <c r="I433" s="124"/>
      <c r="J433" s="124"/>
      <c r="K433" s="124"/>
      <c r="L433" s="124"/>
      <c r="M433" s="124"/>
      <c r="N433" s="124"/>
      <c r="O433" s="124"/>
      <c r="P433" s="124"/>
      <c r="Q433" s="124"/>
      <c r="R433" s="124"/>
      <c r="S433" s="124"/>
      <c r="T433" s="124"/>
    </row>
    <row r="434" spans="2:20" s="161" customFormat="1" ht="13.5">
      <c r="B434" s="35" t="s">
        <v>572</v>
      </c>
      <c r="C434" s="16" t="str">
        <f>'5'!C84</f>
        <v>Industry</v>
      </c>
      <c r="D434" s="234"/>
      <c r="E434" s="18" t="s">
        <v>649</v>
      </c>
      <c r="H434" s="98">
        <f t="shared" ref="H434:S434" si="187">SUM(H435:H447)</f>
        <v>0</v>
      </c>
      <c r="I434" s="98">
        <f t="shared" si="187"/>
        <v>0</v>
      </c>
      <c r="J434" s="98">
        <f t="shared" si="187"/>
        <v>0</v>
      </c>
      <c r="K434" s="98">
        <f t="shared" si="187"/>
        <v>0</v>
      </c>
      <c r="L434" s="98">
        <f t="shared" si="187"/>
        <v>0</v>
      </c>
      <c r="M434" s="98">
        <f t="shared" si="187"/>
        <v>0</v>
      </c>
      <c r="N434" s="98">
        <f t="shared" si="187"/>
        <v>0</v>
      </c>
      <c r="O434" s="98">
        <f t="shared" si="187"/>
        <v>0</v>
      </c>
      <c r="P434" s="98">
        <f t="shared" si="187"/>
        <v>0</v>
      </c>
      <c r="Q434" s="98">
        <f t="shared" si="187"/>
        <v>0</v>
      </c>
      <c r="R434" s="98">
        <f t="shared" si="187"/>
        <v>0</v>
      </c>
      <c r="S434" s="98">
        <f t="shared" si="187"/>
        <v>0</v>
      </c>
      <c r="T434" s="98">
        <f>SUM(T435:T447)</f>
        <v>0</v>
      </c>
    </row>
    <row r="435" spans="2:20" s="161" customFormat="1" ht="13.5">
      <c r="B435" s="35" t="s">
        <v>572</v>
      </c>
      <c r="C435" s="94" t="str">
        <f>'5'!C85</f>
        <v>Payroll costs</v>
      </c>
      <c r="D435" s="234" t="str">
        <f>'5'!D85</f>
        <v>PR</v>
      </c>
      <c r="E435" s="18" t="s">
        <v>649</v>
      </c>
      <c r="H435" s="99"/>
      <c r="I435" s="124"/>
      <c r="J435" s="124"/>
      <c r="K435" s="124"/>
      <c r="L435" s="124"/>
      <c r="M435" s="124"/>
      <c r="N435" s="124"/>
      <c r="O435" s="124"/>
      <c r="P435" s="124"/>
      <c r="Q435" s="124"/>
      <c r="R435" s="124"/>
      <c r="S435" s="124"/>
      <c r="T435" s="124"/>
    </row>
    <row r="436" spans="2:20" s="161" customFormat="1" ht="13.5">
      <c r="B436" s="35" t="s">
        <v>572</v>
      </c>
      <c r="C436" s="94" t="str">
        <f>'5'!C86</f>
        <v>Non-payroll costs</v>
      </c>
      <c r="D436" s="234" t="str">
        <f>'5'!D86</f>
        <v>NP</v>
      </c>
      <c r="E436" s="18" t="s">
        <v>649</v>
      </c>
      <c r="H436" s="99"/>
      <c r="I436" s="124"/>
      <c r="J436" s="124"/>
      <c r="K436" s="124"/>
      <c r="L436" s="124"/>
      <c r="M436" s="124"/>
      <c r="N436" s="124"/>
      <c r="O436" s="124"/>
      <c r="P436" s="124"/>
      <c r="Q436" s="124"/>
      <c r="R436" s="124"/>
      <c r="S436" s="124"/>
      <c r="T436" s="124"/>
    </row>
    <row r="437" spans="2:20" s="161" customFormat="1" ht="13.5">
      <c r="B437" s="35" t="s">
        <v>572</v>
      </c>
      <c r="C437" s="94" t="str">
        <f>'5'!C87</f>
        <v>Recruitment</v>
      </c>
      <c r="D437" s="234" t="str">
        <f>'5'!D87</f>
        <v>RC</v>
      </c>
      <c r="E437" s="18" t="s">
        <v>649</v>
      </c>
      <c r="H437" s="99"/>
      <c r="I437" s="124"/>
      <c r="J437" s="124"/>
      <c r="K437" s="124"/>
      <c r="L437" s="124"/>
      <c r="M437" s="124"/>
      <c r="N437" s="124"/>
      <c r="O437" s="124"/>
      <c r="P437" s="124"/>
      <c r="Q437" s="124"/>
      <c r="R437" s="124"/>
      <c r="S437" s="124"/>
      <c r="T437" s="124"/>
    </row>
    <row r="438" spans="2:20" s="161" customFormat="1" ht="13.5">
      <c r="B438" s="35" t="s">
        <v>572</v>
      </c>
      <c r="C438" s="94" t="str">
        <f>'5'!C88</f>
        <v>Accommodation</v>
      </c>
      <c r="D438" s="234" t="str">
        <f>'5'!D88</f>
        <v>AC</v>
      </c>
      <c r="E438" s="18" t="s">
        <v>649</v>
      </c>
      <c r="H438" s="99"/>
      <c r="I438" s="124"/>
      <c r="J438" s="124"/>
      <c r="K438" s="124"/>
      <c r="L438" s="124"/>
      <c r="M438" s="124"/>
      <c r="N438" s="124"/>
      <c r="O438" s="124"/>
      <c r="P438" s="124"/>
      <c r="Q438" s="124"/>
      <c r="R438" s="124"/>
      <c r="S438" s="124"/>
      <c r="T438" s="124"/>
    </row>
    <row r="439" spans="2:20" s="161" customFormat="1" ht="13.5">
      <c r="B439" s="35" t="s">
        <v>572</v>
      </c>
      <c r="C439" s="94" t="str">
        <f>'5'!C89</f>
        <v>External services</v>
      </c>
      <c r="D439" s="234" t="str">
        <f>'5'!D89</f>
        <v>ES</v>
      </c>
      <c r="E439" s="18" t="s">
        <v>649</v>
      </c>
      <c r="H439" s="99"/>
      <c r="I439" s="124"/>
      <c r="J439" s="124"/>
      <c r="K439" s="124"/>
      <c r="L439" s="124"/>
      <c r="M439" s="124"/>
      <c r="N439" s="124"/>
      <c r="O439" s="124"/>
      <c r="P439" s="124"/>
      <c r="Q439" s="124"/>
      <c r="R439" s="124"/>
      <c r="S439" s="124"/>
      <c r="T439" s="124"/>
    </row>
    <row r="440" spans="2:20" s="161" customFormat="1" ht="13.5">
      <c r="B440" s="35" t="s">
        <v>572</v>
      </c>
      <c r="C440" s="94" t="str">
        <f>'5'!C90</f>
        <v>Internal services</v>
      </c>
      <c r="D440" s="234" t="str">
        <f>'5'!D90</f>
        <v>IS</v>
      </c>
      <c r="E440" s="18" t="s">
        <v>649</v>
      </c>
      <c r="H440" s="99"/>
      <c r="I440" s="124"/>
      <c r="J440" s="124"/>
      <c r="K440" s="124"/>
      <c r="L440" s="124"/>
      <c r="M440" s="124"/>
      <c r="N440" s="124"/>
      <c r="O440" s="124"/>
      <c r="P440" s="124"/>
      <c r="Q440" s="124"/>
      <c r="R440" s="124"/>
      <c r="S440" s="124"/>
      <c r="T440" s="124"/>
    </row>
    <row r="441" spans="2:20" s="161" customFormat="1" ht="13.5">
      <c r="B441" s="35" t="s">
        <v>572</v>
      </c>
      <c r="C441" s="94" t="str">
        <f>'5'!C91</f>
        <v>Service management</v>
      </c>
      <c r="D441" s="234" t="str">
        <f>'5'!D91</f>
        <v>SM</v>
      </c>
      <c r="E441" s="18" t="s">
        <v>649</v>
      </c>
      <c r="H441" s="99"/>
      <c r="I441" s="124"/>
      <c r="J441" s="124"/>
      <c r="K441" s="124"/>
      <c r="L441" s="124"/>
      <c r="M441" s="124"/>
      <c r="N441" s="124"/>
      <c r="O441" s="124"/>
      <c r="P441" s="124"/>
      <c r="Q441" s="124"/>
      <c r="R441" s="124"/>
      <c r="S441" s="124"/>
      <c r="T441" s="124"/>
    </row>
    <row r="442" spans="2:20" s="161" customFormat="1" ht="13.5">
      <c r="B442" s="35" t="s">
        <v>572</v>
      </c>
      <c r="C442" s="94" t="str">
        <f>'5'!C92</f>
        <v>Transition</v>
      </c>
      <c r="D442" s="234" t="str">
        <f>'5'!D92</f>
        <v>TR</v>
      </c>
      <c r="E442" s="18" t="s">
        <v>649</v>
      </c>
      <c r="H442" s="99"/>
      <c r="I442" s="124"/>
      <c r="J442" s="124"/>
      <c r="K442" s="124"/>
      <c r="L442" s="124"/>
      <c r="M442" s="124"/>
      <c r="N442" s="124"/>
      <c r="O442" s="124"/>
      <c r="P442" s="124"/>
      <c r="Q442" s="124"/>
      <c r="R442" s="124"/>
      <c r="S442" s="124"/>
      <c r="T442" s="124"/>
    </row>
    <row r="443" spans="2:20" s="161" customFormat="1" ht="13.5">
      <c r="B443" s="35" t="s">
        <v>572</v>
      </c>
      <c r="C443" s="94" t="str">
        <f>'5'!C93</f>
        <v>IT Services</v>
      </c>
      <c r="D443" s="234" t="str">
        <f>'5'!D93</f>
        <v>IT</v>
      </c>
      <c r="E443" s="18" t="s">
        <v>649</v>
      </c>
      <c r="H443" s="99"/>
      <c r="I443" s="124"/>
      <c r="J443" s="124"/>
      <c r="K443" s="124"/>
      <c r="L443" s="124"/>
      <c r="M443" s="124"/>
      <c r="N443" s="124"/>
      <c r="O443" s="124"/>
      <c r="P443" s="124"/>
      <c r="Q443" s="124"/>
      <c r="R443" s="124"/>
      <c r="S443" s="124"/>
      <c r="T443" s="124"/>
    </row>
    <row r="444" spans="2:20" s="161" customFormat="1" ht="13.5">
      <c r="B444" s="35" t="s">
        <v>572</v>
      </c>
      <c r="C444" s="94" t="str">
        <f>'5'!C94</f>
        <v>Office Sundry</v>
      </c>
      <c r="D444" s="234" t="str">
        <f>'5'!D94</f>
        <v>OS</v>
      </c>
      <c r="E444" s="18" t="s">
        <v>649</v>
      </c>
      <c r="H444" s="99"/>
      <c r="I444" s="124"/>
      <c r="J444" s="124"/>
      <c r="K444" s="124"/>
      <c r="L444" s="124"/>
      <c r="M444" s="124"/>
      <c r="N444" s="124"/>
      <c r="O444" s="124"/>
      <c r="P444" s="124"/>
      <c r="Q444" s="124"/>
      <c r="R444" s="124"/>
      <c r="S444" s="124"/>
      <c r="T444" s="124"/>
    </row>
    <row r="445" spans="2:20" s="161" customFormat="1" ht="13.5">
      <c r="B445" s="35" t="s">
        <v>572</v>
      </c>
      <c r="C445" s="94" t="str">
        <f>'5'!C95</f>
        <v>Spare - please specify</v>
      </c>
      <c r="D445" s="234" t="str">
        <f>'5'!D95</f>
        <v>SP1</v>
      </c>
      <c r="E445" s="18" t="s">
        <v>649</v>
      </c>
      <c r="H445" s="99"/>
      <c r="I445" s="124"/>
      <c r="J445" s="124"/>
      <c r="K445" s="124"/>
      <c r="L445" s="124"/>
      <c r="M445" s="124"/>
      <c r="N445" s="124"/>
      <c r="O445" s="124"/>
      <c r="P445" s="124"/>
      <c r="Q445" s="124"/>
      <c r="R445" s="124"/>
      <c r="S445" s="124"/>
      <c r="T445" s="124"/>
    </row>
    <row r="446" spans="2:20" s="161" customFormat="1" ht="13.5">
      <c r="B446" s="35" t="s">
        <v>572</v>
      </c>
      <c r="C446" s="94" t="str">
        <f>'5'!C96</f>
        <v>Spare - please specify</v>
      </c>
      <c r="D446" s="234" t="str">
        <f>'5'!D96</f>
        <v>SP2</v>
      </c>
      <c r="E446" s="18" t="s">
        <v>649</v>
      </c>
      <c r="H446" s="99"/>
      <c r="I446" s="124"/>
      <c r="J446" s="124"/>
      <c r="K446" s="124"/>
      <c r="L446" s="124"/>
      <c r="M446" s="124"/>
      <c r="N446" s="124"/>
      <c r="O446" s="124"/>
      <c r="P446" s="124"/>
      <c r="Q446" s="124"/>
      <c r="R446" s="124"/>
      <c r="S446" s="124"/>
      <c r="T446" s="124"/>
    </row>
    <row r="447" spans="2:20" s="161" customFormat="1" ht="13.5">
      <c r="B447" s="35" t="s">
        <v>572</v>
      </c>
      <c r="C447" s="94" t="str">
        <f>'5'!C97</f>
        <v>Spare - please specify</v>
      </c>
      <c r="D447" s="234" t="str">
        <f>'5'!D97</f>
        <v>SP3</v>
      </c>
      <c r="E447" s="18" t="s">
        <v>649</v>
      </c>
      <c r="H447" s="99"/>
      <c r="I447" s="124"/>
      <c r="J447" s="124"/>
      <c r="K447" s="124"/>
      <c r="L447" s="124"/>
      <c r="M447" s="124"/>
      <c r="N447" s="124"/>
      <c r="O447" s="124"/>
      <c r="P447" s="124"/>
      <c r="Q447" s="124"/>
      <c r="R447" s="124"/>
      <c r="S447" s="124"/>
      <c r="T447" s="124"/>
    </row>
    <row r="448" spans="2:20" s="161" customFormat="1" ht="13.5">
      <c r="B448" s="35" t="s">
        <v>576</v>
      </c>
      <c r="C448" s="16" t="str">
        <f>'5'!C98</f>
        <v xml:space="preserve">Operations </v>
      </c>
      <c r="D448" s="234"/>
      <c r="E448" s="18" t="s">
        <v>649</v>
      </c>
      <c r="H448" s="98">
        <f t="shared" ref="H448:T448" si="188">SUM(H449:H461)</f>
        <v>0</v>
      </c>
      <c r="I448" s="98">
        <f t="shared" si="188"/>
        <v>0</v>
      </c>
      <c r="J448" s="98">
        <f t="shared" si="188"/>
        <v>0</v>
      </c>
      <c r="K448" s="98">
        <f t="shared" si="188"/>
        <v>0</v>
      </c>
      <c r="L448" s="98">
        <f t="shared" si="188"/>
        <v>0</v>
      </c>
      <c r="M448" s="98">
        <f t="shared" si="188"/>
        <v>0</v>
      </c>
      <c r="N448" s="98">
        <f t="shared" si="188"/>
        <v>0</v>
      </c>
      <c r="O448" s="98">
        <f t="shared" si="188"/>
        <v>0</v>
      </c>
      <c r="P448" s="98">
        <f t="shared" si="188"/>
        <v>0</v>
      </c>
      <c r="Q448" s="98">
        <f t="shared" si="188"/>
        <v>0</v>
      </c>
      <c r="R448" s="98">
        <f t="shared" si="188"/>
        <v>0</v>
      </c>
      <c r="S448" s="98">
        <f t="shared" si="188"/>
        <v>0</v>
      </c>
      <c r="T448" s="98">
        <f t="shared" si="188"/>
        <v>0</v>
      </c>
    </row>
    <row r="449" spans="2:20" s="161" customFormat="1" ht="13.5">
      <c r="B449" s="35" t="s">
        <v>576</v>
      </c>
      <c r="C449" s="94" t="str">
        <f>'5'!C99</f>
        <v>Payroll costs</v>
      </c>
      <c r="D449" s="234" t="str">
        <f>'5'!D99</f>
        <v>PR</v>
      </c>
      <c r="E449" s="18" t="s">
        <v>649</v>
      </c>
      <c r="H449" s="99"/>
      <c r="I449" s="124"/>
      <c r="J449" s="124"/>
      <c r="K449" s="124"/>
      <c r="L449" s="124"/>
      <c r="M449" s="124"/>
      <c r="N449" s="124"/>
      <c r="O449" s="124"/>
      <c r="P449" s="124"/>
      <c r="Q449" s="124"/>
      <c r="R449" s="124"/>
      <c r="S449" s="124"/>
      <c r="T449" s="124"/>
    </row>
    <row r="450" spans="2:20" s="161" customFormat="1" ht="13.5">
      <c r="B450" s="35" t="s">
        <v>576</v>
      </c>
      <c r="C450" s="94" t="str">
        <f>'5'!C100</f>
        <v>Non-payroll costs</v>
      </c>
      <c r="D450" s="234" t="str">
        <f>'5'!D100</f>
        <v>NP</v>
      </c>
      <c r="E450" s="18" t="s">
        <v>649</v>
      </c>
      <c r="H450" s="99"/>
      <c r="I450" s="124"/>
      <c r="J450" s="124"/>
      <c r="K450" s="124"/>
      <c r="L450" s="124"/>
      <c r="M450" s="124"/>
      <c r="N450" s="124"/>
      <c r="O450" s="124"/>
      <c r="P450" s="124"/>
      <c r="Q450" s="124"/>
      <c r="R450" s="124"/>
      <c r="S450" s="124"/>
      <c r="T450" s="124"/>
    </row>
    <row r="451" spans="2:20" s="161" customFormat="1" ht="13.5">
      <c r="B451" s="35" t="s">
        <v>576</v>
      </c>
      <c r="C451" s="94" t="str">
        <f>'5'!C101</f>
        <v>Recruitment</v>
      </c>
      <c r="D451" s="234" t="str">
        <f>'5'!D101</f>
        <v>RC</v>
      </c>
      <c r="E451" s="18" t="s">
        <v>649</v>
      </c>
      <c r="H451" s="99"/>
      <c r="I451" s="124"/>
      <c r="J451" s="124"/>
      <c r="K451" s="124"/>
      <c r="L451" s="124"/>
      <c r="M451" s="124"/>
      <c r="N451" s="124"/>
      <c r="O451" s="124"/>
      <c r="P451" s="124"/>
      <c r="Q451" s="124"/>
      <c r="R451" s="124"/>
      <c r="S451" s="124"/>
      <c r="T451" s="124"/>
    </row>
    <row r="452" spans="2:20" s="161" customFormat="1" ht="13.5">
      <c r="B452" s="35" t="s">
        <v>576</v>
      </c>
      <c r="C452" s="94" t="str">
        <f>'5'!C102</f>
        <v>Accommodation</v>
      </c>
      <c r="D452" s="234" t="str">
        <f>'5'!D102</f>
        <v>AC</v>
      </c>
      <c r="E452" s="18" t="s">
        <v>649</v>
      </c>
      <c r="H452" s="99"/>
      <c r="I452" s="124"/>
      <c r="J452" s="124"/>
      <c r="K452" s="124"/>
      <c r="L452" s="124"/>
      <c r="M452" s="124"/>
      <c r="N452" s="124"/>
      <c r="O452" s="124"/>
      <c r="P452" s="124"/>
      <c r="Q452" s="124"/>
      <c r="R452" s="124"/>
      <c r="S452" s="124"/>
      <c r="T452" s="124"/>
    </row>
    <row r="453" spans="2:20" s="161" customFormat="1" ht="13.5">
      <c r="B453" s="35" t="s">
        <v>576</v>
      </c>
      <c r="C453" s="94" t="str">
        <f>'5'!C103</f>
        <v>External services</v>
      </c>
      <c r="D453" s="234" t="str">
        <f>'5'!D103</f>
        <v>ES</v>
      </c>
      <c r="E453" s="18" t="s">
        <v>649</v>
      </c>
      <c r="H453" s="99"/>
      <c r="I453" s="124"/>
      <c r="J453" s="124"/>
      <c r="K453" s="124"/>
      <c r="L453" s="124"/>
      <c r="M453" s="124"/>
      <c r="N453" s="124"/>
      <c r="O453" s="124"/>
      <c r="P453" s="124"/>
      <c r="Q453" s="124"/>
      <c r="R453" s="124"/>
      <c r="S453" s="124"/>
      <c r="T453" s="124"/>
    </row>
    <row r="454" spans="2:20" s="161" customFormat="1" ht="13.5">
      <c r="B454" s="35" t="s">
        <v>576</v>
      </c>
      <c r="C454" s="94" t="str">
        <f>'5'!C104</f>
        <v>Internal services</v>
      </c>
      <c r="D454" s="234" t="str">
        <f>'5'!D104</f>
        <v>IS</v>
      </c>
      <c r="E454" s="18" t="s">
        <v>649</v>
      </c>
      <c r="H454" s="99"/>
      <c r="I454" s="124"/>
      <c r="J454" s="124"/>
      <c r="K454" s="124"/>
      <c r="L454" s="124"/>
      <c r="M454" s="124"/>
      <c r="N454" s="124"/>
      <c r="O454" s="124"/>
      <c r="P454" s="124"/>
      <c r="Q454" s="124"/>
      <c r="R454" s="124"/>
      <c r="S454" s="124"/>
      <c r="T454" s="124"/>
    </row>
    <row r="455" spans="2:20" s="161" customFormat="1" ht="13.5">
      <c r="B455" s="35" t="s">
        <v>576</v>
      </c>
      <c r="C455" s="94" t="str">
        <f>'5'!C105</f>
        <v>Service management</v>
      </c>
      <c r="D455" s="234" t="str">
        <f>'5'!D105</f>
        <v>SM</v>
      </c>
      <c r="E455" s="18" t="s">
        <v>649</v>
      </c>
      <c r="H455" s="99"/>
      <c r="I455" s="124"/>
      <c r="J455" s="124"/>
      <c r="K455" s="124"/>
      <c r="L455" s="124"/>
      <c r="M455" s="124"/>
      <c r="N455" s="124"/>
      <c r="O455" s="124"/>
      <c r="P455" s="124"/>
      <c r="Q455" s="124"/>
      <c r="R455" s="124"/>
      <c r="S455" s="124"/>
      <c r="T455" s="124"/>
    </row>
    <row r="456" spans="2:20" s="161" customFormat="1" ht="13.5">
      <c r="B456" s="35" t="s">
        <v>576</v>
      </c>
      <c r="C456" s="94" t="str">
        <f>'5'!C106</f>
        <v>Transition</v>
      </c>
      <c r="D456" s="234" t="str">
        <f>'5'!D106</f>
        <v>TR</v>
      </c>
      <c r="E456" s="18" t="s">
        <v>649</v>
      </c>
      <c r="H456" s="99"/>
      <c r="I456" s="124"/>
      <c r="J456" s="124"/>
      <c r="K456" s="124"/>
      <c r="L456" s="124"/>
      <c r="M456" s="124"/>
      <c r="N456" s="124"/>
      <c r="O456" s="124"/>
      <c r="P456" s="124"/>
      <c r="Q456" s="124"/>
      <c r="R456" s="124"/>
      <c r="S456" s="124"/>
      <c r="T456" s="124"/>
    </row>
    <row r="457" spans="2:20" s="161" customFormat="1" ht="13.5">
      <c r="B457" s="35" t="s">
        <v>576</v>
      </c>
      <c r="C457" s="94" t="str">
        <f>'5'!C107</f>
        <v>IT Services</v>
      </c>
      <c r="D457" s="234" t="str">
        <f>'5'!D107</f>
        <v>IT</v>
      </c>
      <c r="E457" s="18" t="s">
        <v>649</v>
      </c>
      <c r="H457" s="99"/>
      <c r="I457" s="99"/>
      <c r="J457" s="99"/>
      <c r="K457" s="99"/>
      <c r="L457" s="99"/>
      <c r="M457" s="99"/>
      <c r="N457" s="99"/>
      <c r="O457" s="99"/>
      <c r="P457" s="99"/>
      <c r="Q457" s="99"/>
      <c r="R457" s="99"/>
      <c r="S457" s="99"/>
      <c r="T457" s="99"/>
    </row>
    <row r="458" spans="2:20" s="161" customFormat="1" ht="13.5">
      <c r="B458" s="35" t="s">
        <v>576</v>
      </c>
      <c r="C458" s="94" t="str">
        <f>'5'!C108</f>
        <v>Office Sundry</v>
      </c>
      <c r="D458" s="234" t="str">
        <f>'5'!D108</f>
        <v>OS</v>
      </c>
      <c r="E458" s="18" t="s">
        <v>649</v>
      </c>
      <c r="H458" s="99"/>
      <c r="I458" s="99"/>
      <c r="J458" s="99"/>
      <c r="K458" s="99"/>
      <c r="L458" s="99"/>
      <c r="M458" s="99"/>
      <c r="N458" s="99"/>
      <c r="O458" s="99"/>
      <c r="P458" s="99"/>
      <c r="Q458" s="99"/>
      <c r="R458" s="99"/>
      <c r="S458" s="99"/>
      <c r="T458" s="99"/>
    </row>
    <row r="459" spans="2:20" s="161" customFormat="1" ht="13.5">
      <c r="B459" s="35" t="s">
        <v>576</v>
      </c>
      <c r="C459" s="94" t="str">
        <f>'5'!C109</f>
        <v>Spare - please specify</v>
      </c>
      <c r="D459" s="234" t="str">
        <f>'5'!D109</f>
        <v>SP1</v>
      </c>
      <c r="E459" s="18" t="s">
        <v>649</v>
      </c>
      <c r="H459" s="99"/>
      <c r="I459" s="99"/>
      <c r="J459" s="99"/>
      <c r="K459" s="99"/>
      <c r="L459" s="99"/>
      <c r="M459" s="99"/>
      <c r="N459" s="99"/>
      <c r="O459" s="99"/>
      <c r="P459" s="99"/>
      <c r="Q459" s="99"/>
      <c r="R459" s="99"/>
      <c r="S459" s="99"/>
      <c r="T459" s="99"/>
    </row>
    <row r="460" spans="2:20" s="161" customFormat="1" ht="13.5">
      <c r="B460" s="35" t="s">
        <v>576</v>
      </c>
      <c r="C460" s="94" t="str">
        <f>'5'!C110</f>
        <v>Spare - please specify</v>
      </c>
      <c r="D460" s="234" t="str">
        <f>'5'!D110</f>
        <v>SP2</v>
      </c>
      <c r="E460" s="18" t="s">
        <v>649</v>
      </c>
      <c r="H460" s="99"/>
      <c r="I460" s="99"/>
      <c r="J460" s="99"/>
      <c r="K460" s="99"/>
      <c r="L460" s="99"/>
      <c r="M460" s="99"/>
      <c r="N460" s="99"/>
      <c r="O460" s="99"/>
      <c r="P460" s="99"/>
      <c r="Q460" s="99"/>
      <c r="R460" s="99"/>
      <c r="S460" s="99"/>
      <c r="T460" s="99"/>
    </row>
    <row r="461" spans="2:20" s="161" customFormat="1" ht="13.5">
      <c r="B461" s="35" t="s">
        <v>576</v>
      </c>
      <c r="C461" s="94" t="str">
        <f>'5'!C111</f>
        <v>Spare - please specify</v>
      </c>
      <c r="D461" s="234" t="str">
        <f>'5'!D111</f>
        <v>SP3</v>
      </c>
      <c r="E461" s="18" t="s">
        <v>649</v>
      </c>
      <c r="H461" s="99"/>
      <c r="I461" s="99"/>
      <c r="J461" s="99"/>
      <c r="K461" s="99"/>
      <c r="L461" s="99"/>
      <c r="M461" s="99"/>
      <c r="N461" s="99"/>
      <c r="O461" s="99"/>
      <c r="P461" s="99"/>
      <c r="Q461" s="99"/>
      <c r="R461" s="99"/>
      <c r="S461" s="99"/>
      <c r="T461" s="99"/>
    </row>
    <row r="462" spans="2:20" s="161" customFormat="1" ht="13.5">
      <c r="B462" s="35" t="s">
        <v>578</v>
      </c>
      <c r="C462" s="16" t="str">
        <f>'5'!C112</f>
        <v>Programme</v>
      </c>
      <c r="D462" s="234"/>
      <c r="E462" s="18" t="s">
        <v>649</v>
      </c>
      <c r="F462" s="18"/>
      <c r="G462" s="18"/>
      <c r="H462" s="98">
        <f t="shared" ref="H462:T462" si="189">SUM(H463:H475)</f>
        <v>0</v>
      </c>
      <c r="I462" s="98">
        <f t="shared" si="189"/>
        <v>0</v>
      </c>
      <c r="J462" s="98">
        <f t="shared" si="189"/>
        <v>0</v>
      </c>
      <c r="K462" s="98">
        <f t="shared" si="189"/>
        <v>0</v>
      </c>
      <c r="L462" s="98">
        <f t="shared" si="189"/>
        <v>0</v>
      </c>
      <c r="M462" s="98">
        <f t="shared" si="189"/>
        <v>0</v>
      </c>
      <c r="N462" s="98">
        <f t="shared" si="189"/>
        <v>0</v>
      </c>
      <c r="O462" s="98">
        <f t="shared" si="189"/>
        <v>0</v>
      </c>
      <c r="P462" s="98">
        <f t="shared" si="189"/>
        <v>0</v>
      </c>
      <c r="Q462" s="98">
        <f t="shared" si="189"/>
        <v>0</v>
      </c>
      <c r="R462" s="98">
        <f t="shared" si="189"/>
        <v>0</v>
      </c>
      <c r="S462" s="98">
        <f t="shared" si="189"/>
        <v>0</v>
      </c>
      <c r="T462" s="98">
        <f t="shared" si="189"/>
        <v>0</v>
      </c>
    </row>
    <row r="463" spans="2:20" s="161" customFormat="1" ht="13.5">
      <c r="B463" s="35" t="s">
        <v>578</v>
      </c>
      <c r="C463" s="94" t="str">
        <f>'5'!C113</f>
        <v>Payroll costs</v>
      </c>
      <c r="D463" s="234" t="str">
        <f>'5'!D113</f>
        <v>PR</v>
      </c>
      <c r="E463" s="18" t="s">
        <v>649</v>
      </c>
      <c r="F463" s="18"/>
      <c r="G463" s="18"/>
      <c r="H463" s="99"/>
      <c r="I463" s="124"/>
      <c r="J463" s="124"/>
      <c r="K463" s="124"/>
      <c r="L463" s="124"/>
      <c r="M463" s="124"/>
      <c r="N463" s="124"/>
      <c r="O463" s="124"/>
      <c r="P463" s="124"/>
      <c r="Q463" s="124"/>
      <c r="R463" s="124"/>
      <c r="S463" s="124"/>
      <c r="T463" s="124"/>
    </row>
    <row r="464" spans="2:20" s="161" customFormat="1" ht="13.5">
      <c r="B464" s="35" t="s">
        <v>578</v>
      </c>
      <c r="C464" s="94" t="str">
        <f>'5'!C114</f>
        <v>Non-payroll costs</v>
      </c>
      <c r="D464" s="234" t="str">
        <f>'5'!D114</f>
        <v>NP</v>
      </c>
      <c r="E464" s="18" t="s">
        <v>649</v>
      </c>
      <c r="F464" s="18"/>
      <c r="G464" s="18"/>
      <c r="H464" s="99"/>
      <c r="I464" s="124"/>
      <c r="J464" s="124"/>
      <c r="K464" s="124"/>
      <c r="L464" s="124"/>
      <c r="M464" s="124"/>
      <c r="N464" s="124"/>
      <c r="O464" s="124"/>
      <c r="P464" s="124"/>
      <c r="Q464" s="124"/>
      <c r="R464" s="124"/>
      <c r="S464" s="124"/>
      <c r="T464" s="124"/>
    </row>
    <row r="465" spans="2:20" s="161" customFormat="1" ht="13.5">
      <c r="B465" s="35" t="s">
        <v>578</v>
      </c>
      <c r="C465" s="94" t="str">
        <f>'5'!C115</f>
        <v>Recruitment</v>
      </c>
      <c r="D465" s="234" t="str">
        <f>'5'!D115</f>
        <v>RC</v>
      </c>
      <c r="E465" s="18" t="s">
        <v>649</v>
      </c>
      <c r="F465" s="18"/>
      <c r="G465" s="18"/>
      <c r="H465" s="99"/>
      <c r="I465" s="124"/>
      <c r="J465" s="124"/>
      <c r="K465" s="124"/>
      <c r="L465" s="124"/>
      <c r="M465" s="124"/>
      <c r="N465" s="124"/>
      <c r="O465" s="124"/>
      <c r="P465" s="124"/>
      <c r="Q465" s="124"/>
      <c r="R465" s="124"/>
      <c r="S465" s="124"/>
      <c r="T465" s="124"/>
    </row>
    <row r="466" spans="2:20" s="161" customFormat="1" ht="13.5">
      <c r="B466" s="35" t="s">
        <v>578</v>
      </c>
      <c r="C466" s="94" t="str">
        <f>'5'!C116</f>
        <v>Accommodation</v>
      </c>
      <c r="D466" s="234" t="str">
        <f>'5'!D116</f>
        <v>AC</v>
      </c>
      <c r="E466" s="18" t="s">
        <v>649</v>
      </c>
      <c r="F466" s="18"/>
      <c r="G466" s="18"/>
      <c r="H466" s="99"/>
      <c r="I466" s="124"/>
      <c r="J466" s="124"/>
      <c r="K466" s="124"/>
      <c r="L466" s="124"/>
      <c r="M466" s="124"/>
      <c r="N466" s="124"/>
      <c r="O466" s="124"/>
      <c r="P466" s="124"/>
      <c r="Q466" s="124"/>
      <c r="R466" s="124"/>
      <c r="S466" s="124"/>
      <c r="T466" s="124"/>
    </row>
    <row r="467" spans="2:20" s="161" customFormat="1" ht="13.5">
      <c r="B467" s="35" t="s">
        <v>578</v>
      </c>
      <c r="C467" s="94" t="str">
        <f>'5'!C117</f>
        <v>External services</v>
      </c>
      <c r="D467" s="234" t="str">
        <f>'5'!D117</f>
        <v>ES</v>
      </c>
      <c r="E467" s="18" t="s">
        <v>649</v>
      </c>
      <c r="F467" s="18"/>
      <c r="G467" s="18"/>
      <c r="H467" s="99"/>
      <c r="I467" s="124"/>
      <c r="J467" s="124"/>
      <c r="K467" s="124"/>
      <c r="L467" s="124"/>
      <c r="M467" s="124"/>
      <c r="N467" s="124"/>
      <c r="O467" s="124"/>
      <c r="P467" s="124"/>
      <c r="Q467" s="124"/>
      <c r="R467" s="124"/>
      <c r="S467" s="124"/>
      <c r="T467" s="124"/>
    </row>
    <row r="468" spans="2:20" s="161" customFormat="1" ht="13.5">
      <c r="B468" s="35" t="s">
        <v>578</v>
      </c>
      <c r="C468" s="94" t="str">
        <f>'5'!C118</f>
        <v>Internal services</v>
      </c>
      <c r="D468" s="234" t="str">
        <f>'5'!D118</f>
        <v>IS</v>
      </c>
      <c r="E468" s="18" t="s">
        <v>649</v>
      </c>
      <c r="F468" s="18"/>
      <c r="G468" s="18"/>
      <c r="H468" s="99"/>
      <c r="I468" s="124"/>
      <c r="J468" s="124"/>
      <c r="K468" s="124"/>
      <c r="L468" s="124"/>
      <c r="M468" s="124"/>
      <c r="N468" s="124"/>
      <c r="O468" s="124"/>
      <c r="P468" s="124"/>
      <c r="Q468" s="124"/>
      <c r="R468" s="124"/>
      <c r="S468" s="124"/>
      <c r="T468" s="124"/>
    </row>
    <row r="469" spans="2:20" s="161" customFormat="1" ht="13.5">
      <c r="B469" s="35" t="s">
        <v>578</v>
      </c>
      <c r="C469" s="94" t="str">
        <f>'5'!C119</f>
        <v>Service management</v>
      </c>
      <c r="D469" s="234" t="str">
        <f>'5'!D119</f>
        <v>SM</v>
      </c>
      <c r="E469" s="18" t="s">
        <v>649</v>
      </c>
      <c r="F469" s="18"/>
      <c r="G469" s="18"/>
      <c r="H469" s="99"/>
      <c r="I469" s="124"/>
      <c r="J469" s="124"/>
      <c r="K469" s="124"/>
      <c r="L469" s="124"/>
      <c r="M469" s="124"/>
      <c r="N469" s="124"/>
      <c r="O469" s="124"/>
      <c r="P469" s="124"/>
      <c r="Q469" s="124"/>
      <c r="R469" s="124"/>
      <c r="S469" s="124"/>
      <c r="T469" s="124"/>
    </row>
    <row r="470" spans="2:20" s="161" customFormat="1" ht="13.5">
      <c r="B470" s="35" t="s">
        <v>578</v>
      </c>
      <c r="C470" s="94" t="str">
        <f>'5'!C120</f>
        <v>Transition</v>
      </c>
      <c r="D470" s="234" t="str">
        <f>'5'!D120</f>
        <v>TR</v>
      </c>
      <c r="E470" s="18" t="s">
        <v>649</v>
      </c>
      <c r="F470" s="18"/>
      <c r="G470" s="18"/>
      <c r="H470" s="99"/>
      <c r="I470" s="124"/>
      <c r="J470" s="124"/>
      <c r="K470" s="124"/>
      <c r="L470" s="124"/>
      <c r="M470" s="124"/>
      <c r="N470" s="124"/>
      <c r="O470" s="124"/>
      <c r="P470" s="124"/>
      <c r="Q470" s="124"/>
      <c r="R470" s="124"/>
      <c r="S470" s="124"/>
      <c r="T470" s="124"/>
    </row>
    <row r="471" spans="2:20" s="161" customFormat="1" ht="13.5">
      <c r="B471" s="35" t="s">
        <v>578</v>
      </c>
      <c r="C471" s="94" t="str">
        <f>'5'!C121</f>
        <v>IT Services</v>
      </c>
      <c r="D471" s="234" t="str">
        <f>'5'!D121</f>
        <v>IT</v>
      </c>
      <c r="E471" s="18" t="s">
        <v>649</v>
      </c>
      <c r="F471" s="18"/>
      <c r="G471" s="18"/>
      <c r="H471" s="99"/>
      <c r="I471" s="124"/>
      <c r="J471" s="124"/>
      <c r="K471" s="124"/>
      <c r="L471" s="124"/>
      <c r="M471" s="124"/>
      <c r="N471" s="124"/>
      <c r="O471" s="124"/>
      <c r="P471" s="124"/>
      <c r="Q471" s="124"/>
      <c r="R471" s="124"/>
      <c r="S471" s="124"/>
      <c r="T471" s="124"/>
    </row>
    <row r="472" spans="2:20" s="161" customFormat="1" ht="13.5">
      <c r="B472" s="35" t="s">
        <v>578</v>
      </c>
      <c r="C472" s="94" t="str">
        <f>'5'!C122</f>
        <v>Office Sundry</v>
      </c>
      <c r="D472" s="234" t="str">
        <f>'5'!D122</f>
        <v>OS</v>
      </c>
      <c r="E472" s="18" t="s">
        <v>649</v>
      </c>
      <c r="F472" s="18"/>
      <c r="G472" s="18"/>
      <c r="H472" s="99"/>
      <c r="I472" s="124"/>
      <c r="J472" s="124"/>
      <c r="K472" s="124"/>
      <c r="L472" s="124"/>
      <c r="M472" s="124"/>
      <c r="N472" s="124"/>
      <c r="O472" s="124"/>
      <c r="P472" s="124"/>
      <c r="Q472" s="124"/>
      <c r="R472" s="124"/>
      <c r="S472" s="124"/>
      <c r="T472" s="124"/>
    </row>
    <row r="473" spans="2:20" s="161" customFormat="1" ht="13.5">
      <c r="B473" s="35" t="s">
        <v>578</v>
      </c>
      <c r="C473" s="94" t="str">
        <f>'5'!C123</f>
        <v>Spare - please specify</v>
      </c>
      <c r="D473" s="234" t="str">
        <f>'5'!D123</f>
        <v>SP1</v>
      </c>
      <c r="E473" s="18" t="s">
        <v>649</v>
      </c>
      <c r="F473" s="18"/>
      <c r="G473" s="18"/>
      <c r="H473" s="99"/>
      <c r="I473" s="124"/>
      <c r="J473" s="124"/>
      <c r="K473" s="124"/>
      <c r="L473" s="124"/>
      <c r="M473" s="124"/>
      <c r="N473" s="124"/>
      <c r="O473" s="124"/>
      <c r="P473" s="124"/>
      <c r="Q473" s="124"/>
      <c r="R473" s="124"/>
      <c r="S473" s="124"/>
      <c r="T473" s="124"/>
    </row>
    <row r="474" spans="2:20" s="161" customFormat="1" ht="13.5">
      <c r="B474" s="35" t="s">
        <v>578</v>
      </c>
      <c r="C474" s="94" t="str">
        <f>'5'!C124</f>
        <v>Spare - please specify</v>
      </c>
      <c r="D474" s="234" t="str">
        <f>'5'!D124</f>
        <v>SP2</v>
      </c>
      <c r="E474" s="18" t="s">
        <v>649</v>
      </c>
      <c r="F474" s="18"/>
      <c r="G474" s="18"/>
      <c r="H474" s="99"/>
      <c r="I474" s="124"/>
      <c r="J474" s="124"/>
      <c r="K474" s="124"/>
      <c r="L474" s="124"/>
      <c r="M474" s="124"/>
      <c r="N474" s="124"/>
      <c r="O474" s="124"/>
      <c r="P474" s="124"/>
      <c r="Q474" s="124"/>
      <c r="R474" s="124"/>
      <c r="S474" s="124"/>
      <c r="T474" s="124"/>
    </row>
    <row r="475" spans="2:20" s="161" customFormat="1" ht="13.5">
      <c r="B475" s="35" t="s">
        <v>578</v>
      </c>
      <c r="C475" s="94" t="str">
        <f>'5'!C125</f>
        <v>Spare - please specify</v>
      </c>
      <c r="D475" s="234" t="str">
        <f>'5'!D125</f>
        <v>SP3</v>
      </c>
      <c r="E475" s="18" t="s">
        <v>649</v>
      </c>
      <c r="F475" s="18"/>
      <c r="G475" s="18"/>
      <c r="H475" s="99"/>
      <c r="I475" s="124"/>
      <c r="J475" s="124"/>
      <c r="K475" s="124"/>
      <c r="L475" s="124"/>
      <c r="M475" s="124"/>
      <c r="N475" s="124"/>
      <c r="O475" s="124"/>
      <c r="P475" s="124"/>
      <c r="Q475" s="124"/>
      <c r="R475" s="124"/>
      <c r="S475" s="124"/>
      <c r="T475" s="124"/>
    </row>
    <row r="476" spans="2:20" s="161" customFormat="1" ht="13.5">
      <c r="B476" s="35" t="s">
        <v>577</v>
      </c>
      <c r="C476" s="16" t="str">
        <f>'5'!C126</f>
        <v>Security</v>
      </c>
      <c r="D476" s="234"/>
      <c r="E476" s="18" t="s">
        <v>649</v>
      </c>
      <c r="H476" s="98">
        <f>SUM(H477:H489)</f>
        <v>0</v>
      </c>
      <c r="I476" s="98">
        <f t="shared" ref="I476:T476" si="190">SUM(I477:I489)</f>
        <v>0</v>
      </c>
      <c r="J476" s="98">
        <f t="shared" si="190"/>
        <v>0</v>
      </c>
      <c r="K476" s="98">
        <f t="shared" si="190"/>
        <v>0</v>
      </c>
      <c r="L476" s="98">
        <f t="shared" si="190"/>
        <v>0</v>
      </c>
      <c r="M476" s="98">
        <f t="shared" si="190"/>
        <v>0</v>
      </c>
      <c r="N476" s="98">
        <f t="shared" si="190"/>
        <v>0</v>
      </c>
      <c r="O476" s="98">
        <f t="shared" si="190"/>
        <v>0</v>
      </c>
      <c r="P476" s="98">
        <f t="shared" si="190"/>
        <v>0</v>
      </c>
      <c r="Q476" s="98">
        <f t="shared" si="190"/>
        <v>0</v>
      </c>
      <c r="R476" s="98">
        <f t="shared" si="190"/>
        <v>0</v>
      </c>
      <c r="S476" s="98">
        <f t="shared" si="190"/>
        <v>0</v>
      </c>
      <c r="T476" s="98">
        <f t="shared" si="190"/>
        <v>0</v>
      </c>
    </row>
    <row r="477" spans="2:20" s="161" customFormat="1" ht="13.5">
      <c r="B477" s="35" t="s">
        <v>577</v>
      </c>
      <c r="C477" s="94" t="str">
        <f>'5'!C127</f>
        <v>Payroll costs</v>
      </c>
      <c r="D477" s="234" t="str">
        <f>'5'!D127</f>
        <v>PR</v>
      </c>
      <c r="E477" s="18" t="s">
        <v>649</v>
      </c>
      <c r="H477" s="99"/>
      <c r="I477" s="124"/>
      <c r="J477" s="124"/>
      <c r="K477" s="124"/>
      <c r="L477" s="124"/>
      <c r="M477" s="124"/>
      <c r="N477" s="124"/>
      <c r="O477" s="124"/>
      <c r="P477" s="124"/>
      <c r="Q477" s="124"/>
      <c r="R477" s="124"/>
      <c r="S477" s="124"/>
      <c r="T477" s="124"/>
    </row>
    <row r="478" spans="2:20" s="161" customFormat="1" ht="13.5">
      <c r="B478" s="35" t="s">
        <v>577</v>
      </c>
      <c r="C478" s="94" t="str">
        <f>'5'!C128</f>
        <v>Non-payroll costs</v>
      </c>
      <c r="D478" s="234" t="str">
        <f>'5'!D128</f>
        <v>NP</v>
      </c>
      <c r="E478" s="18" t="s">
        <v>649</v>
      </c>
      <c r="H478" s="99"/>
      <c r="I478" s="124"/>
      <c r="J478" s="124"/>
      <c r="K478" s="124"/>
      <c r="L478" s="124"/>
      <c r="M478" s="124"/>
      <c r="N478" s="124"/>
      <c r="O478" s="124"/>
      <c r="P478" s="124"/>
      <c r="Q478" s="124"/>
      <c r="R478" s="124"/>
      <c r="S478" s="124"/>
      <c r="T478" s="124"/>
    </row>
    <row r="479" spans="2:20" s="161" customFormat="1" ht="13.5">
      <c r="B479" s="35" t="s">
        <v>577</v>
      </c>
      <c r="C479" s="94" t="str">
        <f>'5'!C129</f>
        <v>Recruitment</v>
      </c>
      <c r="D479" s="234" t="str">
        <f>'5'!D129</f>
        <v>RC</v>
      </c>
      <c r="E479" s="18" t="s">
        <v>649</v>
      </c>
      <c r="H479" s="99"/>
      <c r="I479" s="124"/>
      <c r="J479" s="124"/>
      <c r="K479" s="124"/>
      <c r="L479" s="124"/>
      <c r="M479" s="124"/>
      <c r="N479" s="124"/>
      <c r="O479" s="124"/>
      <c r="P479" s="124"/>
      <c r="Q479" s="124"/>
      <c r="R479" s="124"/>
      <c r="S479" s="124"/>
      <c r="T479" s="124"/>
    </row>
    <row r="480" spans="2:20" s="161" customFormat="1" ht="13.5">
      <c r="B480" s="35" t="s">
        <v>577</v>
      </c>
      <c r="C480" s="94" t="str">
        <f>'5'!C130</f>
        <v>Accommodation</v>
      </c>
      <c r="D480" s="234" t="str">
        <f>'5'!D130</f>
        <v>AC</v>
      </c>
      <c r="E480" s="18" t="s">
        <v>649</v>
      </c>
      <c r="H480" s="99"/>
      <c r="I480" s="124"/>
      <c r="J480" s="124"/>
      <c r="K480" s="124"/>
      <c r="L480" s="124"/>
      <c r="M480" s="124"/>
      <c r="N480" s="124"/>
      <c r="O480" s="124"/>
      <c r="P480" s="124"/>
      <c r="Q480" s="124"/>
      <c r="R480" s="124"/>
      <c r="S480" s="124"/>
      <c r="T480" s="124"/>
    </row>
    <row r="481" spans="2:20" s="161" customFormat="1" ht="13.5">
      <c r="B481" s="35" t="s">
        <v>577</v>
      </c>
      <c r="C481" s="94" t="str">
        <f>'5'!C131</f>
        <v>External services</v>
      </c>
      <c r="D481" s="234" t="str">
        <f>'5'!D131</f>
        <v>ES</v>
      </c>
      <c r="E481" s="18" t="s">
        <v>649</v>
      </c>
      <c r="H481" s="99"/>
      <c r="I481" s="124"/>
      <c r="J481" s="124"/>
      <c r="K481" s="124"/>
      <c r="L481" s="124"/>
      <c r="M481" s="124"/>
      <c r="N481" s="124"/>
      <c r="O481" s="124"/>
      <c r="P481" s="124"/>
      <c r="Q481" s="124"/>
      <c r="R481" s="124"/>
      <c r="S481" s="124"/>
      <c r="T481" s="124"/>
    </row>
    <row r="482" spans="2:20" s="161" customFormat="1" ht="13.5">
      <c r="B482" s="35" t="s">
        <v>577</v>
      </c>
      <c r="C482" s="94" t="str">
        <f>'5'!C132</f>
        <v>Internal services</v>
      </c>
      <c r="D482" s="234" t="str">
        <f>'5'!D132</f>
        <v>IS</v>
      </c>
      <c r="E482" s="18" t="s">
        <v>649</v>
      </c>
      <c r="H482" s="99"/>
      <c r="I482" s="124"/>
      <c r="J482" s="124"/>
      <c r="K482" s="124"/>
      <c r="L482" s="124"/>
      <c r="M482" s="124"/>
      <c r="N482" s="124"/>
      <c r="O482" s="124"/>
      <c r="P482" s="124"/>
      <c r="Q482" s="124"/>
      <c r="R482" s="124"/>
      <c r="S482" s="124"/>
      <c r="T482" s="124"/>
    </row>
    <row r="483" spans="2:20" s="161" customFormat="1" ht="13.5">
      <c r="B483" s="35" t="s">
        <v>577</v>
      </c>
      <c r="C483" s="94" t="str">
        <f>'5'!C133</f>
        <v>Service management</v>
      </c>
      <c r="D483" s="234" t="str">
        <f>'5'!D133</f>
        <v>SM</v>
      </c>
      <c r="E483" s="18" t="s">
        <v>649</v>
      </c>
      <c r="H483" s="99"/>
      <c r="I483" s="124"/>
      <c r="J483" s="124"/>
      <c r="K483" s="124"/>
      <c r="L483" s="124"/>
      <c r="M483" s="124"/>
      <c r="N483" s="124"/>
      <c r="O483" s="124"/>
      <c r="P483" s="124"/>
      <c r="Q483" s="124"/>
      <c r="R483" s="124"/>
      <c r="S483" s="124"/>
      <c r="T483" s="124"/>
    </row>
    <row r="484" spans="2:20" s="161" customFormat="1" ht="13.5">
      <c r="B484" s="35" t="s">
        <v>577</v>
      </c>
      <c r="C484" s="94" t="str">
        <f>'5'!C134</f>
        <v>Transition</v>
      </c>
      <c r="D484" s="234" t="str">
        <f>'5'!D134</f>
        <v>TR</v>
      </c>
      <c r="E484" s="18" t="s">
        <v>649</v>
      </c>
      <c r="H484" s="99"/>
      <c r="I484" s="124"/>
      <c r="J484" s="124"/>
      <c r="K484" s="124"/>
      <c r="L484" s="124"/>
      <c r="M484" s="124"/>
      <c r="N484" s="124"/>
      <c r="O484" s="124"/>
      <c r="P484" s="124"/>
      <c r="Q484" s="124"/>
      <c r="R484" s="124"/>
      <c r="S484" s="124"/>
      <c r="T484" s="124"/>
    </row>
    <row r="485" spans="2:20" s="161" customFormat="1" ht="13.5">
      <c r="B485" s="35" t="s">
        <v>577</v>
      </c>
      <c r="C485" s="94" t="str">
        <f>'5'!C135</f>
        <v>IT Services</v>
      </c>
      <c r="D485" s="234" t="str">
        <f>'5'!D135</f>
        <v>IT</v>
      </c>
      <c r="E485" s="18" t="s">
        <v>649</v>
      </c>
      <c r="H485" s="99"/>
      <c r="I485" s="124"/>
      <c r="J485" s="124"/>
      <c r="K485" s="124"/>
      <c r="L485" s="124"/>
      <c r="M485" s="124"/>
      <c r="N485" s="124"/>
      <c r="O485" s="124"/>
      <c r="P485" s="124"/>
      <c r="Q485" s="124"/>
      <c r="R485" s="124"/>
      <c r="S485" s="124"/>
      <c r="T485" s="124"/>
    </row>
    <row r="486" spans="2:20" s="161" customFormat="1" ht="13.5">
      <c r="B486" s="35" t="s">
        <v>577</v>
      </c>
      <c r="C486" s="94" t="str">
        <f>'5'!C136</f>
        <v>Office Sundry</v>
      </c>
      <c r="D486" s="234" t="str">
        <f>'5'!D136</f>
        <v>OS</v>
      </c>
      <c r="E486" s="18" t="s">
        <v>649</v>
      </c>
      <c r="H486" s="99"/>
      <c r="I486" s="124"/>
      <c r="J486" s="124"/>
      <c r="K486" s="124"/>
      <c r="L486" s="124"/>
      <c r="M486" s="124"/>
      <c r="N486" s="124"/>
      <c r="O486" s="124"/>
      <c r="P486" s="124"/>
      <c r="Q486" s="124"/>
      <c r="R486" s="124"/>
      <c r="S486" s="124"/>
      <c r="T486" s="124"/>
    </row>
    <row r="487" spans="2:20" s="161" customFormat="1" ht="13.5">
      <c r="B487" s="35" t="s">
        <v>577</v>
      </c>
      <c r="C487" s="94" t="str">
        <f>'5'!C137</f>
        <v>Spare - please specify</v>
      </c>
      <c r="D487" s="234" t="str">
        <f>'5'!D137</f>
        <v>SP1</v>
      </c>
      <c r="E487" s="18" t="s">
        <v>649</v>
      </c>
      <c r="H487" s="99"/>
      <c r="I487" s="124"/>
      <c r="J487" s="124"/>
      <c r="K487" s="124"/>
      <c r="L487" s="124"/>
      <c r="M487" s="124"/>
      <c r="N487" s="124"/>
      <c r="O487" s="124"/>
      <c r="P487" s="124"/>
      <c r="Q487" s="124"/>
      <c r="R487" s="124"/>
      <c r="S487" s="124"/>
      <c r="T487" s="124"/>
    </row>
    <row r="488" spans="2:20" s="161" customFormat="1" ht="13.5">
      <c r="B488" s="35" t="s">
        <v>577</v>
      </c>
      <c r="C488" s="94" t="str">
        <f>'5'!C138</f>
        <v>Spare - please specify</v>
      </c>
      <c r="D488" s="234" t="str">
        <f>'5'!D138</f>
        <v>SP2</v>
      </c>
      <c r="E488" s="18" t="s">
        <v>649</v>
      </c>
      <c r="H488" s="99"/>
      <c r="I488" s="124"/>
      <c r="J488" s="124"/>
      <c r="K488" s="124"/>
      <c r="L488" s="124"/>
      <c r="M488" s="124"/>
      <c r="N488" s="124"/>
      <c r="O488" s="124"/>
      <c r="P488" s="124"/>
      <c r="Q488" s="124"/>
      <c r="R488" s="124"/>
      <c r="S488" s="124"/>
      <c r="T488" s="124"/>
    </row>
    <row r="489" spans="2:20" s="161" customFormat="1" ht="13.5">
      <c r="B489" s="35" t="s">
        <v>577</v>
      </c>
      <c r="C489" s="94" t="str">
        <f>'5'!C139</f>
        <v>Spare - please specify</v>
      </c>
      <c r="D489" s="234" t="str">
        <f>'5'!D139</f>
        <v>SP3</v>
      </c>
      <c r="E489" s="18" t="s">
        <v>649</v>
      </c>
      <c r="H489" s="99"/>
      <c r="I489" s="124"/>
      <c r="J489" s="124"/>
      <c r="K489" s="124"/>
      <c r="L489" s="124"/>
      <c r="M489" s="124"/>
      <c r="N489" s="124"/>
      <c r="O489" s="124"/>
      <c r="P489" s="124"/>
      <c r="Q489" s="124"/>
      <c r="R489" s="124"/>
      <c r="S489" s="124"/>
      <c r="T489" s="124"/>
    </row>
    <row r="490" spans="2:20" s="161" customFormat="1" ht="13.5">
      <c r="D490" s="234"/>
      <c r="E490" s="18"/>
    </row>
    <row r="491" spans="2:20" s="161" customFormat="1" ht="13.5">
      <c r="B491" s="35" t="s">
        <v>665</v>
      </c>
      <c r="C491" s="16" t="str">
        <f>'5'!C141</f>
        <v>Additional Baseline</v>
      </c>
      <c r="D491" s="234"/>
      <c r="E491" s="18" t="s">
        <v>649</v>
      </c>
      <c r="H491" s="98">
        <f>SUM(H492:H494)</f>
        <v>0</v>
      </c>
      <c r="I491" s="98">
        <f t="shared" ref="I491:T491" si="191">SUM(I492:I494)</f>
        <v>0</v>
      </c>
      <c r="J491" s="98">
        <f t="shared" si="191"/>
        <v>0</v>
      </c>
      <c r="K491" s="98">
        <f t="shared" si="191"/>
        <v>0</v>
      </c>
      <c r="L491" s="98">
        <f t="shared" si="191"/>
        <v>0</v>
      </c>
      <c r="M491" s="98">
        <f t="shared" si="191"/>
        <v>0</v>
      </c>
      <c r="N491" s="98">
        <f t="shared" si="191"/>
        <v>0</v>
      </c>
      <c r="O491" s="98">
        <f t="shared" si="191"/>
        <v>0</v>
      </c>
      <c r="P491" s="98">
        <f t="shared" si="191"/>
        <v>0</v>
      </c>
      <c r="Q491" s="98">
        <f t="shared" si="191"/>
        <v>0</v>
      </c>
      <c r="R491" s="98">
        <f t="shared" si="191"/>
        <v>0</v>
      </c>
      <c r="S491" s="98">
        <f t="shared" si="191"/>
        <v>0</v>
      </c>
      <c r="T491" s="98">
        <f t="shared" si="191"/>
        <v>0</v>
      </c>
    </row>
    <row r="492" spans="2:20" s="161" customFormat="1" ht="13.5">
      <c r="B492" s="35" t="s">
        <v>665</v>
      </c>
      <c r="C492" s="94" t="str">
        <f>'5'!C142</f>
        <v>Additional Project - please specify</v>
      </c>
      <c r="D492" s="234" t="str">
        <f>'5'!D142</f>
        <v>PJ1</v>
      </c>
      <c r="E492" s="18" t="s">
        <v>649</v>
      </c>
      <c r="H492" s="99"/>
      <c r="I492" s="124"/>
      <c r="J492" s="124"/>
      <c r="K492" s="124"/>
      <c r="L492" s="124"/>
      <c r="M492" s="124"/>
      <c r="N492" s="124"/>
      <c r="O492" s="124"/>
      <c r="P492" s="124"/>
      <c r="Q492" s="124"/>
      <c r="R492" s="124"/>
      <c r="S492" s="124"/>
      <c r="T492" s="124"/>
    </row>
    <row r="493" spans="2:20" s="161" customFormat="1" ht="13.5">
      <c r="B493" s="35" t="s">
        <v>665</v>
      </c>
      <c r="C493" s="94" t="str">
        <f>'5'!C143</f>
        <v>Additional Project - please specify</v>
      </c>
      <c r="D493" s="234" t="str">
        <f>'5'!D143</f>
        <v>PJ2</v>
      </c>
      <c r="E493" s="18" t="s">
        <v>649</v>
      </c>
      <c r="H493" s="99"/>
      <c r="I493" s="124"/>
      <c r="J493" s="124"/>
      <c r="K493" s="124"/>
      <c r="L493" s="124"/>
      <c r="M493" s="124"/>
      <c r="N493" s="124"/>
      <c r="O493" s="124"/>
      <c r="P493" s="124"/>
      <c r="Q493" s="124"/>
      <c r="R493" s="124"/>
      <c r="S493" s="124"/>
      <c r="T493" s="124"/>
    </row>
    <row r="494" spans="2:20" s="161" customFormat="1" ht="13.5">
      <c r="B494" s="35" t="s">
        <v>665</v>
      </c>
      <c r="C494" s="94" t="str">
        <f>'5'!C144</f>
        <v>Additional Project - please specify</v>
      </c>
      <c r="D494" s="234" t="str">
        <f>'5'!D144</f>
        <v>PJ3</v>
      </c>
      <c r="E494" s="18" t="s">
        <v>649</v>
      </c>
      <c r="H494" s="99"/>
      <c r="I494" s="124"/>
      <c r="J494" s="124"/>
      <c r="K494" s="124"/>
      <c r="L494" s="124"/>
      <c r="M494" s="124"/>
      <c r="N494" s="124"/>
      <c r="O494" s="124"/>
      <c r="P494" s="124"/>
      <c r="Q494" s="124"/>
      <c r="R494" s="124"/>
      <c r="S494" s="124"/>
      <c r="T494" s="124"/>
    </row>
    <row r="495" spans="2:20" s="161" customFormat="1" ht="13.5">
      <c r="D495" s="222"/>
      <c r="H495" s="97"/>
      <c r="I495" s="97"/>
      <c r="J495" s="97"/>
      <c r="K495" s="97"/>
      <c r="L495" s="97"/>
      <c r="M495" s="97"/>
      <c r="N495" s="97"/>
      <c r="O495" s="97"/>
      <c r="P495" s="97"/>
      <c r="Q495" s="97"/>
      <c r="R495" s="97"/>
      <c r="S495" s="97"/>
      <c r="T495" s="97"/>
    </row>
    <row r="496" spans="2:20" s="161" customFormat="1" ht="13.5">
      <c r="B496" s="35" t="s">
        <v>582</v>
      </c>
      <c r="C496" s="94" t="str">
        <f>'5'!C146</f>
        <v>Baseline Shared Service cost</v>
      </c>
      <c r="D496" s="222"/>
      <c r="E496" s="18" t="s">
        <v>649</v>
      </c>
      <c r="H496" s="99"/>
      <c r="I496" s="124"/>
      <c r="J496" s="124"/>
      <c r="K496" s="124"/>
      <c r="L496" s="124"/>
      <c r="M496" s="124"/>
      <c r="N496" s="124"/>
      <c r="O496" s="124"/>
      <c r="P496" s="124"/>
      <c r="Q496" s="124"/>
      <c r="R496" s="124"/>
      <c r="S496" s="124"/>
      <c r="T496" s="124"/>
    </row>
    <row r="497" spans="2:20" s="161" customFormat="1" ht="13.5">
      <c r="C497" s="24"/>
      <c r="D497" s="222"/>
      <c r="H497" s="97"/>
      <c r="I497" s="97"/>
      <c r="J497" s="97"/>
      <c r="K497" s="97"/>
      <c r="L497" s="97"/>
      <c r="M497" s="97"/>
      <c r="N497" s="97"/>
      <c r="O497" s="97"/>
      <c r="P497" s="97"/>
      <c r="Q497" s="97"/>
      <c r="R497" s="97"/>
      <c r="S497" s="97"/>
      <c r="T497" s="97"/>
    </row>
    <row r="498" spans="2:20" s="161" customFormat="1" ht="13.5">
      <c r="B498" s="169"/>
      <c r="C498" s="65" t="s">
        <v>669</v>
      </c>
      <c r="D498" s="222"/>
      <c r="E498" s="18" t="s">
        <v>649</v>
      </c>
      <c r="H498" s="132">
        <f>SUM(H500:H518)</f>
        <v>0</v>
      </c>
      <c r="I498" s="132">
        <f t="shared" ref="I498:T498" si="192">SUM(I500:I518)</f>
        <v>0</v>
      </c>
      <c r="J498" s="132">
        <f t="shared" si="192"/>
        <v>0</v>
      </c>
      <c r="K498" s="132">
        <f t="shared" si="192"/>
        <v>0</v>
      </c>
      <c r="L498" s="132">
        <f t="shared" si="192"/>
        <v>0</v>
      </c>
      <c r="M498" s="132">
        <f t="shared" si="192"/>
        <v>0</v>
      </c>
      <c r="N498" s="132">
        <f t="shared" si="192"/>
        <v>0</v>
      </c>
      <c r="O498" s="132">
        <f t="shared" si="192"/>
        <v>0</v>
      </c>
      <c r="P498" s="132">
        <f t="shared" si="192"/>
        <v>0</v>
      </c>
      <c r="Q498" s="132">
        <f t="shared" si="192"/>
        <v>0</v>
      </c>
      <c r="R498" s="132">
        <f t="shared" si="192"/>
        <v>0</v>
      </c>
      <c r="S498" s="132">
        <f t="shared" si="192"/>
        <v>0</v>
      </c>
      <c r="T498" s="132">
        <f t="shared" si="192"/>
        <v>0</v>
      </c>
    </row>
    <row r="499" spans="2:20" s="161" customFormat="1" ht="13.5">
      <c r="B499" s="95"/>
      <c r="D499" s="222"/>
      <c r="H499" s="97"/>
      <c r="I499" s="97"/>
      <c r="J499" s="97"/>
      <c r="K499" s="97"/>
      <c r="L499" s="97"/>
      <c r="M499" s="97"/>
      <c r="N499" s="97"/>
      <c r="O499" s="97"/>
      <c r="P499" s="97"/>
      <c r="Q499" s="97"/>
      <c r="R499" s="97"/>
      <c r="S499" s="97"/>
      <c r="T499" s="97"/>
    </row>
    <row r="500" spans="2:20" s="161" customFormat="1" ht="13.5">
      <c r="B500" s="169" t="s">
        <v>581</v>
      </c>
      <c r="C500" s="94" t="str">
        <f>'5'!C150</f>
        <v>Smart Metering Key Infrastructure (SMKI)</v>
      </c>
      <c r="D500" s="234" t="str">
        <f>'5'!D150</f>
        <v>ES</v>
      </c>
      <c r="E500" s="18" t="s">
        <v>649</v>
      </c>
      <c r="H500" s="99"/>
      <c r="I500" s="124"/>
      <c r="J500" s="124"/>
      <c r="K500" s="124"/>
      <c r="L500" s="124"/>
      <c r="M500" s="124"/>
      <c r="N500" s="124"/>
      <c r="O500" s="124"/>
      <c r="P500" s="124"/>
      <c r="Q500" s="124"/>
      <c r="R500" s="124"/>
      <c r="S500" s="124"/>
      <c r="T500" s="124"/>
    </row>
    <row r="501" spans="2:20" s="161" customFormat="1" ht="13.5">
      <c r="B501" s="169" t="s">
        <v>581</v>
      </c>
      <c r="C501" s="94" t="str">
        <f>'5'!C151</f>
        <v>SMKI PR</v>
      </c>
      <c r="D501" s="234" t="str">
        <f>'5'!D151</f>
        <v>PR</v>
      </c>
      <c r="E501" s="18" t="s">
        <v>649</v>
      </c>
      <c r="H501" s="99"/>
      <c r="I501" s="124"/>
      <c r="J501" s="124"/>
      <c r="K501" s="124"/>
      <c r="L501" s="124"/>
      <c r="M501" s="124"/>
      <c r="N501" s="124"/>
      <c r="O501" s="124"/>
      <c r="P501" s="124"/>
      <c r="Q501" s="124"/>
      <c r="R501" s="124"/>
      <c r="S501" s="124"/>
      <c r="T501" s="124"/>
    </row>
    <row r="502" spans="2:20" s="161" customFormat="1" ht="13.5">
      <c r="B502" s="169" t="s">
        <v>581</v>
      </c>
      <c r="C502" s="94" t="str">
        <f>'5'!C152</f>
        <v xml:space="preserve">Testing </v>
      </c>
      <c r="D502" s="234" t="str">
        <f>'5'!D152</f>
        <v>PR</v>
      </c>
      <c r="E502" s="18" t="s">
        <v>649</v>
      </c>
      <c r="H502" s="99"/>
      <c r="I502" s="124"/>
      <c r="J502" s="124"/>
      <c r="K502" s="124"/>
      <c r="L502" s="124"/>
      <c r="M502" s="124"/>
      <c r="N502" s="124"/>
      <c r="O502" s="124"/>
      <c r="P502" s="124"/>
      <c r="Q502" s="124"/>
      <c r="R502" s="124"/>
      <c r="S502" s="124"/>
      <c r="T502" s="124"/>
    </row>
    <row r="503" spans="2:20" s="161" customFormat="1" ht="13.5">
      <c r="B503" s="169" t="s">
        <v>581</v>
      </c>
      <c r="C503" s="94" t="str">
        <f>'5'!C153</f>
        <v>Architect</v>
      </c>
      <c r="D503" s="234" t="str">
        <f>'5'!D153</f>
        <v>PR</v>
      </c>
      <c r="E503" s="18" t="s">
        <v>649</v>
      </c>
      <c r="H503" s="99"/>
      <c r="I503" s="124"/>
      <c r="J503" s="124"/>
      <c r="K503" s="124"/>
      <c r="L503" s="124"/>
      <c r="M503" s="124"/>
      <c r="N503" s="124"/>
      <c r="O503" s="124"/>
      <c r="P503" s="124"/>
      <c r="Q503" s="124"/>
      <c r="R503" s="124"/>
      <c r="S503" s="124"/>
      <c r="T503" s="124"/>
    </row>
    <row r="504" spans="2:20" s="161" customFormat="1" ht="13.5">
      <c r="B504" s="169" t="s">
        <v>581</v>
      </c>
      <c r="C504" s="94" t="str">
        <f>'5'!C154</f>
        <v>Service Management</v>
      </c>
      <c r="D504" s="234" t="str">
        <f>'5'!D154</f>
        <v>PR</v>
      </c>
      <c r="E504" s="18" t="s">
        <v>649</v>
      </c>
      <c r="H504" s="99"/>
      <c r="I504" s="124"/>
      <c r="J504" s="124"/>
      <c r="K504" s="124"/>
      <c r="L504" s="124"/>
      <c r="M504" s="124"/>
      <c r="N504" s="124"/>
      <c r="O504" s="124"/>
      <c r="P504" s="124"/>
      <c r="Q504" s="124"/>
      <c r="R504" s="124"/>
      <c r="S504" s="124"/>
      <c r="T504" s="124"/>
    </row>
    <row r="505" spans="2:20" s="161" customFormat="1" ht="13.5">
      <c r="B505" s="169" t="s">
        <v>581</v>
      </c>
      <c r="C505" s="94" t="str">
        <f>'5'!C155</f>
        <v>Service Management ES</v>
      </c>
      <c r="D505" s="234" t="str">
        <f>'5'!D155</f>
        <v>ES</v>
      </c>
      <c r="E505" s="18" t="s">
        <v>649</v>
      </c>
      <c r="H505" s="99"/>
      <c r="I505" s="124"/>
      <c r="J505" s="124"/>
      <c r="K505" s="124"/>
      <c r="L505" s="124"/>
      <c r="M505" s="124"/>
      <c r="N505" s="124"/>
      <c r="O505" s="124"/>
      <c r="P505" s="124"/>
      <c r="Q505" s="124"/>
      <c r="R505" s="124"/>
      <c r="S505" s="124"/>
      <c r="T505" s="124"/>
    </row>
    <row r="506" spans="2:20" s="161" customFormat="1" ht="13.5">
      <c r="B506" s="169" t="s">
        <v>581</v>
      </c>
      <c r="C506" s="94" t="str">
        <f>'5'!C156</f>
        <v>Performance Auditor</v>
      </c>
      <c r="D506" s="234" t="str">
        <f>'5'!D156</f>
        <v>PR</v>
      </c>
      <c r="E506" s="18" t="s">
        <v>649</v>
      </c>
      <c r="H506" s="99"/>
      <c r="I506" s="124"/>
      <c r="J506" s="124"/>
      <c r="K506" s="124"/>
      <c r="L506" s="124"/>
      <c r="M506" s="124"/>
      <c r="N506" s="124"/>
      <c r="O506" s="124"/>
      <c r="P506" s="124"/>
      <c r="Q506" s="124"/>
      <c r="R506" s="124"/>
      <c r="S506" s="124"/>
      <c r="T506" s="124"/>
    </row>
    <row r="507" spans="2:20" s="161" customFormat="1" ht="13.5">
      <c r="B507" s="169" t="s">
        <v>581</v>
      </c>
      <c r="C507" s="94" t="str">
        <f>'5'!C157</f>
        <v>Industry</v>
      </c>
      <c r="D507" s="234" t="str">
        <f>'5'!D157</f>
        <v>PR</v>
      </c>
      <c r="E507" s="18" t="s">
        <v>649</v>
      </c>
      <c r="H507" s="99"/>
      <c r="I507" s="124"/>
      <c r="J507" s="124"/>
      <c r="K507" s="124"/>
      <c r="L507" s="124"/>
      <c r="M507" s="124"/>
      <c r="N507" s="124"/>
      <c r="O507" s="124"/>
      <c r="P507" s="124"/>
      <c r="Q507" s="124"/>
      <c r="R507" s="124"/>
      <c r="S507" s="124"/>
      <c r="T507" s="124"/>
    </row>
    <row r="508" spans="2:20" s="161" customFormat="1" ht="13.5">
      <c r="B508" s="169" t="s">
        <v>581</v>
      </c>
      <c r="C508" s="94" t="str">
        <f>'5'!C158</f>
        <v>Security</v>
      </c>
      <c r="D508" s="234" t="str">
        <f>'5'!D158</f>
        <v>PR</v>
      </c>
      <c r="E508" s="18" t="s">
        <v>649</v>
      </c>
      <c r="H508" s="99"/>
      <c r="I508" s="124"/>
      <c r="J508" s="124"/>
      <c r="K508" s="124"/>
      <c r="L508" s="124"/>
      <c r="M508" s="124"/>
      <c r="N508" s="124"/>
      <c r="O508" s="124"/>
      <c r="P508" s="124"/>
      <c r="Q508" s="124"/>
      <c r="R508" s="124"/>
      <c r="S508" s="124"/>
      <c r="T508" s="124"/>
    </row>
    <row r="509" spans="2:20" s="161" customFormat="1" ht="13.5">
      <c r="B509" s="169" t="s">
        <v>581</v>
      </c>
      <c r="C509" s="94" t="str">
        <f>'5'!C159</f>
        <v>Procurement</v>
      </c>
      <c r="D509" s="234" t="str">
        <f>'5'!D159</f>
        <v>PR</v>
      </c>
      <c r="E509" s="18" t="s">
        <v>649</v>
      </c>
      <c r="H509" s="99"/>
      <c r="I509" s="124"/>
      <c r="J509" s="124"/>
      <c r="K509" s="124"/>
      <c r="L509" s="124"/>
      <c r="M509" s="124"/>
      <c r="N509" s="124"/>
      <c r="O509" s="124"/>
      <c r="P509" s="124"/>
      <c r="Q509" s="124"/>
      <c r="R509" s="124"/>
      <c r="S509" s="124"/>
      <c r="T509" s="124"/>
    </row>
    <row r="510" spans="2:20" s="161" customFormat="1" ht="13.5">
      <c r="B510" s="169" t="s">
        <v>581</v>
      </c>
      <c r="C510" s="94" t="str">
        <f>'5'!C160</f>
        <v>Legal</v>
      </c>
      <c r="D510" s="234" t="str">
        <f>'5'!D160</f>
        <v>ES</v>
      </c>
      <c r="E510" s="18" t="s">
        <v>649</v>
      </c>
      <c r="H510" s="99"/>
      <c r="I510" s="124"/>
      <c r="J510" s="124"/>
      <c r="K510" s="124"/>
      <c r="L510" s="124"/>
      <c r="M510" s="124"/>
      <c r="N510" s="124"/>
      <c r="O510" s="124"/>
      <c r="P510" s="124"/>
      <c r="Q510" s="124"/>
      <c r="R510" s="124"/>
      <c r="S510" s="124"/>
      <c r="T510" s="124"/>
    </row>
    <row r="511" spans="2:20" s="161" customFormat="1" ht="13.5">
      <c r="B511" s="169" t="s">
        <v>581</v>
      </c>
      <c r="C511" s="94" t="str">
        <f>'5'!C161</f>
        <v>Competent Independent Organisation</v>
      </c>
      <c r="D511" s="234" t="str">
        <f>'5'!D161</f>
        <v>ES</v>
      </c>
      <c r="E511" s="18" t="s">
        <v>649</v>
      </c>
      <c r="H511" s="99"/>
      <c r="I511" s="124"/>
      <c r="J511" s="124"/>
      <c r="K511" s="124"/>
      <c r="L511" s="124"/>
      <c r="M511" s="124"/>
      <c r="N511" s="124"/>
      <c r="O511" s="124"/>
      <c r="P511" s="124"/>
      <c r="Q511" s="124"/>
      <c r="R511" s="124"/>
      <c r="S511" s="124"/>
      <c r="T511" s="124"/>
    </row>
    <row r="512" spans="2:20" s="161" customFormat="1" ht="13.5">
      <c r="B512" s="169" t="s">
        <v>581</v>
      </c>
      <c r="C512" s="94" t="str">
        <f>'5'!C162</f>
        <v>Financial security &amp; stability</v>
      </c>
      <c r="D512" s="234" t="str">
        <f>'5'!D162</f>
        <v>IS</v>
      </c>
      <c r="E512" s="18" t="s">
        <v>649</v>
      </c>
      <c r="H512" s="99"/>
      <c r="I512" s="124"/>
      <c r="J512" s="124"/>
      <c r="K512" s="124"/>
      <c r="L512" s="124"/>
      <c r="M512" s="124"/>
      <c r="N512" s="124"/>
      <c r="O512" s="124"/>
      <c r="P512" s="124"/>
      <c r="Q512" s="124"/>
      <c r="R512" s="124"/>
      <c r="S512" s="124"/>
      <c r="T512" s="124"/>
    </row>
    <row r="513" spans="2:22" s="161" customFormat="1" ht="13.5">
      <c r="B513" s="169" t="s">
        <v>581</v>
      </c>
      <c r="C513" s="94" t="str">
        <f>'5'!C163</f>
        <v>Financing</v>
      </c>
      <c r="D513" s="234" t="str">
        <f>'5'!D163</f>
        <v>IS</v>
      </c>
      <c r="E513" s="18" t="s">
        <v>649</v>
      </c>
      <c r="H513" s="99"/>
      <c r="I513" s="124"/>
      <c r="J513" s="124"/>
      <c r="K513" s="124"/>
      <c r="L513" s="124"/>
      <c r="M513" s="124"/>
      <c r="N513" s="124"/>
      <c r="O513" s="124"/>
      <c r="P513" s="124"/>
      <c r="Q513" s="124"/>
      <c r="R513" s="124"/>
      <c r="S513" s="124"/>
      <c r="T513" s="124"/>
    </row>
    <row r="514" spans="2:22" s="161" customFormat="1" ht="13.5">
      <c r="B514" s="169" t="s">
        <v>581</v>
      </c>
      <c r="C514" s="94" t="str">
        <f>'5'!C164</f>
        <v>Service Provider Audits</v>
      </c>
      <c r="D514" s="234" t="str">
        <f>'5'!D164</f>
        <v>ES</v>
      </c>
      <c r="E514" s="18" t="s">
        <v>649</v>
      </c>
      <c r="H514" s="99"/>
      <c r="I514" s="124"/>
      <c r="J514" s="124"/>
      <c r="K514" s="124"/>
      <c r="L514" s="124"/>
      <c r="M514" s="124"/>
      <c r="N514" s="124"/>
      <c r="O514" s="124"/>
      <c r="P514" s="124"/>
      <c r="Q514" s="124"/>
      <c r="R514" s="124"/>
      <c r="S514" s="124"/>
      <c r="T514" s="124"/>
    </row>
    <row r="515" spans="2:22" s="161" customFormat="1" ht="13.5">
      <c r="B515" s="169" t="s">
        <v>581</v>
      </c>
      <c r="C515" s="94" t="str">
        <f>'5'!C165</f>
        <v>Parsing and Correlation Service</v>
      </c>
      <c r="D515" s="234" t="str">
        <f>'5'!D165</f>
        <v>ES</v>
      </c>
      <c r="E515" s="18" t="s">
        <v>649</v>
      </c>
      <c r="H515" s="99"/>
      <c r="I515" s="124"/>
      <c r="J515" s="124"/>
      <c r="K515" s="124"/>
      <c r="L515" s="124"/>
      <c r="M515" s="124"/>
      <c r="N515" s="124"/>
      <c r="O515" s="124"/>
      <c r="P515" s="124"/>
      <c r="Q515" s="124"/>
      <c r="R515" s="124"/>
      <c r="S515" s="124"/>
      <c r="T515" s="124"/>
    </row>
    <row r="516" spans="2:22" s="161" customFormat="1" ht="13.5">
      <c r="B516" s="169" t="s">
        <v>581</v>
      </c>
      <c r="C516" s="94" t="str">
        <f>'5'!C166</f>
        <v>Additional Project - please specify</v>
      </c>
      <c r="D516" s="234" t="str">
        <f>'5'!D166</f>
        <v>PJ1</v>
      </c>
      <c r="E516" s="18" t="s">
        <v>649</v>
      </c>
      <c r="H516" s="99"/>
      <c r="I516" s="124"/>
      <c r="J516" s="124"/>
      <c r="K516" s="124"/>
      <c r="L516" s="124"/>
      <c r="M516" s="124"/>
      <c r="N516" s="124"/>
      <c r="O516" s="124"/>
      <c r="P516" s="124"/>
      <c r="Q516" s="124"/>
      <c r="R516" s="124"/>
      <c r="S516" s="124"/>
      <c r="T516" s="124"/>
    </row>
    <row r="517" spans="2:22" s="161" customFormat="1" ht="13.5">
      <c r="B517" s="169" t="s">
        <v>581</v>
      </c>
      <c r="C517" s="94" t="str">
        <f>'5'!C167</f>
        <v>Additional Project - please specify</v>
      </c>
      <c r="D517" s="234" t="str">
        <f>'5'!D167</f>
        <v>PJ2</v>
      </c>
      <c r="E517" s="18" t="s">
        <v>649</v>
      </c>
      <c r="H517" s="99"/>
      <c r="I517" s="124"/>
      <c r="J517" s="124"/>
      <c r="K517" s="124"/>
      <c r="L517" s="124"/>
      <c r="M517" s="124"/>
      <c r="N517" s="124"/>
      <c r="O517" s="124"/>
      <c r="P517" s="124"/>
      <c r="Q517" s="124"/>
      <c r="R517" s="124"/>
      <c r="S517" s="124"/>
      <c r="T517" s="124"/>
    </row>
    <row r="518" spans="2:22" s="161" customFormat="1" ht="13.5">
      <c r="B518" s="169" t="s">
        <v>581</v>
      </c>
      <c r="C518" s="94" t="str">
        <f>'5'!C168</f>
        <v>Additional Project - please specify</v>
      </c>
      <c r="D518" s="234" t="str">
        <f>'5'!D168</f>
        <v>PJ3</v>
      </c>
      <c r="E518" s="18" t="s">
        <v>649</v>
      </c>
      <c r="H518" s="99"/>
      <c r="I518" s="124"/>
      <c r="J518" s="124"/>
      <c r="K518" s="124"/>
      <c r="L518" s="124"/>
      <c r="M518" s="124"/>
      <c r="N518" s="124"/>
      <c r="O518" s="124"/>
      <c r="P518" s="124"/>
      <c r="Q518" s="124"/>
      <c r="R518" s="124"/>
      <c r="S518" s="124"/>
      <c r="T518" s="124"/>
    </row>
    <row r="519" spans="2:22" s="161" customFormat="1" ht="13.5">
      <c r="B519" s="169"/>
      <c r="C519" s="94"/>
      <c r="D519" s="49"/>
      <c r="E519" s="18"/>
      <c r="F519" s="18"/>
      <c r="G519" s="18"/>
      <c r="H519" s="117"/>
      <c r="I519" s="117"/>
      <c r="J519" s="117"/>
      <c r="K519" s="117"/>
      <c r="L519" s="117"/>
      <c r="M519" s="117"/>
      <c r="N519" s="117"/>
      <c r="O519" s="117"/>
      <c r="P519" s="117"/>
      <c r="Q519" s="117"/>
      <c r="R519" s="117"/>
      <c r="S519" s="117"/>
      <c r="T519" s="117"/>
      <c r="U519" s="127"/>
      <c r="V519" s="127"/>
    </row>
    <row r="520" spans="2:22" s="161" customFormat="1" ht="13.5">
      <c r="B520" s="35" t="s">
        <v>582</v>
      </c>
      <c r="C520" s="94" t="str">
        <f>'5'!C170</f>
        <v>New Scope Shared Service cost</v>
      </c>
      <c r="D520" s="49"/>
      <c r="E520" s="18" t="s">
        <v>649</v>
      </c>
      <c r="H520" s="99"/>
      <c r="I520" s="99"/>
      <c r="J520" s="99"/>
      <c r="K520" s="99"/>
      <c r="L520" s="99"/>
      <c r="M520" s="99"/>
      <c r="N520" s="99"/>
      <c r="O520" s="99"/>
      <c r="P520" s="99"/>
      <c r="Q520" s="99"/>
      <c r="R520" s="99"/>
      <c r="S520" s="99"/>
      <c r="T520" s="99"/>
    </row>
    <row r="521" spans="2:22" ht="12.75" customHeight="1"/>
  </sheetData>
  <autoFilter ref="B15:V520" xr:uid="{00000000-0009-0000-0000-000014000000}"/>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'5'!$D$229:$D$244</xm:f>
          </x14:formula1>
          <xm:sqref>D65:D67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IW400"/>
  <sheetViews>
    <sheetView showGridLines="0" zoomScale="70" zoomScaleNormal="70" workbookViewId="0">
      <selection activeCell="J12" sqref="J12"/>
    </sheetView>
  </sheetViews>
  <sheetFormatPr defaultColWidth="0" defaultRowHeight="12.75" customHeight="1" zeroHeight="1"/>
  <cols>
    <col min="1" max="1" width="2.3828125" customWidth="1"/>
    <col min="2" max="2" width="3.15234375" customWidth="1"/>
    <col min="3" max="3" width="32.61328125" customWidth="1"/>
    <col min="4" max="4" width="9.23046875" customWidth="1"/>
    <col min="5" max="5" width="13" customWidth="1"/>
    <col min="6" max="6" width="1.765625" customWidth="1"/>
    <col min="7" max="7" width="1.4609375" customWidth="1"/>
    <col min="8" max="21" width="10.61328125" customWidth="1"/>
    <col min="22" max="22" width="10.61328125" style="161" customWidth="1"/>
    <col min="23" max="23" width="43.15234375" customWidth="1"/>
    <col min="24" max="31" width="10.61328125" hidden="1" customWidth="1"/>
  </cols>
  <sheetData>
    <row r="1" spans="1:31" s="258" customFormat="1" ht="57" customHeight="1"/>
    <row r="2" spans="1:31" s="258" customFormat="1" ht="13.5"/>
    <row r="3" spans="1:31" s="258" customFormat="1" ht="19.5">
      <c r="D3" s="263" t="s">
        <v>0</v>
      </c>
    </row>
    <row r="4" spans="1:31" s="258" customFormat="1" ht="13.5"/>
    <row r="5" spans="1:31" s="258" customFormat="1" ht="17.5">
      <c r="D5" s="266" t="s">
        <v>598</v>
      </c>
    </row>
    <row r="6" spans="1:31" s="258" customFormat="1" ht="18" customHeight="1"/>
    <row r="7" spans="1:31" s="15" customFormat="1" ht="13.5"/>
    <row r="8" spans="1:31" s="15" customFormat="1" ht="13.5">
      <c r="B8" s="51" t="s">
        <v>381</v>
      </c>
    </row>
    <row r="9" spans="1:31" s="76" customFormat="1" ht="13.5">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76" customFormat="1" ht="13.5">
      <c r="A10" s="161"/>
      <c r="B10" s="161"/>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row>
    <row r="11" spans="1:31" s="76" customFormat="1" ht="13.5">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s="76" customFormat="1" ht="13.5">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c r="AE12" s="161"/>
    </row>
    <row r="13" spans="1:31" s="76" customFormat="1" ht="13.5">
      <c r="A13" s="161"/>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s="76" customFormat="1" ht="13.5">
      <c r="A14" s="161"/>
      <c r="B14" s="16" t="s">
        <v>463</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s="76" customFormat="1" ht="13.5">
      <c r="A15" s="161"/>
      <c r="B15" s="16"/>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s="76" customFormat="1" ht="53.25" customHeight="1">
      <c r="A16" s="161"/>
      <c r="B16" s="333" t="s">
        <v>345</v>
      </c>
      <c r="C16" s="334"/>
      <c r="D16" s="334"/>
      <c r="E16" s="334"/>
      <c r="F16" s="334"/>
      <c r="G16" s="334"/>
      <c r="H16" s="334"/>
      <c r="I16" s="334"/>
      <c r="J16" s="334"/>
      <c r="K16" s="334"/>
      <c r="L16" s="334"/>
      <c r="M16" s="334"/>
      <c r="N16" s="334"/>
      <c r="O16" s="334"/>
      <c r="P16" s="334"/>
      <c r="Q16" s="334"/>
      <c r="R16" s="334"/>
      <c r="S16" s="334"/>
      <c r="T16" s="335"/>
      <c r="U16" s="161"/>
      <c r="V16" s="161"/>
      <c r="W16" s="161"/>
      <c r="X16" s="161"/>
      <c r="Y16" s="161"/>
      <c r="Z16" s="161"/>
      <c r="AA16" s="161"/>
      <c r="AB16" s="161"/>
      <c r="AC16" s="161"/>
      <c r="AD16" s="161"/>
      <c r="AE16" s="161"/>
    </row>
    <row r="17" spans="1:257" s="76" customFormat="1" ht="13.5">
      <c r="A17" s="21"/>
      <c r="B17" s="62"/>
      <c r="C17" s="21"/>
      <c r="D17" s="21"/>
      <c r="E17" s="21"/>
      <c r="F17" s="21"/>
      <c r="G17" s="21"/>
      <c r="H17" s="21"/>
      <c r="I17" s="21"/>
      <c r="J17" s="21"/>
      <c r="K17" s="21"/>
      <c r="L17" s="21"/>
      <c r="M17" s="21"/>
      <c r="N17" s="21"/>
      <c r="O17" s="21"/>
      <c r="P17" s="21"/>
      <c r="Q17" s="21"/>
      <c r="R17" s="21"/>
      <c r="S17" s="21"/>
      <c r="T17" s="21"/>
      <c r="U17" s="21"/>
      <c r="V17" s="21"/>
      <c r="W17" s="21"/>
    </row>
    <row r="18" spans="1:257" s="76" customFormat="1" ht="13.5">
      <c r="A18" s="161"/>
      <c r="B18" s="16"/>
      <c r="C18" s="161"/>
      <c r="D18" s="161"/>
      <c r="E18" s="161"/>
      <c r="F18" s="161"/>
      <c r="G18" s="161"/>
      <c r="H18" s="161"/>
      <c r="I18" s="161"/>
      <c r="J18" s="161"/>
      <c r="K18" s="161"/>
      <c r="L18" s="161"/>
      <c r="M18" s="161"/>
      <c r="N18" s="161"/>
      <c r="O18" s="161"/>
      <c r="P18" s="161"/>
      <c r="Q18" s="161"/>
      <c r="R18" s="161"/>
      <c r="S18" s="161"/>
      <c r="T18" s="161"/>
      <c r="U18" s="161"/>
      <c r="V18" s="161"/>
      <c r="W18" s="161"/>
    </row>
    <row r="19" spans="1:257" s="137" customFormat="1" ht="13.5">
      <c r="A19" s="161"/>
      <c r="B19" s="65" t="s">
        <v>612</v>
      </c>
      <c r="C19" s="65"/>
      <c r="D19" s="64"/>
      <c r="E19" s="64"/>
      <c r="F19" s="64"/>
      <c r="G19" s="64"/>
      <c r="H19" s="119"/>
      <c r="I19" s="119"/>
      <c r="J19" s="119"/>
      <c r="K19" s="119"/>
      <c r="L19" s="119"/>
      <c r="M19" s="119"/>
      <c r="N19" s="119"/>
      <c r="O19" s="119"/>
      <c r="P19" s="119"/>
      <c r="Q19" s="119"/>
      <c r="R19" s="119"/>
      <c r="S19" s="119"/>
      <c r="T19" s="119"/>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row>
    <row r="20" spans="1:257" s="137" customFormat="1" ht="13.5">
      <c r="A20" s="161"/>
      <c r="B20" s="161"/>
      <c r="C20" s="65" t="str">
        <f>C145</f>
        <v>Total (including shared service cost)</v>
      </c>
      <c r="D20" s="64"/>
      <c r="E20" s="18" t="s">
        <v>649</v>
      </c>
      <c r="F20" s="161"/>
      <c r="G20" s="161"/>
      <c r="H20" s="98">
        <f t="shared" ref="H20:T20" si="0">H145-H271</f>
        <v>0</v>
      </c>
      <c r="I20" s="98">
        <f t="shared" si="0"/>
        <v>0</v>
      </c>
      <c r="J20" s="98">
        <f t="shared" si="0"/>
        <v>0</v>
      </c>
      <c r="K20" s="98">
        <f t="shared" si="0"/>
        <v>0</v>
      </c>
      <c r="L20" s="98">
        <f t="shared" si="0"/>
        <v>0</v>
      </c>
      <c r="M20" s="98">
        <f t="shared" si="0"/>
        <v>0</v>
      </c>
      <c r="N20" s="98">
        <f t="shared" si="0"/>
        <v>0</v>
      </c>
      <c r="O20" s="98">
        <f t="shared" si="0"/>
        <v>0</v>
      </c>
      <c r="P20" s="98">
        <f t="shared" si="0"/>
        <v>0</v>
      </c>
      <c r="Q20" s="98">
        <f t="shared" si="0"/>
        <v>0</v>
      </c>
      <c r="R20" s="98">
        <f t="shared" si="0"/>
        <v>0</v>
      </c>
      <c r="S20" s="98">
        <f t="shared" si="0"/>
        <v>0</v>
      </c>
      <c r="T20" s="98">
        <f t="shared" si="0"/>
        <v>0</v>
      </c>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row>
    <row r="21" spans="1:257" s="137" customFormat="1" ht="13.5">
      <c r="A21" s="64"/>
      <c r="B21" s="64"/>
      <c r="C21" s="65"/>
      <c r="D21" s="64"/>
      <c r="E21" s="64"/>
      <c r="F21" s="64"/>
      <c r="G21" s="64"/>
      <c r="H21" s="119"/>
      <c r="I21" s="119"/>
      <c r="J21" s="119"/>
      <c r="K21" s="119"/>
      <c r="L21" s="119"/>
      <c r="M21" s="119"/>
      <c r="N21" s="119"/>
      <c r="O21" s="119"/>
      <c r="P21" s="119"/>
      <c r="Q21" s="119"/>
      <c r="R21" s="119"/>
      <c r="S21" s="119"/>
      <c r="T21" s="119"/>
      <c r="U21" s="64"/>
      <c r="V21" s="64"/>
      <c r="W21" s="64"/>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row>
    <row r="22" spans="1:257" s="137" customFormat="1" ht="13.5">
      <c r="A22" s="64"/>
      <c r="B22" s="64"/>
      <c r="C22" s="65" t="str">
        <f>C147</f>
        <v>Baseline (excluding shared service cost)</v>
      </c>
      <c r="D22" s="64"/>
      <c r="E22" s="18" t="s">
        <v>649</v>
      </c>
      <c r="F22" s="64"/>
      <c r="G22" s="64"/>
      <c r="H22" s="98">
        <f t="shared" ref="H22:T22" si="1">H147-H273</f>
        <v>0</v>
      </c>
      <c r="I22" s="98">
        <f t="shared" si="1"/>
        <v>0</v>
      </c>
      <c r="J22" s="98">
        <f t="shared" si="1"/>
        <v>0</v>
      </c>
      <c r="K22" s="98">
        <f t="shared" si="1"/>
        <v>0</v>
      </c>
      <c r="L22" s="98">
        <f t="shared" si="1"/>
        <v>0</v>
      </c>
      <c r="M22" s="98">
        <f t="shared" si="1"/>
        <v>0</v>
      </c>
      <c r="N22" s="98">
        <f t="shared" si="1"/>
        <v>0</v>
      </c>
      <c r="O22" s="98">
        <f t="shared" si="1"/>
        <v>0</v>
      </c>
      <c r="P22" s="98">
        <f t="shared" si="1"/>
        <v>0</v>
      </c>
      <c r="Q22" s="98">
        <f t="shared" si="1"/>
        <v>0</v>
      </c>
      <c r="R22" s="98">
        <f t="shared" si="1"/>
        <v>0</v>
      </c>
      <c r="S22" s="98">
        <f t="shared" si="1"/>
        <v>0</v>
      </c>
      <c r="T22" s="98">
        <f t="shared" si="1"/>
        <v>0</v>
      </c>
      <c r="U22" s="64"/>
      <c r="V22" s="64"/>
      <c r="W22" s="64"/>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row>
    <row r="23" spans="1:257" s="137" customFormat="1" ht="13.5">
      <c r="A23" s="64"/>
      <c r="B23" s="64"/>
      <c r="C23" s="65"/>
      <c r="D23" s="64"/>
      <c r="E23" s="64"/>
      <c r="F23" s="64"/>
      <c r="G23" s="64"/>
      <c r="H23" s="119"/>
      <c r="I23" s="119"/>
      <c r="J23" s="119"/>
      <c r="K23" s="119"/>
      <c r="L23" s="119"/>
      <c r="M23" s="119"/>
      <c r="N23" s="119"/>
      <c r="O23" s="119"/>
      <c r="P23" s="119"/>
      <c r="Q23" s="119"/>
      <c r="R23" s="119"/>
      <c r="S23" s="119"/>
      <c r="T23" s="119"/>
      <c r="U23" s="64"/>
      <c r="V23" s="64"/>
      <c r="W23" s="64"/>
    </row>
    <row r="24" spans="1:257" s="137" customFormat="1" ht="13.5">
      <c r="A24" s="64"/>
      <c r="B24" s="169" t="s">
        <v>571</v>
      </c>
      <c r="C24" s="16" t="str">
        <f t="shared" ref="C24:C55" si="2">C149</f>
        <v>Corporate management</v>
      </c>
      <c r="D24" s="18"/>
      <c r="E24" s="18" t="s">
        <v>649</v>
      </c>
      <c r="F24" s="161"/>
      <c r="G24" s="161"/>
      <c r="H24" s="98">
        <f t="shared" ref="H24:T24" si="3">H149-H275</f>
        <v>0</v>
      </c>
      <c r="I24" s="98">
        <f t="shared" si="3"/>
        <v>0</v>
      </c>
      <c r="J24" s="98">
        <f t="shared" si="3"/>
        <v>0</v>
      </c>
      <c r="K24" s="98">
        <f t="shared" si="3"/>
        <v>0</v>
      </c>
      <c r="L24" s="98">
        <f t="shared" si="3"/>
        <v>0</v>
      </c>
      <c r="M24" s="98">
        <f t="shared" si="3"/>
        <v>0</v>
      </c>
      <c r="N24" s="98">
        <f t="shared" si="3"/>
        <v>0</v>
      </c>
      <c r="O24" s="98">
        <f t="shared" si="3"/>
        <v>0</v>
      </c>
      <c r="P24" s="98">
        <f t="shared" si="3"/>
        <v>0</v>
      </c>
      <c r="Q24" s="98">
        <f t="shared" si="3"/>
        <v>0</v>
      </c>
      <c r="R24" s="98">
        <f t="shared" si="3"/>
        <v>0</v>
      </c>
      <c r="S24" s="98">
        <f t="shared" si="3"/>
        <v>0</v>
      </c>
      <c r="T24" s="98">
        <f t="shared" si="3"/>
        <v>0</v>
      </c>
      <c r="U24" s="64"/>
      <c r="V24" s="64"/>
      <c r="W24" s="64"/>
    </row>
    <row r="25" spans="1:257" s="137" customFormat="1" ht="13.5">
      <c r="A25" s="161"/>
      <c r="B25" s="169" t="s">
        <v>571</v>
      </c>
      <c r="C25" s="94" t="str">
        <f t="shared" si="2"/>
        <v>Payroll costs</v>
      </c>
      <c r="D25" s="18" t="str">
        <f t="shared" ref="D25:D37" si="4">D150</f>
        <v>PR</v>
      </c>
      <c r="E25" s="18" t="s">
        <v>649</v>
      </c>
      <c r="F25" s="161"/>
      <c r="G25" s="161"/>
      <c r="H25" s="98">
        <f t="shared" ref="H25:T25" si="5">H150-H276</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61"/>
      <c r="V25" s="161"/>
      <c r="W25" s="161"/>
    </row>
    <row r="26" spans="1:257" s="137" customFormat="1" ht="13.5">
      <c r="A26" s="161"/>
      <c r="B26" s="169" t="s">
        <v>571</v>
      </c>
      <c r="C26" s="94" t="str">
        <f t="shared" si="2"/>
        <v>Non-payroll costs</v>
      </c>
      <c r="D26" s="18" t="str">
        <f t="shared" si="4"/>
        <v>NP</v>
      </c>
      <c r="E26" s="18" t="s">
        <v>649</v>
      </c>
      <c r="F26" s="161"/>
      <c r="G26" s="161"/>
      <c r="H26" s="98">
        <f t="shared" ref="H26:T26" si="6">H151-H277</f>
        <v>0</v>
      </c>
      <c r="I26" s="98">
        <f t="shared" si="6"/>
        <v>0</v>
      </c>
      <c r="J26" s="98">
        <f t="shared" si="6"/>
        <v>0</v>
      </c>
      <c r="K26" s="98">
        <f t="shared" si="6"/>
        <v>0</v>
      </c>
      <c r="L26" s="98">
        <f t="shared" si="6"/>
        <v>0</v>
      </c>
      <c r="M26" s="98">
        <f t="shared" si="6"/>
        <v>0</v>
      </c>
      <c r="N26" s="98">
        <f t="shared" si="6"/>
        <v>0</v>
      </c>
      <c r="O26" s="98">
        <f t="shared" si="6"/>
        <v>0</v>
      </c>
      <c r="P26" s="98">
        <f t="shared" si="6"/>
        <v>0</v>
      </c>
      <c r="Q26" s="98">
        <f t="shared" si="6"/>
        <v>0</v>
      </c>
      <c r="R26" s="98">
        <f t="shared" si="6"/>
        <v>0</v>
      </c>
      <c r="S26" s="98">
        <f t="shared" si="6"/>
        <v>0</v>
      </c>
      <c r="T26" s="98">
        <f t="shared" si="6"/>
        <v>0</v>
      </c>
      <c r="U26" s="161"/>
      <c r="V26" s="161"/>
      <c r="W26" s="161"/>
    </row>
    <row r="27" spans="1:257" s="137" customFormat="1" ht="13.5">
      <c r="A27" s="161"/>
      <c r="B27" s="169" t="s">
        <v>571</v>
      </c>
      <c r="C27" s="94" t="str">
        <f t="shared" si="2"/>
        <v>Recruitment</v>
      </c>
      <c r="D27" s="18" t="str">
        <f t="shared" si="4"/>
        <v>RC</v>
      </c>
      <c r="E27" s="18" t="s">
        <v>649</v>
      </c>
      <c r="F27" s="161"/>
      <c r="G27" s="161"/>
      <c r="H27" s="98">
        <f t="shared" ref="H27:T27" si="7">H152-H278</f>
        <v>0</v>
      </c>
      <c r="I27" s="98">
        <f t="shared" si="7"/>
        <v>0</v>
      </c>
      <c r="J27" s="98">
        <f t="shared" si="7"/>
        <v>0</v>
      </c>
      <c r="K27" s="98">
        <f t="shared" si="7"/>
        <v>0</v>
      </c>
      <c r="L27" s="98">
        <f t="shared" si="7"/>
        <v>0</v>
      </c>
      <c r="M27" s="98">
        <f t="shared" si="7"/>
        <v>0</v>
      </c>
      <c r="N27" s="98">
        <f t="shared" si="7"/>
        <v>0</v>
      </c>
      <c r="O27" s="98">
        <f t="shared" si="7"/>
        <v>0</v>
      </c>
      <c r="P27" s="98">
        <f t="shared" si="7"/>
        <v>0</v>
      </c>
      <c r="Q27" s="98">
        <f t="shared" si="7"/>
        <v>0</v>
      </c>
      <c r="R27" s="98">
        <f t="shared" si="7"/>
        <v>0</v>
      </c>
      <c r="S27" s="98">
        <f t="shared" si="7"/>
        <v>0</v>
      </c>
      <c r="T27" s="98">
        <f t="shared" si="7"/>
        <v>0</v>
      </c>
      <c r="U27" s="161"/>
      <c r="V27" s="161"/>
      <c r="W27" s="161"/>
    </row>
    <row r="28" spans="1:257" s="137" customFormat="1" ht="13.5">
      <c r="A28" s="161"/>
      <c r="B28" s="169" t="s">
        <v>571</v>
      </c>
      <c r="C28" s="94" t="str">
        <f t="shared" si="2"/>
        <v>Accommodation</v>
      </c>
      <c r="D28" s="18" t="str">
        <f t="shared" si="4"/>
        <v>AC</v>
      </c>
      <c r="E28" s="18" t="s">
        <v>649</v>
      </c>
      <c r="F28" s="161"/>
      <c r="G28" s="161"/>
      <c r="H28" s="98">
        <f t="shared" ref="H28:T28" si="8">H153-H279</f>
        <v>0</v>
      </c>
      <c r="I28" s="98">
        <f t="shared" si="8"/>
        <v>0</v>
      </c>
      <c r="J28" s="98">
        <f t="shared" si="8"/>
        <v>0</v>
      </c>
      <c r="K28" s="98">
        <f t="shared" si="8"/>
        <v>0</v>
      </c>
      <c r="L28" s="98">
        <f t="shared" si="8"/>
        <v>0</v>
      </c>
      <c r="M28" s="98">
        <f t="shared" si="8"/>
        <v>0</v>
      </c>
      <c r="N28" s="98">
        <f t="shared" si="8"/>
        <v>0</v>
      </c>
      <c r="O28" s="98">
        <f t="shared" si="8"/>
        <v>0</v>
      </c>
      <c r="P28" s="98">
        <f t="shared" si="8"/>
        <v>0</v>
      </c>
      <c r="Q28" s="98">
        <f t="shared" si="8"/>
        <v>0</v>
      </c>
      <c r="R28" s="98">
        <f t="shared" si="8"/>
        <v>0</v>
      </c>
      <c r="S28" s="98">
        <f t="shared" si="8"/>
        <v>0</v>
      </c>
      <c r="T28" s="98">
        <f t="shared" si="8"/>
        <v>0</v>
      </c>
      <c r="U28" s="161"/>
      <c r="V28" s="161"/>
      <c r="W28" s="161"/>
    </row>
    <row r="29" spans="1:257" s="137" customFormat="1" ht="13.5">
      <c r="A29" s="161"/>
      <c r="B29" s="169" t="s">
        <v>571</v>
      </c>
      <c r="C29" s="94" t="str">
        <f t="shared" si="2"/>
        <v>External services</v>
      </c>
      <c r="D29" s="18" t="str">
        <f t="shared" si="4"/>
        <v>ES</v>
      </c>
      <c r="E29" s="18" t="s">
        <v>649</v>
      </c>
      <c r="F29" s="161"/>
      <c r="G29" s="161"/>
      <c r="H29" s="98">
        <f t="shared" ref="H29:T29" si="9">H154-H280</f>
        <v>0</v>
      </c>
      <c r="I29" s="98">
        <f t="shared" si="9"/>
        <v>0</v>
      </c>
      <c r="J29" s="98">
        <f t="shared" si="9"/>
        <v>0</v>
      </c>
      <c r="K29" s="98">
        <f t="shared" si="9"/>
        <v>0</v>
      </c>
      <c r="L29" s="98">
        <f t="shared" si="9"/>
        <v>0</v>
      </c>
      <c r="M29" s="98">
        <f t="shared" si="9"/>
        <v>0</v>
      </c>
      <c r="N29" s="98">
        <f t="shared" si="9"/>
        <v>0</v>
      </c>
      <c r="O29" s="98">
        <f t="shared" si="9"/>
        <v>0</v>
      </c>
      <c r="P29" s="98">
        <f t="shared" si="9"/>
        <v>0</v>
      </c>
      <c r="Q29" s="98">
        <f t="shared" si="9"/>
        <v>0</v>
      </c>
      <c r="R29" s="98">
        <f t="shared" si="9"/>
        <v>0</v>
      </c>
      <c r="S29" s="98">
        <f t="shared" si="9"/>
        <v>0</v>
      </c>
      <c r="T29" s="98">
        <f t="shared" si="9"/>
        <v>0</v>
      </c>
      <c r="U29" s="161"/>
      <c r="V29" s="161"/>
      <c r="W29" s="161"/>
    </row>
    <row r="30" spans="1:257" s="137" customFormat="1" ht="13.5">
      <c r="A30" s="161"/>
      <c r="B30" s="169" t="s">
        <v>571</v>
      </c>
      <c r="C30" s="94" t="str">
        <f t="shared" si="2"/>
        <v>Internal services</v>
      </c>
      <c r="D30" s="18" t="str">
        <f t="shared" si="4"/>
        <v>IS</v>
      </c>
      <c r="E30" s="18" t="s">
        <v>649</v>
      </c>
      <c r="F30" s="161"/>
      <c r="G30" s="161"/>
      <c r="H30" s="98">
        <f t="shared" ref="H30:T30" si="10">H155-H281</f>
        <v>0</v>
      </c>
      <c r="I30" s="98">
        <f t="shared" si="10"/>
        <v>0</v>
      </c>
      <c r="J30" s="98">
        <f t="shared" si="10"/>
        <v>0</v>
      </c>
      <c r="K30" s="98">
        <f t="shared" si="10"/>
        <v>0</v>
      </c>
      <c r="L30" s="98">
        <f t="shared" si="10"/>
        <v>0</v>
      </c>
      <c r="M30" s="98">
        <f t="shared" si="10"/>
        <v>0</v>
      </c>
      <c r="N30" s="98">
        <f t="shared" si="10"/>
        <v>0</v>
      </c>
      <c r="O30" s="98">
        <f t="shared" si="10"/>
        <v>0</v>
      </c>
      <c r="P30" s="98">
        <f t="shared" si="10"/>
        <v>0</v>
      </c>
      <c r="Q30" s="98">
        <f t="shared" si="10"/>
        <v>0</v>
      </c>
      <c r="R30" s="98">
        <f t="shared" si="10"/>
        <v>0</v>
      </c>
      <c r="S30" s="98">
        <f t="shared" si="10"/>
        <v>0</v>
      </c>
      <c r="T30" s="98">
        <f t="shared" si="10"/>
        <v>0</v>
      </c>
      <c r="U30" s="161"/>
      <c r="V30" s="161"/>
      <c r="W30" s="161"/>
    </row>
    <row r="31" spans="1:257" s="137" customFormat="1" ht="13.5">
      <c r="A31" s="161"/>
      <c r="B31" s="169" t="s">
        <v>571</v>
      </c>
      <c r="C31" s="94" t="str">
        <f t="shared" si="2"/>
        <v>Service management</v>
      </c>
      <c r="D31" s="18" t="str">
        <f t="shared" si="4"/>
        <v>SM</v>
      </c>
      <c r="E31" s="18" t="s">
        <v>649</v>
      </c>
      <c r="F31" s="161"/>
      <c r="G31" s="161"/>
      <c r="H31" s="98">
        <f t="shared" ref="H31:T31" si="11">H156-H282</f>
        <v>0</v>
      </c>
      <c r="I31" s="98">
        <f t="shared" si="11"/>
        <v>0</v>
      </c>
      <c r="J31" s="98">
        <f t="shared" si="11"/>
        <v>0</v>
      </c>
      <c r="K31" s="98">
        <f t="shared" si="11"/>
        <v>0</v>
      </c>
      <c r="L31" s="98">
        <f t="shared" si="11"/>
        <v>0</v>
      </c>
      <c r="M31" s="98">
        <f t="shared" si="11"/>
        <v>0</v>
      </c>
      <c r="N31" s="98">
        <f t="shared" si="11"/>
        <v>0</v>
      </c>
      <c r="O31" s="98">
        <f t="shared" si="11"/>
        <v>0</v>
      </c>
      <c r="P31" s="98">
        <f t="shared" si="11"/>
        <v>0</v>
      </c>
      <c r="Q31" s="98">
        <f t="shared" si="11"/>
        <v>0</v>
      </c>
      <c r="R31" s="98">
        <f t="shared" si="11"/>
        <v>0</v>
      </c>
      <c r="S31" s="98">
        <f t="shared" si="11"/>
        <v>0</v>
      </c>
      <c r="T31" s="98">
        <f t="shared" si="11"/>
        <v>0</v>
      </c>
      <c r="U31" s="161"/>
      <c r="V31" s="161"/>
      <c r="W31" s="161"/>
    </row>
    <row r="32" spans="1:257" s="137" customFormat="1" ht="13.5">
      <c r="A32" s="161"/>
      <c r="B32" s="169" t="s">
        <v>571</v>
      </c>
      <c r="C32" s="94" t="str">
        <f t="shared" si="2"/>
        <v>Transition</v>
      </c>
      <c r="D32" s="18" t="str">
        <f t="shared" si="4"/>
        <v>TR</v>
      </c>
      <c r="E32" s="18" t="s">
        <v>649</v>
      </c>
      <c r="F32" s="161"/>
      <c r="G32" s="161"/>
      <c r="H32" s="98">
        <f t="shared" ref="H32:T32" si="12">H157-H283</f>
        <v>0</v>
      </c>
      <c r="I32" s="98">
        <f t="shared" si="12"/>
        <v>0</v>
      </c>
      <c r="J32" s="98">
        <f t="shared" si="12"/>
        <v>0</v>
      </c>
      <c r="K32" s="98">
        <f t="shared" si="12"/>
        <v>0</v>
      </c>
      <c r="L32" s="98">
        <f t="shared" si="12"/>
        <v>0</v>
      </c>
      <c r="M32" s="98">
        <f t="shared" si="12"/>
        <v>0</v>
      </c>
      <c r="N32" s="98">
        <f t="shared" si="12"/>
        <v>0</v>
      </c>
      <c r="O32" s="98">
        <f t="shared" si="12"/>
        <v>0</v>
      </c>
      <c r="P32" s="98">
        <f t="shared" si="12"/>
        <v>0</v>
      </c>
      <c r="Q32" s="98">
        <f t="shared" si="12"/>
        <v>0</v>
      </c>
      <c r="R32" s="98">
        <f t="shared" si="12"/>
        <v>0</v>
      </c>
      <c r="S32" s="98">
        <f t="shared" si="12"/>
        <v>0</v>
      </c>
      <c r="T32" s="98">
        <f t="shared" si="12"/>
        <v>0</v>
      </c>
      <c r="U32" s="161"/>
      <c r="V32" s="161"/>
      <c r="W32" s="161"/>
    </row>
    <row r="33" spans="1:23" s="137" customFormat="1" ht="13.5">
      <c r="A33" s="161"/>
      <c r="B33" s="169" t="s">
        <v>571</v>
      </c>
      <c r="C33" s="94" t="str">
        <f t="shared" si="2"/>
        <v>IT Services</v>
      </c>
      <c r="D33" s="18" t="str">
        <f t="shared" si="4"/>
        <v>IT</v>
      </c>
      <c r="E33" s="18" t="s">
        <v>649</v>
      </c>
      <c r="F33" s="161"/>
      <c r="G33" s="161"/>
      <c r="H33" s="98">
        <f t="shared" ref="H33:T33" si="13">H158-H284</f>
        <v>0</v>
      </c>
      <c r="I33" s="98">
        <f t="shared" si="13"/>
        <v>0</v>
      </c>
      <c r="J33" s="98">
        <f t="shared" si="13"/>
        <v>0</v>
      </c>
      <c r="K33" s="98">
        <f t="shared" si="13"/>
        <v>0</v>
      </c>
      <c r="L33" s="98">
        <f t="shared" si="13"/>
        <v>0</v>
      </c>
      <c r="M33" s="98">
        <f t="shared" si="13"/>
        <v>0</v>
      </c>
      <c r="N33" s="98">
        <f t="shared" si="13"/>
        <v>0</v>
      </c>
      <c r="O33" s="98">
        <f t="shared" si="13"/>
        <v>0</v>
      </c>
      <c r="P33" s="98">
        <f t="shared" si="13"/>
        <v>0</v>
      </c>
      <c r="Q33" s="98">
        <f t="shared" si="13"/>
        <v>0</v>
      </c>
      <c r="R33" s="98">
        <f t="shared" si="13"/>
        <v>0</v>
      </c>
      <c r="S33" s="98">
        <f t="shared" si="13"/>
        <v>0</v>
      </c>
      <c r="T33" s="98">
        <f t="shared" si="13"/>
        <v>0</v>
      </c>
      <c r="U33" s="161"/>
      <c r="V33" s="161"/>
      <c r="W33" s="161"/>
    </row>
    <row r="34" spans="1:23" s="161" customFormat="1" ht="13.5">
      <c r="B34" s="169" t="s">
        <v>571</v>
      </c>
      <c r="C34" s="94" t="str">
        <f t="shared" si="2"/>
        <v>Office Sundry</v>
      </c>
      <c r="D34" s="18" t="str">
        <f t="shared" si="4"/>
        <v>OS</v>
      </c>
      <c r="E34" s="18" t="s">
        <v>649</v>
      </c>
      <c r="H34" s="98">
        <f t="shared" ref="H34:T34" si="14">H159-H285</f>
        <v>0</v>
      </c>
      <c r="I34" s="98">
        <f t="shared" si="14"/>
        <v>0</v>
      </c>
      <c r="J34" s="98">
        <f t="shared" si="14"/>
        <v>0</v>
      </c>
      <c r="K34" s="98">
        <f t="shared" si="14"/>
        <v>0</v>
      </c>
      <c r="L34" s="98">
        <f t="shared" si="14"/>
        <v>0</v>
      </c>
      <c r="M34" s="98">
        <f t="shared" si="14"/>
        <v>0</v>
      </c>
      <c r="N34" s="98">
        <f t="shared" si="14"/>
        <v>0</v>
      </c>
      <c r="O34" s="98">
        <f t="shared" si="14"/>
        <v>0</v>
      </c>
      <c r="P34" s="98">
        <f t="shared" si="14"/>
        <v>0</v>
      </c>
      <c r="Q34" s="98">
        <f t="shared" si="14"/>
        <v>0</v>
      </c>
      <c r="R34" s="98">
        <f t="shared" si="14"/>
        <v>0</v>
      </c>
      <c r="S34" s="98">
        <f t="shared" si="14"/>
        <v>0</v>
      </c>
      <c r="T34" s="98">
        <f t="shared" si="14"/>
        <v>0</v>
      </c>
    </row>
    <row r="35" spans="1:23" s="137" customFormat="1" ht="13.5">
      <c r="B35" s="169" t="s">
        <v>571</v>
      </c>
      <c r="C35" s="94" t="str">
        <f t="shared" si="2"/>
        <v>Spare - please specify</v>
      </c>
      <c r="D35" s="18" t="str">
        <f t="shared" si="4"/>
        <v>SP1</v>
      </c>
      <c r="E35" s="18" t="s">
        <v>649</v>
      </c>
      <c r="F35" s="161"/>
      <c r="G35" s="161"/>
      <c r="H35" s="98">
        <f t="shared" ref="H35:T35" si="15">H160-H286</f>
        <v>0</v>
      </c>
      <c r="I35" s="98">
        <f t="shared" si="15"/>
        <v>0</v>
      </c>
      <c r="J35" s="98">
        <f t="shared" si="15"/>
        <v>0</v>
      </c>
      <c r="K35" s="98">
        <f t="shared" si="15"/>
        <v>0</v>
      </c>
      <c r="L35" s="98">
        <f t="shared" si="15"/>
        <v>0</v>
      </c>
      <c r="M35" s="98">
        <f t="shared" si="15"/>
        <v>0</v>
      </c>
      <c r="N35" s="98">
        <f t="shared" si="15"/>
        <v>0</v>
      </c>
      <c r="O35" s="98">
        <f t="shared" si="15"/>
        <v>0</v>
      </c>
      <c r="P35" s="98">
        <f t="shared" si="15"/>
        <v>0</v>
      </c>
      <c r="Q35" s="98">
        <f t="shared" si="15"/>
        <v>0</v>
      </c>
      <c r="R35" s="98">
        <f t="shared" si="15"/>
        <v>0</v>
      </c>
      <c r="S35" s="98">
        <f t="shared" si="15"/>
        <v>0</v>
      </c>
      <c r="T35" s="98">
        <f t="shared" si="15"/>
        <v>0</v>
      </c>
      <c r="U35" s="161"/>
      <c r="V35" s="161"/>
    </row>
    <row r="36" spans="1:23" s="137" customFormat="1" ht="13.5">
      <c r="B36" s="169" t="s">
        <v>571</v>
      </c>
      <c r="C36" s="94" t="str">
        <f t="shared" si="2"/>
        <v>Spare - please specify</v>
      </c>
      <c r="D36" s="18" t="str">
        <f t="shared" si="4"/>
        <v>SP2</v>
      </c>
      <c r="E36" s="18" t="s">
        <v>649</v>
      </c>
      <c r="F36" s="161"/>
      <c r="G36" s="161"/>
      <c r="H36" s="98">
        <f t="shared" ref="H36:T36" si="16">H161-H287</f>
        <v>0</v>
      </c>
      <c r="I36" s="98">
        <f t="shared" si="16"/>
        <v>0</v>
      </c>
      <c r="J36" s="98">
        <f t="shared" si="16"/>
        <v>0</v>
      </c>
      <c r="K36" s="98">
        <f t="shared" si="16"/>
        <v>0</v>
      </c>
      <c r="L36" s="98">
        <f t="shared" si="16"/>
        <v>0</v>
      </c>
      <c r="M36" s="98">
        <f t="shared" si="16"/>
        <v>0</v>
      </c>
      <c r="N36" s="98">
        <f t="shared" si="16"/>
        <v>0</v>
      </c>
      <c r="O36" s="98">
        <f t="shared" si="16"/>
        <v>0</v>
      </c>
      <c r="P36" s="98">
        <f t="shared" si="16"/>
        <v>0</v>
      </c>
      <c r="Q36" s="98">
        <f t="shared" si="16"/>
        <v>0</v>
      </c>
      <c r="R36" s="98">
        <f t="shared" si="16"/>
        <v>0</v>
      </c>
      <c r="S36" s="98">
        <f t="shared" si="16"/>
        <v>0</v>
      </c>
      <c r="T36" s="98">
        <f t="shared" si="16"/>
        <v>0</v>
      </c>
      <c r="U36" s="161"/>
      <c r="V36" s="161"/>
    </row>
    <row r="37" spans="1:23" s="137" customFormat="1" ht="13.5">
      <c r="B37" s="169" t="s">
        <v>571</v>
      </c>
      <c r="C37" s="94" t="str">
        <f t="shared" si="2"/>
        <v>Spare - please specify</v>
      </c>
      <c r="D37" s="18" t="str">
        <f t="shared" si="4"/>
        <v>SP3</v>
      </c>
      <c r="E37" s="18" t="s">
        <v>649</v>
      </c>
      <c r="F37" s="161"/>
      <c r="G37" s="161"/>
      <c r="H37" s="98">
        <f t="shared" ref="H37:T37" si="17">H162-H288</f>
        <v>0</v>
      </c>
      <c r="I37" s="98">
        <f t="shared" si="17"/>
        <v>0</v>
      </c>
      <c r="J37" s="98">
        <f t="shared" si="17"/>
        <v>0</v>
      </c>
      <c r="K37" s="98">
        <f t="shared" si="17"/>
        <v>0</v>
      </c>
      <c r="L37" s="98">
        <f t="shared" si="17"/>
        <v>0</v>
      </c>
      <c r="M37" s="98">
        <f t="shared" si="17"/>
        <v>0</v>
      </c>
      <c r="N37" s="98">
        <f t="shared" si="17"/>
        <v>0</v>
      </c>
      <c r="O37" s="98">
        <f t="shared" si="17"/>
        <v>0</v>
      </c>
      <c r="P37" s="98">
        <f t="shared" si="17"/>
        <v>0</v>
      </c>
      <c r="Q37" s="98">
        <f t="shared" si="17"/>
        <v>0</v>
      </c>
      <c r="R37" s="98">
        <f t="shared" si="17"/>
        <v>0</v>
      </c>
      <c r="S37" s="98">
        <f t="shared" si="17"/>
        <v>0</v>
      </c>
      <c r="T37" s="98">
        <f t="shared" si="17"/>
        <v>0</v>
      </c>
      <c r="U37" s="161"/>
      <c r="V37" s="161"/>
    </row>
    <row r="38" spans="1:23" s="137" customFormat="1" ht="13.5">
      <c r="B38" s="169" t="s">
        <v>574</v>
      </c>
      <c r="C38" s="16" t="str">
        <f t="shared" si="2"/>
        <v>Commercial</v>
      </c>
      <c r="D38" s="18"/>
      <c r="E38" s="18" t="s">
        <v>649</v>
      </c>
      <c r="F38" s="161"/>
      <c r="G38" s="161"/>
      <c r="H38" s="98">
        <f t="shared" ref="H38:T38" si="18">H163-H289</f>
        <v>0</v>
      </c>
      <c r="I38" s="98">
        <f t="shared" si="18"/>
        <v>0</v>
      </c>
      <c r="J38" s="98">
        <f t="shared" si="18"/>
        <v>0</v>
      </c>
      <c r="K38" s="98">
        <f t="shared" si="18"/>
        <v>0</v>
      </c>
      <c r="L38" s="98">
        <f t="shared" si="18"/>
        <v>0</v>
      </c>
      <c r="M38" s="98">
        <f t="shared" si="18"/>
        <v>0</v>
      </c>
      <c r="N38" s="98">
        <f t="shared" si="18"/>
        <v>0</v>
      </c>
      <c r="O38" s="98">
        <f t="shared" si="18"/>
        <v>0</v>
      </c>
      <c r="P38" s="98">
        <f t="shared" si="18"/>
        <v>0</v>
      </c>
      <c r="Q38" s="98">
        <f t="shared" si="18"/>
        <v>0</v>
      </c>
      <c r="R38" s="98">
        <f t="shared" si="18"/>
        <v>0</v>
      </c>
      <c r="S38" s="98">
        <f t="shared" si="18"/>
        <v>0</v>
      </c>
      <c r="T38" s="98">
        <f t="shared" si="18"/>
        <v>0</v>
      </c>
      <c r="U38" s="161"/>
      <c r="V38" s="161"/>
    </row>
    <row r="39" spans="1:23" s="137" customFormat="1" ht="13.5">
      <c r="B39" s="169" t="s">
        <v>574</v>
      </c>
      <c r="C39" s="94" t="str">
        <f t="shared" si="2"/>
        <v>Payroll costs</v>
      </c>
      <c r="D39" s="18" t="str">
        <f t="shared" ref="D39:D51" si="19">D164</f>
        <v>PR</v>
      </c>
      <c r="E39" s="18" t="s">
        <v>649</v>
      </c>
      <c r="F39" s="161"/>
      <c r="G39" s="161"/>
      <c r="H39" s="98">
        <f t="shared" ref="H39:T39" si="20">H164-H290</f>
        <v>0</v>
      </c>
      <c r="I39" s="98">
        <f t="shared" si="20"/>
        <v>0</v>
      </c>
      <c r="J39" s="98">
        <f t="shared" si="20"/>
        <v>0</v>
      </c>
      <c r="K39" s="98">
        <f t="shared" si="20"/>
        <v>0</v>
      </c>
      <c r="L39" s="98">
        <f t="shared" si="20"/>
        <v>0</v>
      </c>
      <c r="M39" s="98">
        <f t="shared" si="20"/>
        <v>0</v>
      </c>
      <c r="N39" s="98">
        <f t="shared" si="20"/>
        <v>0</v>
      </c>
      <c r="O39" s="98">
        <f t="shared" si="20"/>
        <v>0</v>
      </c>
      <c r="P39" s="98">
        <f t="shared" si="20"/>
        <v>0</v>
      </c>
      <c r="Q39" s="98">
        <f t="shared" si="20"/>
        <v>0</v>
      </c>
      <c r="R39" s="98">
        <f t="shared" si="20"/>
        <v>0</v>
      </c>
      <c r="S39" s="98">
        <f t="shared" si="20"/>
        <v>0</v>
      </c>
      <c r="T39" s="98">
        <f t="shared" si="20"/>
        <v>0</v>
      </c>
      <c r="U39" s="161"/>
      <c r="V39" s="161"/>
    </row>
    <row r="40" spans="1:23" s="137" customFormat="1" ht="13.5">
      <c r="B40" s="169" t="s">
        <v>574</v>
      </c>
      <c r="C40" s="94" t="str">
        <f t="shared" si="2"/>
        <v>Non-payroll costs</v>
      </c>
      <c r="D40" s="18" t="str">
        <f t="shared" si="19"/>
        <v>NP</v>
      </c>
      <c r="E40" s="18" t="s">
        <v>649</v>
      </c>
      <c r="F40" s="18"/>
      <c r="G40" s="18"/>
      <c r="H40" s="98">
        <f t="shared" ref="H40:T40" si="21">H165-H291</f>
        <v>0</v>
      </c>
      <c r="I40" s="98">
        <f t="shared" si="21"/>
        <v>0</v>
      </c>
      <c r="J40" s="98">
        <f t="shared" si="21"/>
        <v>0</v>
      </c>
      <c r="K40" s="98">
        <f t="shared" si="21"/>
        <v>0</v>
      </c>
      <c r="L40" s="98">
        <f t="shared" si="21"/>
        <v>0</v>
      </c>
      <c r="M40" s="98">
        <f t="shared" si="21"/>
        <v>0</v>
      </c>
      <c r="N40" s="98">
        <f t="shared" si="21"/>
        <v>0</v>
      </c>
      <c r="O40" s="98">
        <f t="shared" si="21"/>
        <v>0</v>
      </c>
      <c r="P40" s="98">
        <f t="shared" si="21"/>
        <v>0</v>
      </c>
      <c r="Q40" s="98">
        <f t="shared" si="21"/>
        <v>0</v>
      </c>
      <c r="R40" s="98">
        <f t="shared" si="21"/>
        <v>0</v>
      </c>
      <c r="S40" s="98">
        <f t="shared" si="21"/>
        <v>0</v>
      </c>
      <c r="T40" s="98">
        <f t="shared" si="21"/>
        <v>0</v>
      </c>
      <c r="U40" s="161"/>
      <c r="V40" s="161"/>
    </row>
    <row r="41" spans="1:23" s="137" customFormat="1" ht="13.5">
      <c r="B41" s="169" t="s">
        <v>574</v>
      </c>
      <c r="C41" s="94" t="str">
        <f t="shared" si="2"/>
        <v>Recruitment</v>
      </c>
      <c r="D41" s="18" t="str">
        <f t="shared" si="19"/>
        <v>RC</v>
      </c>
      <c r="E41" s="18" t="s">
        <v>649</v>
      </c>
      <c r="F41" s="18"/>
      <c r="G41" s="18"/>
      <c r="H41" s="98">
        <f t="shared" ref="H41:T41" si="22">H166-H292</f>
        <v>0</v>
      </c>
      <c r="I41" s="98">
        <f t="shared" si="22"/>
        <v>0</v>
      </c>
      <c r="J41" s="98">
        <f t="shared" si="22"/>
        <v>0</v>
      </c>
      <c r="K41" s="98">
        <f t="shared" si="22"/>
        <v>0</v>
      </c>
      <c r="L41" s="98">
        <f t="shared" si="22"/>
        <v>0</v>
      </c>
      <c r="M41" s="98">
        <f t="shared" si="22"/>
        <v>0</v>
      </c>
      <c r="N41" s="98">
        <f t="shared" si="22"/>
        <v>0</v>
      </c>
      <c r="O41" s="98">
        <f t="shared" si="22"/>
        <v>0</v>
      </c>
      <c r="P41" s="98">
        <f t="shared" si="22"/>
        <v>0</v>
      </c>
      <c r="Q41" s="98">
        <f t="shared" si="22"/>
        <v>0</v>
      </c>
      <c r="R41" s="98">
        <f t="shared" si="22"/>
        <v>0</v>
      </c>
      <c r="S41" s="98">
        <f t="shared" si="22"/>
        <v>0</v>
      </c>
      <c r="T41" s="98">
        <f t="shared" si="22"/>
        <v>0</v>
      </c>
      <c r="U41" s="161"/>
      <c r="V41" s="161"/>
    </row>
    <row r="42" spans="1:23" s="137" customFormat="1" ht="13.5">
      <c r="B42" s="169" t="s">
        <v>574</v>
      </c>
      <c r="C42" s="94" t="str">
        <f t="shared" si="2"/>
        <v>Accommodation</v>
      </c>
      <c r="D42" s="18" t="str">
        <f t="shared" si="19"/>
        <v>AC</v>
      </c>
      <c r="E42" s="18" t="s">
        <v>649</v>
      </c>
      <c r="F42" s="18"/>
      <c r="G42" s="18"/>
      <c r="H42" s="98">
        <f t="shared" ref="H42:T42" si="23">H167-H293</f>
        <v>0</v>
      </c>
      <c r="I42" s="98">
        <f t="shared" si="23"/>
        <v>0</v>
      </c>
      <c r="J42" s="98">
        <f t="shared" si="23"/>
        <v>0</v>
      </c>
      <c r="K42" s="98">
        <f t="shared" si="23"/>
        <v>0</v>
      </c>
      <c r="L42" s="98">
        <f t="shared" si="23"/>
        <v>0</v>
      </c>
      <c r="M42" s="98">
        <f t="shared" si="23"/>
        <v>0</v>
      </c>
      <c r="N42" s="98">
        <f t="shared" si="23"/>
        <v>0</v>
      </c>
      <c r="O42" s="98">
        <f t="shared" si="23"/>
        <v>0</v>
      </c>
      <c r="P42" s="98">
        <f t="shared" si="23"/>
        <v>0</v>
      </c>
      <c r="Q42" s="98">
        <f t="shared" si="23"/>
        <v>0</v>
      </c>
      <c r="R42" s="98">
        <f t="shared" si="23"/>
        <v>0</v>
      </c>
      <c r="S42" s="98">
        <f t="shared" si="23"/>
        <v>0</v>
      </c>
      <c r="T42" s="98">
        <f t="shared" si="23"/>
        <v>0</v>
      </c>
      <c r="U42" s="161"/>
      <c r="V42" s="161"/>
    </row>
    <row r="43" spans="1:23" s="137" customFormat="1" ht="13.5">
      <c r="B43" s="169" t="s">
        <v>574</v>
      </c>
      <c r="C43" s="94" t="str">
        <f t="shared" si="2"/>
        <v>External services</v>
      </c>
      <c r="D43" s="18" t="str">
        <f t="shared" si="19"/>
        <v>ES</v>
      </c>
      <c r="E43" s="18" t="s">
        <v>649</v>
      </c>
      <c r="F43" s="18"/>
      <c r="G43" s="18"/>
      <c r="H43" s="98">
        <f t="shared" ref="H43:T43" si="24">H168-H294</f>
        <v>0</v>
      </c>
      <c r="I43" s="98">
        <f t="shared" si="24"/>
        <v>0</v>
      </c>
      <c r="J43" s="98">
        <f t="shared" si="24"/>
        <v>0</v>
      </c>
      <c r="K43" s="98">
        <f t="shared" si="24"/>
        <v>0</v>
      </c>
      <c r="L43" s="98">
        <f t="shared" si="24"/>
        <v>0</v>
      </c>
      <c r="M43" s="98">
        <f t="shared" si="24"/>
        <v>0</v>
      </c>
      <c r="N43" s="98">
        <f t="shared" si="24"/>
        <v>0</v>
      </c>
      <c r="O43" s="98">
        <f t="shared" si="24"/>
        <v>0</v>
      </c>
      <c r="P43" s="98">
        <f t="shared" si="24"/>
        <v>0</v>
      </c>
      <c r="Q43" s="98">
        <f t="shared" si="24"/>
        <v>0</v>
      </c>
      <c r="R43" s="98">
        <f t="shared" si="24"/>
        <v>0</v>
      </c>
      <c r="S43" s="98">
        <f t="shared" si="24"/>
        <v>0</v>
      </c>
      <c r="T43" s="98">
        <f t="shared" si="24"/>
        <v>0</v>
      </c>
      <c r="U43" s="161"/>
      <c r="V43" s="161"/>
    </row>
    <row r="44" spans="1:23" s="137" customFormat="1" ht="13.5">
      <c r="B44" s="169" t="s">
        <v>574</v>
      </c>
      <c r="C44" s="94" t="str">
        <f t="shared" si="2"/>
        <v>Internal services</v>
      </c>
      <c r="D44" s="18" t="str">
        <f t="shared" si="19"/>
        <v>IS</v>
      </c>
      <c r="E44" s="18" t="s">
        <v>649</v>
      </c>
      <c r="F44" s="161"/>
      <c r="G44" s="161"/>
      <c r="H44" s="98">
        <f t="shared" ref="H44:T44" si="25">H169-H295</f>
        <v>0</v>
      </c>
      <c r="I44" s="98">
        <f t="shared" si="25"/>
        <v>0</v>
      </c>
      <c r="J44" s="98">
        <f t="shared" si="25"/>
        <v>0</v>
      </c>
      <c r="K44" s="98">
        <f t="shared" si="25"/>
        <v>0</v>
      </c>
      <c r="L44" s="98">
        <f t="shared" si="25"/>
        <v>0</v>
      </c>
      <c r="M44" s="98">
        <f t="shared" si="25"/>
        <v>0</v>
      </c>
      <c r="N44" s="98">
        <f t="shared" si="25"/>
        <v>0</v>
      </c>
      <c r="O44" s="98">
        <f t="shared" si="25"/>
        <v>0</v>
      </c>
      <c r="P44" s="98">
        <f t="shared" si="25"/>
        <v>0</v>
      </c>
      <c r="Q44" s="98">
        <f t="shared" si="25"/>
        <v>0</v>
      </c>
      <c r="R44" s="98">
        <f t="shared" si="25"/>
        <v>0</v>
      </c>
      <c r="S44" s="98">
        <f t="shared" si="25"/>
        <v>0</v>
      </c>
      <c r="T44" s="98">
        <f t="shared" si="25"/>
        <v>0</v>
      </c>
      <c r="U44" s="161"/>
      <c r="V44" s="161"/>
    </row>
    <row r="45" spans="1:23" s="137" customFormat="1" ht="13.5">
      <c r="B45" s="169" t="s">
        <v>574</v>
      </c>
      <c r="C45" s="94" t="str">
        <f t="shared" si="2"/>
        <v>Service management</v>
      </c>
      <c r="D45" s="18" t="str">
        <f t="shared" si="19"/>
        <v>SM</v>
      </c>
      <c r="E45" s="18" t="s">
        <v>649</v>
      </c>
      <c r="F45" s="161"/>
      <c r="G45" s="161"/>
      <c r="H45" s="98">
        <f t="shared" ref="H45:T45" si="26">H170-H296</f>
        <v>0</v>
      </c>
      <c r="I45" s="98">
        <f t="shared" si="26"/>
        <v>0</v>
      </c>
      <c r="J45" s="98">
        <f t="shared" si="26"/>
        <v>0</v>
      </c>
      <c r="K45" s="98">
        <f t="shared" si="26"/>
        <v>0</v>
      </c>
      <c r="L45" s="98">
        <f t="shared" si="26"/>
        <v>0</v>
      </c>
      <c r="M45" s="98">
        <f t="shared" si="26"/>
        <v>0</v>
      </c>
      <c r="N45" s="98">
        <f t="shared" si="26"/>
        <v>0</v>
      </c>
      <c r="O45" s="98">
        <f t="shared" si="26"/>
        <v>0</v>
      </c>
      <c r="P45" s="98">
        <f t="shared" si="26"/>
        <v>0</v>
      </c>
      <c r="Q45" s="98">
        <f t="shared" si="26"/>
        <v>0</v>
      </c>
      <c r="R45" s="98">
        <f t="shared" si="26"/>
        <v>0</v>
      </c>
      <c r="S45" s="98">
        <f t="shared" si="26"/>
        <v>0</v>
      </c>
      <c r="T45" s="98">
        <f t="shared" si="26"/>
        <v>0</v>
      </c>
      <c r="U45" s="161"/>
      <c r="V45" s="161"/>
    </row>
    <row r="46" spans="1:23" s="137" customFormat="1" ht="13.5">
      <c r="B46" s="169" t="s">
        <v>574</v>
      </c>
      <c r="C46" s="94" t="str">
        <f t="shared" si="2"/>
        <v>Transition</v>
      </c>
      <c r="D46" s="18" t="str">
        <f t="shared" si="19"/>
        <v>TR</v>
      </c>
      <c r="E46" s="18" t="s">
        <v>649</v>
      </c>
      <c r="F46" s="161"/>
      <c r="G46" s="161"/>
      <c r="H46" s="98">
        <f t="shared" ref="H46:T46" si="27">H171-H297</f>
        <v>0</v>
      </c>
      <c r="I46" s="98">
        <f t="shared" si="27"/>
        <v>0</v>
      </c>
      <c r="J46" s="98">
        <f t="shared" si="27"/>
        <v>0</v>
      </c>
      <c r="K46" s="98">
        <f t="shared" si="27"/>
        <v>0</v>
      </c>
      <c r="L46" s="98">
        <f t="shared" si="27"/>
        <v>0</v>
      </c>
      <c r="M46" s="98">
        <f t="shared" si="27"/>
        <v>0</v>
      </c>
      <c r="N46" s="98">
        <f t="shared" si="27"/>
        <v>0</v>
      </c>
      <c r="O46" s="98">
        <f t="shared" si="27"/>
        <v>0</v>
      </c>
      <c r="P46" s="98">
        <f t="shared" si="27"/>
        <v>0</v>
      </c>
      <c r="Q46" s="98">
        <f t="shared" si="27"/>
        <v>0</v>
      </c>
      <c r="R46" s="98">
        <f t="shared" si="27"/>
        <v>0</v>
      </c>
      <c r="S46" s="98">
        <f t="shared" si="27"/>
        <v>0</v>
      </c>
      <c r="T46" s="98">
        <f t="shared" si="27"/>
        <v>0</v>
      </c>
      <c r="U46" s="161"/>
      <c r="V46" s="161"/>
    </row>
    <row r="47" spans="1:23" s="137" customFormat="1" ht="13.5">
      <c r="B47" s="169" t="s">
        <v>574</v>
      </c>
      <c r="C47" s="94" t="str">
        <f t="shared" si="2"/>
        <v>IT Services</v>
      </c>
      <c r="D47" s="18" t="str">
        <f t="shared" si="19"/>
        <v>IT</v>
      </c>
      <c r="E47" s="18" t="s">
        <v>649</v>
      </c>
      <c r="F47" s="161"/>
      <c r="G47" s="161"/>
      <c r="H47" s="98">
        <f t="shared" ref="H47:T47" si="28">H172-H298</f>
        <v>0</v>
      </c>
      <c r="I47" s="98">
        <f t="shared" si="28"/>
        <v>0</v>
      </c>
      <c r="J47" s="98">
        <f t="shared" si="28"/>
        <v>0</v>
      </c>
      <c r="K47" s="98">
        <f t="shared" si="28"/>
        <v>0</v>
      </c>
      <c r="L47" s="98">
        <f t="shared" si="28"/>
        <v>0</v>
      </c>
      <c r="M47" s="98">
        <f t="shared" si="28"/>
        <v>0</v>
      </c>
      <c r="N47" s="98">
        <f t="shared" si="28"/>
        <v>0</v>
      </c>
      <c r="O47" s="98">
        <f t="shared" si="28"/>
        <v>0</v>
      </c>
      <c r="P47" s="98">
        <f t="shared" si="28"/>
        <v>0</v>
      </c>
      <c r="Q47" s="98">
        <f t="shared" si="28"/>
        <v>0</v>
      </c>
      <c r="R47" s="98">
        <f t="shared" si="28"/>
        <v>0</v>
      </c>
      <c r="S47" s="98">
        <f t="shared" si="28"/>
        <v>0</v>
      </c>
      <c r="T47" s="98">
        <f t="shared" si="28"/>
        <v>0</v>
      </c>
      <c r="U47" s="161"/>
      <c r="V47" s="161"/>
    </row>
    <row r="48" spans="1:23" s="161" customFormat="1" ht="13.5">
      <c r="B48" s="169" t="s">
        <v>574</v>
      </c>
      <c r="C48" s="94" t="str">
        <f t="shared" si="2"/>
        <v>Office Sundry</v>
      </c>
      <c r="D48" s="18" t="str">
        <f t="shared" si="19"/>
        <v>OS</v>
      </c>
      <c r="E48" s="18" t="s">
        <v>649</v>
      </c>
      <c r="H48" s="98">
        <f t="shared" ref="H48:T48" si="29">H173-H299</f>
        <v>0</v>
      </c>
      <c r="I48" s="98">
        <f t="shared" si="29"/>
        <v>0</v>
      </c>
      <c r="J48" s="98">
        <f t="shared" si="29"/>
        <v>0</v>
      </c>
      <c r="K48" s="98">
        <f t="shared" si="29"/>
        <v>0</v>
      </c>
      <c r="L48" s="98">
        <f t="shared" si="29"/>
        <v>0</v>
      </c>
      <c r="M48" s="98">
        <f t="shared" si="29"/>
        <v>0</v>
      </c>
      <c r="N48" s="98">
        <f t="shared" si="29"/>
        <v>0</v>
      </c>
      <c r="O48" s="98">
        <f t="shared" si="29"/>
        <v>0</v>
      </c>
      <c r="P48" s="98">
        <f t="shared" si="29"/>
        <v>0</v>
      </c>
      <c r="Q48" s="98">
        <f t="shared" si="29"/>
        <v>0</v>
      </c>
      <c r="R48" s="98">
        <f t="shared" si="29"/>
        <v>0</v>
      </c>
      <c r="S48" s="98">
        <f t="shared" si="29"/>
        <v>0</v>
      </c>
      <c r="T48" s="98">
        <f t="shared" si="29"/>
        <v>0</v>
      </c>
    </row>
    <row r="49" spans="2:22" s="137" customFormat="1" ht="13.5">
      <c r="B49" s="169" t="s">
        <v>574</v>
      </c>
      <c r="C49" s="94" t="str">
        <f t="shared" si="2"/>
        <v>Spare - please specify</v>
      </c>
      <c r="D49" s="18" t="str">
        <f t="shared" si="19"/>
        <v>SP1</v>
      </c>
      <c r="E49" s="18" t="s">
        <v>649</v>
      </c>
      <c r="F49" s="161"/>
      <c r="G49" s="161"/>
      <c r="H49" s="98">
        <f t="shared" ref="H49:T49" si="30">H174-H300</f>
        <v>0</v>
      </c>
      <c r="I49" s="98">
        <f t="shared" si="30"/>
        <v>0</v>
      </c>
      <c r="J49" s="98">
        <f t="shared" si="30"/>
        <v>0</v>
      </c>
      <c r="K49" s="98">
        <f t="shared" si="30"/>
        <v>0</v>
      </c>
      <c r="L49" s="98">
        <f t="shared" si="30"/>
        <v>0</v>
      </c>
      <c r="M49" s="98">
        <f t="shared" si="30"/>
        <v>0</v>
      </c>
      <c r="N49" s="98">
        <f t="shared" si="30"/>
        <v>0</v>
      </c>
      <c r="O49" s="98">
        <f t="shared" si="30"/>
        <v>0</v>
      </c>
      <c r="P49" s="98">
        <f t="shared" si="30"/>
        <v>0</v>
      </c>
      <c r="Q49" s="98">
        <f t="shared" si="30"/>
        <v>0</v>
      </c>
      <c r="R49" s="98">
        <f t="shared" si="30"/>
        <v>0</v>
      </c>
      <c r="S49" s="98">
        <f t="shared" si="30"/>
        <v>0</v>
      </c>
      <c r="T49" s="98">
        <f t="shared" si="30"/>
        <v>0</v>
      </c>
      <c r="U49" s="161"/>
      <c r="V49" s="161"/>
    </row>
    <row r="50" spans="2:22" s="137" customFormat="1" ht="13.5">
      <c r="B50" s="169" t="s">
        <v>574</v>
      </c>
      <c r="C50" s="94" t="str">
        <f t="shared" si="2"/>
        <v>Spare - please specify</v>
      </c>
      <c r="D50" s="18" t="str">
        <f t="shared" si="19"/>
        <v>SP2</v>
      </c>
      <c r="E50" s="18" t="s">
        <v>649</v>
      </c>
      <c r="F50" s="161"/>
      <c r="G50" s="161"/>
      <c r="H50" s="98">
        <f t="shared" ref="H50:T50" si="31">H175-H301</f>
        <v>0</v>
      </c>
      <c r="I50" s="98">
        <f t="shared" si="31"/>
        <v>0</v>
      </c>
      <c r="J50" s="98">
        <f t="shared" si="31"/>
        <v>0</v>
      </c>
      <c r="K50" s="98">
        <f t="shared" si="31"/>
        <v>0</v>
      </c>
      <c r="L50" s="98">
        <f t="shared" si="31"/>
        <v>0</v>
      </c>
      <c r="M50" s="98">
        <f t="shared" si="31"/>
        <v>0</v>
      </c>
      <c r="N50" s="98">
        <f t="shared" si="31"/>
        <v>0</v>
      </c>
      <c r="O50" s="98">
        <f t="shared" si="31"/>
        <v>0</v>
      </c>
      <c r="P50" s="98">
        <f t="shared" si="31"/>
        <v>0</v>
      </c>
      <c r="Q50" s="98">
        <f t="shared" si="31"/>
        <v>0</v>
      </c>
      <c r="R50" s="98">
        <f t="shared" si="31"/>
        <v>0</v>
      </c>
      <c r="S50" s="98">
        <f t="shared" si="31"/>
        <v>0</v>
      </c>
      <c r="T50" s="98">
        <f t="shared" si="31"/>
        <v>0</v>
      </c>
      <c r="U50" s="161"/>
      <c r="V50" s="161"/>
    </row>
    <row r="51" spans="2:22" s="137" customFormat="1" ht="13.5">
      <c r="B51" s="169" t="s">
        <v>574</v>
      </c>
      <c r="C51" s="94" t="str">
        <f t="shared" si="2"/>
        <v>Spare - please specify</v>
      </c>
      <c r="D51" s="18" t="str">
        <f t="shared" si="19"/>
        <v>SP3</v>
      </c>
      <c r="E51" s="18" t="s">
        <v>649</v>
      </c>
      <c r="F51" s="161"/>
      <c r="G51" s="161"/>
      <c r="H51" s="98">
        <f t="shared" ref="H51:T51" si="32">H176-H302</f>
        <v>0</v>
      </c>
      <c r="I51" s="98">
        <f t="shared" si="32"/>
        <v>0</v>
      </c>
      <c r="J51" s="98">
        <f t="shared" si="32"/>
        <v>0</v>
      </c>
      <c r="K51" s="98">
        <f t="shared" si="32"/>
        <v>0</v>
      </c>
      <c r="L51" s="98">
        <f t="shared" si="32"/>
        <v>0</v>
      </c>
      <c r="M51" s="98">
        <f t="shared" si="32"/>
        <v>0</v>
      </c>
      <c r="N51" s="98">
        <f t="shared" si="32"/>
        <v>0</v>
      </c>
      <c r="O51" s="98">
        <f t="shared" si="32"/>
        <v>0</v>
      </c>
      <c r="P51" s="98">
        <f t="shared" si="32"/>
        <v>0</v>
      </c>
      <c r="Q51" s="98">
        <f t="shared" si="32"/>
        <v>0</v>
      </c>
      <c r="R51" s="98">
        <f t="shared" si="32"/>
        <v>0</v>
      </c>
      <c r="S51" s="98">
        <f t="shared" si="32"/>
        <v>0</v>
      </c>
      <c r="T51" s="98">
        <f t="shared" si="32"/>
        <v>0</v>
      </c>
      <c r="U51" s="161"/>
      <c r="V51" s="161"/>
    </row>
    <row r="52" spans="2:22" s="137" customFormat="1" ht="13.5">
      <c r="B52" s="35" t="s">
        <v>575</v>
      </c>
      <c r="C52" s="16" t="str">
        <f t="shared" si="2"/>
        <v>Design &amp; Assurance</v>
      </c>
      <c r="D52" s="18"/>
      <c r="E52" s="18" t="s">
        <v>649</v>
      </c>
      <c r="F52" s="161"/>
      <c r="G52" s="161"/>
      <c r="H52" s="98">
        <f t="shared" ref="H52:T52" si="33">H177-H303</f>
        <v>0</v>
      </c>
      <c r="I52" s="98">
        <f t="shared" si="33"/>
        <v>0</v>
      </c>
      <c r="J52" s="98">
        <f t="shared" si="33"/>
        <v>0</v>
      </c>
      <c r="K52" s="98">
        <f t="shared" si="33"/>
        <v>0</v>
      </c>
      <c r="L52" s="98">
        <f t="shared" si="33"/>
        <v>0</v>
      </c>
      <c r="M52" s="98">
        <f t="shared" si="33"/>
        <v>0</v>
      </c>
      <c r="N52" s="98">
        <f t="shared" si="33"/>
        <v>0</v>
      </c>
      <c r="O52" s="98">
        <f t="shared" si="33"/>
        <v>0</v>
      </c>
      <c r="P52" s="98">
        <f t="shared" si="33"/>
        <v>0</v>
      </c>
      <c r="Q52" s="98">
        <f t="shared" si="33"/>
        <v>0</v>
      </c>
      <c r="R52" s="98">
        <f t="shared" si="33"/>
        <v>0</v>
      </c>
      <c r="S52" s="98">
        <f t="shared" si="33"/>
        <v>0</v>
      </c>
      <c r="T52" s="98">
        <f t="shared" si="33"/>
        <v>0</v>
      </c>
      <c r="U52" s="161"/>
      <c r="V52" s="161"/>
    </row>
    <row r="53" spans="2:22" s="137" customFormat="1" ht="13.5">
      <c r="B53" s="35" t="s">
        <v>575</v>
      </c>
      <c r="C53" s="94" t="str">
        <f t="shared" si="2"/>
        <v>Payroll costs</v>
      </c>
      <c r="D53" s="18" t="str">
        <f t="shared" ref="D53:D65" si="34">D178</f>
        <v>PR</v>
      </c>
      <c r="E53" s="18" t="s">
        <v>649</v>
      </c>
      <c r="F53" s="161"/>
      <c r="G53" s="161"/>
      <c r="H53" s="98">
        <f t="shared" ref="H53:T53" si="35">H178-H304</f>
        <v>0</v>
      </c>
      <c r="I53" s="98">
        <f t="shared" si="35"/>
        <v>0</v>
      </c>
      <c r="J53" s="98">
        <f t="shared" si="35"/>
        <v>0</v>
      </c>
      <c r="K53" s="98">
        <f t="shared" si="35"/>
        <v>0</v>
      </c>
      <c r="L53" s="98">
        <f t="shared" si="35"/>
        <v>0</v>
      </c>
      <c r="M53" s="98">
        <f t="shared" si="35"/>
        <v>0</v>
      </c>
      <c r="N53" s="98">
        <f t="shared" si="35"/>
        <v>0</v>
      </c>
      <c r="O53" s="98">
        <f t="shared" si="35"/>
        <v>0</v>
      </c>
      <c r="P53" s="98">
        <f t="shared" si="35"/>
        <v>0</v>
      </c>
      <c r="Q53" s="98">
        <f t="shared" si="35"/>
        <v>0</v>
      </c>
      <c r="R53" s="98">
        <f t="shared" si="35"/>
        <v>0</v>
      </c>
      <c r="S53" s="98">
        <f t="shared" si="35"/>
        <v>0</v>
      </c>
      <c r="T53" s="98">
        <f t="shared" si="35"/>
        <v>0</v>
      </c>
      <c r="U53" s="161"/>
      <c r="V53" s="161"/>
    </row>
    <row r="54" spans="2:22" s="137" customFormat="1" ht="13.5">
      <c r="B54" s="35" t="s">
        <v>575</v>
      </c>
      <c r="C54" s="94" t="str">
        <f t="shared" si="2"/>
        <v>Non-payroll costs</v>
      </c>
      <c r="D54" s="18" t="str">
        <f t="shared" si="34"/>
        <v>NP</v>
      </c>
      <c r="E54" s="18" t="s">
        <v>649</v>
      </c>
      <c r="F54" s="161"/>
      <c r="G54" s="161"/>
      <c r="H54" s="98">
        <f t="shared" ref="H54:T54" si="36">H179-H305</f>
        <v>0</v>
      </c>
      <c r="I54" s="98">
        <f t="shared" si="36"/>
        <v>0</v>
      </c>
      <c r="J54" s="98">
        <f t="shared" si="36"/>
        <v>0</v>
      </c>
      <c r="K54" s="98">
        <f t="shared" si="36"/>
        <v>0</v>
      </c>
      <c r="L54" s="98">
        <f t="shared" si="36"/>
        <v>0</v>
      </c>
      <c r="M54" s="98">
        <f t="shared" si="36"/>
        <v>0</v>
      </c>
      <c r="N54" s="98">
        <f t="shared" si="36"/>
        <v>0</v>
      </c>
      <c r="O54" s="98">
        <f t="shared" si="36"/>
        <v>0</v>
      </c>
      <c r="P54" s="98">
        <f t="shared" si="36"/>
        <v>0</v>
      </c>
      <c r="Q54" s="98">
        <f t="shared" si="36"/>
        <v>0</v>
      </c>
      <c r="R54" s="98">
        <f t="shared" si="36"/>
        <v>0</v>
      </c>
      <c r="S54" s="98">
        <f t="shared" si="36"/>
        <v>0</v>
      </c>
      <c r="T54" s="98">
        <f t="shared" si="36"/>
        <v>0</v>
      </c>
      <c r="U54" s="161"/>
      <c r="V54" s="161"/>
    </row>
    <row r="55" spans="2:22" s="137" customFormat="1" ht="13.5">
      <c r="B55" s="35" t="s">
        <v>575</v>
      </c>
      <c r="C55" s="94" t="str">
        <f t="shared" si="2"/>
        <v>Recruitment</v>
      </c>
      <c r="D55" s="18" t="str">
        <f t="shared" si="34"/>
        <v>RC</v>
      </c>
      <c r="E55" s="18" t="s">
        <v>649</v>
      </c>
      <c r="F55" s="161"/>
      <c r="G55" s="161"/>
      <c r="H55" s="98">
        <f t="shared" ref="H55:T55" si="37">H180-H306</f>
        <v>0</v>
      </c>
      <c r="I55" s="98">
        <f t="shared" si="37"/>
        <v>0</v>
      </c>
      <c r="J55" s="98">
        <f t="shared" si="37"/>
        <v>0</v>
      </c>
      <c r="K55" s="98">
        <f t="shared" si="37"/>
        <v>0</v>
      </c>
      <c r="L55" s="98">
        <f t="shared" si="37"/>
        <v>0</v>
      </c>
      <c r="M55" s="98">
        <f t="shared" si="37"/>
        <v>0</v>
      </c>
      <c r="N55" s="98">
        <f t="shared" si="37"/>
        <v>0</v>
      </c>
      <c r="O55" s="98">
        <f t="shared" si="37"/>
        <v>0</v>
      </c>
      <c r="P55" s="98">
        <f t="shared" si="37"/>
        <v>0</v>
      </c>
      <c r="Q55" s="98">
        <f t="shared" si="37"/>
        <v>0</v>
      </c>
      <c r="R55" s="98">
        <f t="shared" si="37"/>
        <v>0</v>
      </c>
      <c r="S55" s="98">
        <f t="shared" si="37"/>
        <v>0</v>
      </c>
      <c r="T55" s="98">
        <f t="shared" si="37"/>
        <v>0</v>
      </c>
      <c r="U55" s="161"/>
      <c r="V55" s="161"/>
    </row>
    <row r="56" spans="2:22" s="137" customFormat="1" ht="13.5">
      <c r="B56" s="35" t="s">
        <v>575</v>
      </c>
      <c r="C56" s="94" t="str">
        <f t="shared" ref="C56:C87" si="38">C181</f>
        <v>Accommodation</v>
      </c>
      <c r="D56" s="18" t="str">
        <f t="shared" si="34"/>
        <v>AC</v>
      </c>
      <c r="E56" s="18" t="s">
        <v>649</v>
      </c>
      <c r="F56" s="161"/>
      <c r="G56" s="161"/>
      <c r="H56" s="98">
        <f t="shared" ref="H56:T56" si="39">H181-H307</f>
        <v>0</v>
      </c>
      <c r="I56" s="98">
        <f t="shared" si="39"/>
        <v>0</v>
      </c>
      <c r="J56" s="98">
        <f t="shared" si="39"/>
        <v>0</v>
      </c>
      <c r="K56" s="98">
        <f t="shared" si="39"/>
        <v>0</v>
      </c>
      <c r="L56" s="98">
        <f t="shared" si="39"/>
        <v>0</v>
      </c>
      <c r="M56" s="98">
        <f t="shared" si="39"/>
        <v>0</v>
      </c>
      <c r="N56" s="98">
        <f t="shared" si="39"/>
        <v>0</v>
      </c>
      <c r="O56" s="98">
        <f t="shared" si="39"/>
        <v>0</v>
      </c>
      <c r="P56" s="98">
        <f t="shared" si="39"/>
        <v>0</v>
      </c>
      <c r="Q56" s="98">
        <f t="shared" si="39"/>
        <v>0</v>
      </c>
      <c r="R56" s="98">
        <f t="shared" si="39"/>
        <v>0</v>
      </c>
      <c r="S56" s="98">
        <f t="shared" si="39"/>
        <v>0</v>
      </c>
      <c r="T56" s="98">
        <f t="shared" si="39"/>
        <v>0</v>
      </c>
      <c r="U56" s="161"/>
      <c r="V56" s="161"/>
    </row>
    <row r="57" spans="2:22" s="137" customFormat="1" ht="13.5">
      <c r="B57" s="35" t="s">
        <v>575</v>
      </c>
      <c r="C57" s="94" t="str">
        <f t="shared" si="38"/>
        <v>External services</v>
      </c>
      <c r="D57" s="18" t="str">
        <f t="shared" si="34"/>
        <v>ES</v>
      </c>
      <c r="E57" s="18" t="s">
        <v>649</v>
      </c>
      <c r="F57" s="161"/>
      <c r="G57" s="161"/>
      <c r="H57" s="98">
        <f t="shared" ref="H57:T57" si="40">H182-H308</f>
        <v>0</v>
      </c>
      <c r="I57" s="98">
        <f t="shared" si="40"/>
        <v>0</v>
      </c>
      <c r="J57" s="98">
        <f t="shared" si="40"/>
        <v>0</v>
      </c>
      <c r="K57" s="98">
        <f t="shared" si="40"/>
        <v>0</v>
      </c>
      <c r="L57" s="98">
        <f t="shared" si="40"/>
        <v>0</v>
      </c>
      <c r="M57" s="98">
        <f t="shared" si="40"/>
        <v>0</v>
      </c>
      <c r="N57" s="98">
        <f t="shared" si="40"/>
        <v>0</v>
      </c>
      <c r="O57" s="98">
        <f t="shared" si="40"/>
        <v>0</v>
      </c>
      <c r="P57" s="98">
        <f t="shared" si="40"/>
        <v>0</v>
      </c>
      <c r="Q57" s="98">
        <f t="shared" si="40"/>
        <v>0</v>
      </c>
      <c r="R57" s="98">
        <f t="shared" si="40"/>
        <v>0</v>
      </c>
      <c r="S57" s="98">
        <f t="shared" si="40"/>
        <v>0</v>
      </c>
      <c r="T57" s="98">
        <f t="shared" si="40"/>
        <v>0</v>
      </c>
      <c r="U57" s="161"/>
      <c r="V57" s="161"/>
    </row>
    <row r="58" spans="2:22" s="137" customFormat="1" ht="13.5">
      <c r="B58" s="35" t="s">
        <v>575</v>
      </c>
      <c r="C58" s="94" t="str">
        <f t="shared" si="38"/>
        <v>Internal services</v>
      </c>
      <c r="D58" s="18" t="str">
        <f t="shared" si="34"/>
        <v>IS</v>
      </c>
      <c r="E58" s="18" t="s">
        <v>649</v>
      </c>
      <c r="F58" s="161"/>
      <c r="G58" s="161"/>
      <c r="H58" s="98">
        <f t="shared" ref="H58:T58" si="41">H183-H309</f>
        <v>0</v>
      </c>
      <c r="I58" s="98">
        <f t="shared" si="41"/>
        <v>0</v>
      </c>
      <c r="J58" s="98">
        <f t="shared" si="41"/>
        <v>0</v>
      </c>
      <c r="K58" s="98">
        <f t="shared" si="41"/>
        <v>0</v>
      </c>
      <c r="L58" s="98">
        <f t="shared" si="41"/>
        <v>0</v>
      </c>
      <c r="M58" s="98">
        <f t="shared" si="41"/>
        <v>0</v>
      </c>
      <c r="N58" s="98">
        <f t="shared" si="41"/>
        <v>0</v>
      </c>
      <c r="O58" s="98">
        <f t="shared" si="41"/>
        <v>0</v>
      </c>
      <c r="P58" s="98">
        <f t="shared" si="41"/>
        <v>0</v>
      </c>
      <c r="Q58" s="98">
        <f t="shared" si="41"/>
        <v>0</v>
      </c>
      <c r="R58" s="98">
        <f t="shared" si="41"/>
        <v>0</v>
      </c>
      <c r="S58" s="98">
        <f t="shared" si="41"/>
        <v>0</v>
      </c>
      <c r="T58" s="98">
        <f t="shared" si="41"/>
        <v>0</v>
      </c>
      <c r="U58" s="161"/>
      <c r="V58" s="161"/>
    </row>
    <row r="59" spans="2:22" s="137" customFormat="1" ht="13.5">
      <c r="B59" s="35" t="s">
        <v>575</v>
      </c>
      <c r="C59" s="94" t="str">
        <f t="shared" si="38"/>
        <v>Service management</v>
      </c>
      <c r="D59" s="18" t="str">
        <f t="shared" si="34"/>
        <v>SM</v>
      </c>
      <c r="E59" s="18" t="s">
        <v>649</v>
      </c>
      <c r="F59" s="161"/>
      <c r="G59" s="161"/>
      <c r="H59" s="98">
        <f t="shared" ref="H59:T59" si="42">H184-H310</f>
        <v>0</v>
      </c>
      <c r="I59" s="98">
        <f t="shared" si="42"/>
        <v>0</v>
      </c>
      <c r="J59" s="98">
        <f t="shared" si="42"/>
        <v>0</v>
      </c>
      <c r="K59" s="98">
        <f t="shared" si="42"/>
        <v>0</v>
      </c>
      <c r="L59" s="98">
        <f t="shared" si="42"/>
        <v>0</v>
      </c>
      <c r="M59" s="98">
        <f t="shared" si="42"/>
        <v>0</v>
      </c>
      <c r="N59" s="98">
        <f t="shared" si="42"/>
        <v>0</v>
      </c>
      <c r="O59" s="98">
        <f t="shared" si="42"/>
        <v>0</v>
      </c>
      <c r="P59" s="98">
        <f t="shared" si="42"/>
        <v>0</v>
      </c>
      <c r="Q59" s="98">
        <f t="shared" si="42"/>
        <v>0</v>
      </c>
      <c r="R59" s="98">
        <f t="shared" si="42"/>
        <v>0</v>
      </c>
      <c r="S59" s="98">
        <f t="shared" si="42"/>
        <v>0</v>
      </c>
      <c r="T59" s="98">
        <f t="shared" si="42"/>
        <v>0</v>
      </c>
      <c r="U59" s="161"/>
      <c r="V59" s="161"/>
    </row>
    <row r="60" spans="2:22" s="137" customFormat="1" ht="13.5">
      <c r="B60" s="35" t="s">
        <v>575</v>
      </c>
      <c r="C60" s="94" t="str">
        <f t="shared" si="38"/>
        <v>Transition</v>
      </c>
      <c r="D60" s="18" t="str">
        <f t="shared" si="34"/>
        <v>TR</v>
      </c>
      <c r="E60" s="18" t="s">
        <v>649</v>
      </c>
      <c r="F60" s="161"/>
      <c r="G60" s="161"/>
      <c r="H60" s="98">
        <f t="shared" ref="H60:T60" si="43">H185-H311</f>
        <v>0</v>
      </c>
      <c r="I60" s="98">
        <f t="shared" si="43"/>
        <v>0</v>
      </c>
      <c r="J60" s="98">
        <f t="shared" si="43"/>
        <v>0</v>
      </c>
      <c r="K60" s="98">
        <f t="shared" si="43"/>
        <v>0</v>
      </c>
      <c r="L60" s="98">
        <f t="shared" si="43"/>
        <v>0</v>
      </c>
      <c r="M60" s="98">
        <f t="shared" si="43"/>
        <v>0</v>
      </c>
      <c r="N60" s="98">
        <f t="shared" si="43"/>
        <v>0</v>
      </c>
      <c r="O60" s="98">
        <f t="shared" si="43"/>
        <v>0</v>
      </c>
      <c r="P60" s="98">
        <f t="shared" si="43"/>
        <v>0</v>
      </c>
      <c r="Q60" s="98">
        <f t="shared" si="43"/>
        <v>0</v>
      </c>
      <c r="R60" s="98">
        <f t="shared" si="43"/>
        <v>0</v>
      </c>
      <c r="S60" s="98">
        <f t="shared" si="43"/>
        <v>0</v>
      </c>
      <c r="T60" s="98">
        <f t="shared" si="43"/>
        <v>0</v>
      </c>
      <c r="U60" s="161"/>
      <c r="V60" s="161"/>
    </row>
    <row r="61" spans="2:22" s="137" customFormat="1" ht="13.5">
      <c r="B61" s="35" t="s">
        <v>575</v>
      </c>
      <c r="C61" s="94" t="str">
        <f t="shared" si="38"/>
        <v>IT Services</v>
      </c>
      <c r="D61" s="18" t="str">
        <f t="shared" si="34"/>
        <v>IT</v>
      </c>
      <c r="E61" s="18" t="s">
        <v>649</v>
      </c>
      <c r="F61" s="161"/>
      <c r="G61" s="161"/>
      <c r="H61" s="98">
        <f t="shared" ref="H61:T61" si="44">H186-H312</f>
        <v>0</v>
      </c>
      <c r="I61" s="98">
        <f t="shared" si="44"/>
        <v>0</v>
      </c>
      <c r="J61" s="98">
        <f t="shared" si="44"/>
        <v>0</v>
      </c>
      <c r="K61" s="98">
        <f t="shared" si="44"/>
        <v>0</v>
      </c>
      <c r="L61" s="98">
        <f t="shared" si="44"/>
        <v>0</v>
      </c>
      <c r="M61" s="98">
        <f t="shared" si="44"/>
        <v>0</v>
      </c>
      <c r="N61" s="98">
        <f t="shared" si="44"/>
        <v>0</v>
      </c>
      <c r="O61" s="98">
        <f t="shared" si="44"/>
        <v>0</v>
      </c>
      <c r="P61" s="98">
        <f t="shared" si="44"/>
        <v>0</v>
      </c>
      <c r="Q61" s="98">
        <f t="shared" si="44"/>
        <v>0</v>
      </c>
      <c r="R61" s="98">
        <f t="shared" si="44"/>
        <v>0</v>
      </c>
      <c r="S61" s="98">
        <f t="shared" si="44"/>
        <v>0</v>
      </c>
      <c r="T61" s="98">
        <f t="shared" si="44"/>
        <v>0</v>
      </c>
      <c r="U61" s="161"/>
      <c r="V61" s="161"/>
    </row>
    <row r="62" spans="2:22" s="161" customFormat="1" ht="13.5">
      <c r="B62" s="35" t="s">
        <v>575</v>
      </c>
      <c r="C62" s="94" t="str">
        <f t="shared" si="38"/>
        <v>Office Sundry</v>
      </c>
      <c r="D62" s="18" t="str">
        <f t="shared" si="34"/>
        <v>OS</v>
      </c>
      <c r="E62" s="18" t="s">
        <v>649</v>
      </c>
      <c r="H62" s="98">
        <f t="shared" ref="H62:T62" si="45">H187-H313</f>
        <v>0</v>
      </c>
      <c r="I62" s="98">
        <f t="shared" si="45"/>
        <v>0</v>
      </c>
      <c r="J62" s="98">
        <f t="shared" si="45"/>
        <v>0</v>
      </c>
      <c r="K62" s="98">
        <f t="shared" si="45"/>
        <v>0</v>
      </c>
      <c r="L62" s="98">
        <f t="shared" si="45"/>
        <v>0</v>
      </c>
      <c r="M62" s="98">
        <f t="shared" si="45"/>
        <v>0</v>
      </c>
      <c r="N62" s="98">
        <f t="shared" si="45"/>
        <v>0</v>
      </c>
      <c r="O62" s="98">
        <f t="shared" si="45"/>
        <v>0</v>
      </c>
      <c r="P62" s="98">
        <f t="shared" si="45"/>
        <v>0</v>
      </c>
      <c r="Q62" s="98">
        <f t="shared" si="45"/>
        <v>0</v>
      </c>
      <c r="R62" s="98">
        <f t="shared" si="45"/>
        <v>0</v>
      </c>
      <c r="S62" s="98">
        <f t="shared" si="45"/>
        <v>0</v>
      </c>
      <c r="T62" s="98">
        <f t="shared" si="45"/>
        <v>0</v>
      </c>
    </row>
    <row r="63" spans="2:22" s="137" customFormat="1" ht="13.5">
      <c r="B63" s="35" t="s">
        <v>575</v>
      </c>
      <c r="C63" s="94" t="str">
        <f t="shared" si="38"/>
        <v>Spare - please specify</v>
      </c>
      <c r="D63" s="18" t="str">
        <f t="shared" si="34"/>
        <v>SP1</v>
      </c>
      <c r="E63" s="18" t="s">
        <v>649</v>
      </c>
      <c r="F63" s="161"/>
      <c r="G63" s="161"/>
      <c r="H63" s="98">
        <f t="shared" ref="H63:T63" si="46">H188-H314</f>
        <v>0</v>
      </c>
      <c r="I63" s="98">
        <f t="shared" si="46"/>
        <v>0</v>
      </c>
      <c r="J63" s="98">
        <f t="shared" si="46"/>
        <v>0</v>
      </c>
      <c r="K63" s="98">
        <f t="shared" si="46"/>
        <v>0</v>
      </c>
      <c r="L63" s="98">
        <f t="shared" si="46"/>
        <v>0</v>
      </c>
      <c r="M63" s="98">
        <f t="shared" si="46"/>
        <v>0</v>
      </c>
      <c r="N63" s="98">
        <f t="shared" si="46"/>
        <v>0</v>
      </c>
      <c r="O63" s="98">
        <f t="shared" si="46"/>
        <v>0</v>
      </c>
      <c r="P63" s="98">
        <f t="shared" si="46"/>
        <v>0</v>
      </c>
      <c r="Q63" s="98">
        <f t="shared" si="46"/>
        <v>0</v>
      </c>
      <c r="R63" s="98">
        <f t="shared" si="46"/>
        <v>0</v>
      </c>
      <c r="S63" s="98">
        <f t="shared" si="46"/>
        <v>0</v>
      </c>
      <c r="T63" s="98">
        <f t="shared" si="46"/>
        <v>0</v>
      </c>
      <c r="U63" s="161"/>
      <c r="V63" s="161"/>
    </row>
    <row r="64" spans="2:22" s="137" customFormat="1" ht="13.5">
      <c r="B64" s="35" t="s">
        <v>575</v>
      </c>
      <c r="C64" s="94" t="str">
        <f t="shared" si="38"/>
        <v>Spare - please specify</v>
      </c>
      <c r="D64" s="18" t="str">
        <f t="shared" si="34"/>
        <v>SP2</v>
      </c>
      <c r="E64" s="18" t="s">
        <v>649</v>
      </c>
      <c r="F64" s="161"/>
      <c r="G64" s="161"/>
      <c r="H64" s="98">
        <f t="shared" ref="H64:T64" si="47">H189-H315</f>
        <v>0</v>
      </c>
      <c r="I64" s="98">
        <f t="shared" si="47"/>
        <v>0</v>
      </c>
      <c r="J64" s="98">
        <f t="shared" si="47"/>
        <v>0</v>
      </c>
      <c r="K64" s="98">
        <f t="shared" si="47"/>
        <v>0</v>
      </c>
      <c r="L64" s="98">
        <f t="shared" si="47"/>
        <v>0</v>
      </c>
      <c r="M64" s="98">
        <f t="shared" si="47"/>
        <v>0</v>
      </c>
      <c r="N64" s="98">
        <f t="shared" si="47"/>
        <v>0</v>
      </c>
      <c r="O64" s="98">
        <f t="shared" si="47"/>
        <v>0</v>
      </c>
      <c r="P64" s="98">
        <f t="shared" si="47"/>
        <v>0</v>
      </c>
      <c r="Q64" s="98">
        <f t="shared" si="47"/>
        <v>0</v>
      </c>
      <c r="R64" s="98">
        <f t="shared" si="47"/>
        <v>0</v>
      </c>
      <c r="S64" s="98">
        <f t="shared" si="47"/>
        <v>0</v>
      </c>
      <c r="T64" s="98">
        <f t="shared" si="47"/>
        <v>0</v>
      </c>
      <c r="U64" s="161"/>
      <c r="V64" s="161"/>
    </row>
    <row r="65" spans="2:22" s="137" customFormat="1" ht="13.5">
      <c r="B65" s="35" t="s">
        <v>575</v>
      </c>
      <c r="C65" s="94" t="str">
        <f t="shared" si="38"/>
        <v>Spare - please specify</v>
      </c>
      <c r="D65" s="18" t="str">
        <f t="shared" si="34"/>
        <v>SP3</v>
      </c>
      <c r="E65" s="18" t="s">
        <v>649</v>
      </c>
      <c r="F65" s="161"/>
      <c r="G65" s="161"/>
      <c r="H65" s="98">
        <f t="shared" ref="H65:T65" si="48">H190-H316</f>
        <v>0</v>
      </c>
      <c r="I65" s="98">
        <f t="shared" si="48"/>
        <v>0</v>
      </c>
      <c r="J65" s="98">
        <f t="shared" si="48"/>
        <v>0</v>
      </c>
      <c r="K65" s="98">
        <f t="shared" si="48"/>
        <v>0</v>
      </c>
      <c r="L65" s="98">
        <f t="shared" si="48"/>
        <v>0</v>
      </c>
      <c r="M65" s="98">
        <f t="shared" si="48"/>
        <v>0</v>
      </c>
      <c r="N65" s="98">
        <f t="shared" si="48"/>
        <v>0</v>
      </c>
      <c r="O65" s="98">
        <f t="shared" si="48"/>
        <v>0</v>
      </c>
      <c r="P65" s="98">
        <f t="shared" si="48"/>
        <v>0</v>
      </c>
      <c r="Q65" s="98">
        <f t="shared" si="48"/>
        <v>0</v>
      </c>
      <c r="R65" s="98">
        <f t="shared" si="48"/>
        <v>0</v>
      </c>
      <c r="S65" s="98">
        <f t="shared" si="48"/>
        <v>0</v>
      </c>
      <c r="T65" s="98">
        <f t="shared" si="48"/>
        <v>0</v>
      </c>
      <c r="U65" s="161"/>
      <c r="V65" s="161"/>
    </row>
    <row r="66" spans="2:22" s="137" customFormat="1" ht="13.5">
      <c r="B66" s="35" t="s">
        <v>573</v>
      </c>
      <c r="C66" s="16" t="str">
        <f t="shared" si="38"/>
        <v>Finance</v>
      </c>
      <c r="D66" s="18"/>
      <c r="E66" s="18" t="s">
        <v>649</v>
      </c>
      <c r="F66" s="161"/>
      <c r="G66" s="161"/>
      <c r="H66" s="98">
        <f t="shared" ref="H66:T66" si="49">H191-H317</f>
        <v>0</v>
      </c>
      <c r="I66" s="98">
        <f t="shared" si="49"/>
        <v>0</v>
      </c>
      <c r="J66" s="98">
        <f t="shared" si="49"/>
        <v>0</v>
      </c>
      <c r="K66" s="98">
        <f t="shared" si="49"/>
        <v>0</v>
      </c>
      <c r="L66" s="98">
        <f t="shared" si="49"/>
        <v>0</v>
      </c>
      <c r="M66" s="98">
        <f t="shared" si="49"/>
        <v>0</v>
      </c>
      <c r="N66" s="98">
        <f t="shared" si="49"/>
        <v>0</v>
      </c>
      <c r="O66" s="98">
        <f t="shared" si="49"/>
        <v>0</v>
      </c>
      <c r="P66" s="98">
        <f t="shared" si="49"/>
        <v>0</v>
      </c>
      <c r="Q66" s="98">
        <f t="shared" si="49"/>
        <v>0</v>
      </c>
      <c r="R66" s="98">
        <f t="shared" si="49"/>
        <v>0</v>
      </c>
      <c r="S66" s="98">
        <f t="shared" si="49"/>
        <v>0</v>
      </c>
      <c r="T66" s="98">
        <f t="shared" si="49"/>
        <v>0</v>
      </c>
      <c r="U66" s="161"/>
      <c r="V66" s="161"/>
    </row>
    <row r="67" spans="2:22" s="137" customFormat="1" ht="13.5">
      <c r="B67" s="35" t="s">
        <v>573</v>
      </c>
      <c r="C67" s="94" t="str">
        <f t="shared" si="38"/>
        <v>Payroll costs</v>
      </c>
      <c r="D67" s="18" t="str">
        <f t="shared" ref="D67:D79" si="50">D192</f>
        <v>PR</v>
      </c>
      <c r="E67" s="18" t="s">
        <v>649</v>
      </c>
      <c r="F67" s="161"/>
      <c r="G67" s="161"/>
      <c r="H67" s="98">
        <f t="shared" ref="H67:T67" si="51">H192-H318</f>
        <v>0</v>
      </c>
      <c r="I67" s="98">
        <f t="shared" si="51"/>
        <v>0</v>
      </c>
      <c r="J67" s="98">
        <f t="shared" si="51"/>
        <v>0</v>
      </c>
      <c r="K67" s="98">
        <f t="shared" si="51"/>
        <v>0</v>
      </c>
      <c r="L67" s="98">
        <f t="shared" si="51"/>
        <v>0</v>
      </c>
      <c r="M67" s="98">
        <f t="shared" si="51"/>
        <v>0</v>
      </c>
      <c r="N67" s="98">
        <f t="shared" si="51"/>
        <v>0</v>
      </c>
      <c r="O67" s="98">
        <f t="shared" si="51"/>
        <v>0</v>
      </c>
      <c r="P67" s="98">
        <f t="shared" si="51"/>
        <v>0</v>
      </c>
      <c r="Q67" s="98">
        <f t="shared" si="51"/>
        <v>0</v>
      </c>
      <c r="R67" s="98">
        <f t="shared" si="51"/>
        <v>0</v>
      </c>
      <c r="S67" s="98">
        <f t="shared" si="51"/>
        <v>0</v>
      </c>
      <c r="T67" s="98">
        <f t="shared" si="51"/>
        <v>0</v>
      </c>
      <c r="U67" s="161"/>
      <c r="V67" s="161"/>
    </row>
    <row r="68" spans="2:22" s="137" customFormat="1" ht="13.5">
      <c r="B68" s="35" t="s">
        <v>573</v>
      </c>
      <c r="C68" s="94" t="str">
        <f t="shared" si="38"/>
        <v>Non-payroll costs</v>
      </c>
      <c r="D68" s="18" t="str">
        <f t="shared" si="50"/>
        <v>NP</v>
      </c>
      <c r="E68" s="18" t="s">
        <v>649</v>
      </c>
      <c r="F68" s="161"/>
      <c r="G68" s="161"/>
      <c r="H68" s="98">
        <f t="shared" ref="H68:T68" si="52">H193-H319</f>
        <v>0</v>
      </c>
      <c r="I68" s="98">
        <f t="shared" si="52"/>
        <v>0</v>
      </c>
      <c r="J68" s="98">
        <f t="shared" si="52"/>
        <v>0</v>
      </c>
      <c r="K68" s="98">
        <f t="shared" si="52"/>
        <v>0</v>
      </c>
      <c r="L68" s="98">
        <f t="shared" si="52"/>
        <v>0</v>
      </c>
      <c r="M68" s="98">
        <f t="shared" si="52"/>
        <v>0</v>
      </c>
      <c r="N68" s="98">
        <f t="shared" si="52"/>
        <v>0</v>
      </c>
      <c r="O68" s="98">
        <f t="shared" si="52"/>
        <v>0</v>
      </c>
      <c r="P68" s="98">
        <f t="shared" si="52"/>
        <v>0</v>
      </c>
      <c r="Q68" s="98">
        <f t="shared" si="52"/>
        <v>0</v>
      </c>
      <c r="R68" s="98">
        <f t="shared" si="52"/>
        <v>0</v>
      </c>
      <c r="S68" s="98">
        <f t="shared" si="52"/>
        <v>0</v>
      </c>
      <c r="T68" s="98">
        <f t="shared" si="52"/>
        <v>0</v>
      </c>
      <c r="U68" s="161"/>
      <c r="V68" s="161"/>
    </row>
    <row r="69" spans="2:22" s="137" customFormat="1" ht="13.5">
      <c r="B69" s="35" t="s">
        <v>573</v>
      </c>
      <c r="C69" s="94" t="str">
        <f t="shared" si="38"/>
        <v>Recruitment</v>
      </c>
      <c r="D69" s="18" t="str">
        <f t="shared" si="50"/>
        <v>RC</v>
      </c>
      <c r="E69" s="18" t="s">
        <v>649</v>
      </c>
      <c r="F69" s="161"/>
      <c r="G69" s="161"/>
      <c r="H69" s="98">
        <f t="shared" ref="H69:T69" si="53">H194-H320</f>
        <v>0</v>
      </c>
      <c r="I69" s="98">
        <f t="shared" si="53"/>
        <v>0</v>
      </c>
      <c r="J69" s="98">
        <f t="shared" si="53"/>
        <v>0</v>
      </c>
      <c r="K69" s="98">
        <f t="shared" si="53"/>
        <v>0</v>
      </c>
      <c r="L69" s="98">
        <f t="shared" si="53"/>
        <v>0</v>
      </c>
      <c r="M69" s="98">
        <f t="shared" si="53"/>
        <v>0</v>
      </c>
      <c r="N69" s="98">
        <f t="shared" si="53"/>
        <v>0</v>
      </c>
      <c r="O69" s="98">
        <f t="shared" si="53"/>
        <v>0</v>
      </c>
      <c r="P69" s="98">
        <f t="shared" si="53"/>
        <v>0</v>
      </c>
      <c r="Q69" s="98">
        <f t="shared" si="53"/>
        <v>0</v>
      </c>
      <c r="R69" s="98">
        <f t="shared" si="53"/>
        <v>0</v>
      </c>
      <c r="S69" s="98">
        <f t="shared" si="53"/>
        <v>0</v>
      </c>
      <c r="T69" s="98">
        <f t="shared" si="53"/>
        <v>0</v>
      </c>
      <c r="U69" s="161"/>
      <c r="V69" s="161"/>
    </row>
    <row r="70" spans="2:22" s="137" customFormat="1" ht="13.5">
      <c r="B70" s="35" t="s">
        <v>573</v>
      </c>
      <c r="C70" s="94" t="str">
        <f t="shared" si="38"/>
        <v>Accommodation</v>
      </c>
      <c r="D70" s="18" t="str">
        <f t="shared" si="50"/>
        <v>AC</v>
      </c>
      <c r="E70" s="18" t="s">
        <v>649</v>
      </c>
      <c r="F70" s="161"/>
      <c r="G70" s="161"/>
      <c r="H70" s="98">
        <f t="shared" ref="H70:T70" si="54">H195-H321</f>
        <v>0</v>
      </c>
      <c r="I70" s="98">
        <f t="shared" si="54"/>
        <v>0</v>
      </c>
      <c r="J70" s="98">
        <f t="shared" si="54"/>
        <v>0</v>
      </c>
      <c r="K70" s="98">
        <f t="shared" si="54"/>
        <v>0</v>
      </c>
      <c r="L70" s="98">
        <f t="shared" si="54"/>
        <v>0</v>
      </c>
      <c r="M70" s="98">
        <f t="shared" si="54"/>
        <v>0</v>
      </c>
      <c r="N70" s="98">
        <f t="shared" si="54"/>
        <v>0</v>
      </c>
      <c r="O70" s="98">
        <f t="shared" si="54"/>
        <v>0</v>
      </c>
      <c r="P70" s="98">
        <f t="shared" si="54"/>
        <v>0</v>
      </c>
      <c r="Q70" s="98">
        <f t="shared" si="54"/>
        <v>0</v>
      </c>
      <c r="R70" s="98">
        <f t="shared" si="54"/>
        <v>0</v>
      </c>
      <c r="S70" s="98">
        <f t="shared" si="54"/>
        <v>0</v>
      </c>
      <c r="T70" s="98">
        <f t="shared" si="54"/>
        <v>0</v>
      </c>
      <c r="U70" s="161"/>
      <c r="V70" s="161"/>
    </row>
    <row r="71" spans="2:22" s="137" customFormat="1" ht="13.5">
      <c r="B71" s="35" t="s">
        <v>573</v>
      </c>
      <c r="C71" s="94" t="str">
        <f t="shared" si="38"/>
        <v>External services</v>
      </c>
      <c r="D71" s="18" t="str">
        <f t="shared" si="50"/>
        <v>ES</v>
      </c>
      <c r="E71" s="18" t="s">
        <v>649</v>
      </c>
      <c r="F71" s="161"/>
      <c r="G71" s="161"/>
      <c r="H71" s="98">
        <f t="shared" ref="H71:T71" si="55">H196-H322</f>
        <v>0</v>
      </c>
      <c r="I71" s="98">
        <f t="shared" si="55"/>
        <v>0</v>
      </c>
      <c r="J71" s="98">
        <f t="shared" si="55"/>
        <v>0</v>
      </c>
      <c r="K71" s="98">
        <f t="shared" si="55"/>
        <v>0</v>
      </c>
      <c r="L71" s="98">
        <f t="shared" si="55"/>
        <v>0</v>
      </c>
      <c r="M71" s="98">
        <f t="shared" si="55"/>
        <v>0</v>
      </c>
      <c r="N71" s="98">
        <f t="shared" si="55"/>
        <v>0</v>
      </c>
      <c r="O71" s="98">
        <f t="shared" si="55"/>
        <v>0</v>
      </c>
      <c r="P71" s="98">
        <f t="shared" si="55"/>
        <v>0</v>
      </c>
      <c r="Q71" s="98">
        <f t="shared" si="55"/>
        <v>0</v>
      </c>
      <c r="R71" s="98">
        <f t="shared" si="55"/>
        <v>0</v>
      </c>
      <c r="S71" s="98">
        <f t="shared" si="55"/>
        <v>0</v>
      </c>
      <c r="T71" s="98">
        <f t="shared" si="55"/>
        <v>0</v>
      </c>
      <c r="U71" s="161"/>
      <c r="V71" s="161"/>
    </row>
    <row r="72" spans="2:22" s="137" customFormat="1" ht="13.5">
      <c r="B72" s="35" t="s">
        <v>573</v>
      </c>
      <c r="C72" s="94" t="str">
        <f t="shared" si="38"/>
        <v>Internal services</v>
      </c>
      <c r="D72" s="18" t="str">
        <f t="shared" si="50"/>
        <v>IS</v>
      </c>
      <c r="E72" s="18" t="s">
        <v>649</v>
      </c>
      <c r="F72" s="161"/>
      <c r="G72" s="161"/>
      <c r="H72" s="98">
        <f t="shared" ref="H72:T72" si="56">H197-H323</f>
        <v>0</v>
      </c>
      <c r="I72" s="98">
        <f t="shared" si="56"/>
        <v>0</v>
      </c>
      <c r="J72" s="98">
        <f t="shared" si="56"/>
        <v>0</v>
      </c>
      <c r="K72" s="98">
        <f t="shared" si="56"/>
        <v>0</v>
      </c>
      <c r="L72" s="98">
        <f t="shared" si="56"/>
        <v>0</v>
      </c>
      <c r="M72" s="98">
        <f t="shared" si="56"/>
        <v>0</v>
      </c>
      <c r="N72" s="98">
        <f t="shared" si="56"/>
        <v>0</v>
      </c>
      <c r="O72" s="98">
        <f t="shared" si="56"/>
        <v>0</v>
      </c>
      <c r="P72" s="98">
        <f t="shared" si="56"/>
        <v>0</v>
      </c>
      <c r="Q72" s="98">
        <f t="shared" si="56"/>
        <v>0</v>
      </c>
      <c r="R72" s="98">
        <f t="shared" si="56"/>
        <v>0</v>
      </c>
      <c r="S72" s="98">
        <f t="shared" si="56"/>
        <v>0</v>
      </c>
      <c r="T72" s="98">
        <f t="shared" si="56"/>
        <v>0</v>
      </c>
      <c r="U72" s="161"/>
      <c r="V72" s="161"/>
    </row>
    <row r="73" spans="2:22" s="137" customFormat="1" ht="13.5">
      <c r="B73" s="35" t="s">
        <v>573</v>
      </c>
      <c r="C73" s="94" t="str">
        <f t="shared" si="38"/>
        <v>Service management</v>
      </c>
      <c r="D73" s="18" t="str">
        <f t="shared" si="50"/>
        <v>SM</v>
      </c>
      <c r="E73" s="18" t="s">
        <v>649</v>
      </c>
      <c r="F73" s="161"/>
      <c r="G73" s="161"/>
      <c r="H73" s="98">
        <f t="shared" ref="H73:T73" si="57">H198-H324</f>
        <v>0</v>
      </c>
      <c r="I73" s="98">
        <f t="shared" si="57"/>
        <v>0</v>
      </c>
      <c r="J73" s="98">
        <f t="shared" si="57"/>
        <v>0</v>
      </c>
      <c r="K73" s="98">
        <f t="shared" si="57"/>
        <v>0</v>
      </c>
      <c r="L73" s="98">
        <f t="shared" si="57"/>
        <v>0</v>
      </c>
      <c r="M73" s="98">
        <f t="shared" si="57"/>
        <v>0</v>
      </c>
      <c r="N73" s="98">
        <f t="shared" si="57"/>
        <v>0</v>
      </c>
      <c r="O73" s="98">
        <f t="shared" si="57"/>
        <v>0</v>
      </c>
      <c r="P73" s="98">
        <f t="shared" si="57"/>
        <v>0</v>
      </c>
      <c r="Q73" s="98">
        <f t="shared" si="57"/>
        <v>0</v>
      </c>
      <c r="R73" s="98">
        <f t="shared" si="57"/>
        <v>0</v>
      </c>
      <c r="S73" s="98">
        <f t="shared" si="57"/>
        <v>0</v>
      </c>
      <c r="T73" s="98">
        <f t="shared" si="57"/>
        <v>0</v>
      </c>
      <c r="U73" s="161"/>
      <c r="V73" s="161"/>
    </row>
    <row r="74" spans="2:22" s="137" customFormat="1" ht="13.5">
      <c r="B74" s="35" t="s">
        <v>573</v>
      </c>
      <c r="C74" s="94" t="str">
        <f t="shared" si="38"/>
        <v>Transition</v>
      </c>
      <c r="D74" s="18" t="str">
        <f t="shared" si="50"/>
        <v>TR</v>
      </c>
      <c r="E74" s="18" t="s">
        <v>649</v>
      </c>
      <c r="F74" s="161"/>
      <c r="G74" s="161"/>
      <c r="H74" s="98">
        <f t="shared" ref="H74:T74" si="58">H199-H325</f>
        <v>0</v>
      </c>
      <c r="I74" s="98">
        <f t="shared" si="58"/>
        <v>0</v>
      </c>
      <c r="J74" s="98">
        <f t="shared" si="58"/>
        <v>0</v>
      </c>
      <c r="K74" s="98">
        <f t="shared" si="58"/>
        <v>0</v>
      </c>
      <c r="L74" s="98">
        <f t="shared" si="58"/>
        <v>0</v>
      </c>
      <c r="M74" s="98">
        <f t="shared" si="58"/>
        <v>0</v>
      </c>
      <c r="N74" s="98">
        <f t="shared" si="58"/>
        <v>0</v>
      </c>
      <c r="O74" s="98">
        <f t="shared" si="58"/>
        <v>0</v>
      </c>
      <c r="P74" s="98">
        <f t="shared" si="58"/>
        <v>0</v>
      </c>
      <c r="Q74" s="98">
        <f t="shared" si="58"/>
        <v>0</v>
      </c>
      <c r="R74" s="98">
        <f t="shared" si="58"/>
        <v>0</v>
      </c>
      <c r="S74" s="98">
        <f t="shared" si="58"/>
        <v>0</v>
      </c>
      <c r="T74" s="98">
        <f t="shared" si="58"/>
        <v>0</v>
      </c>
      <c r="U74" s="161"/>
      <c r="V74" s="161"/>
    </row>
    <row r="75" spans="2:22" s="137" customFormat="1" ht="13.5">
      <c r="B75" s="35" t="s">
        <v>573</v>
      </c>
      <c r="C75" s="94" t="str">
        <f t="shared" si="38"/>
        <v>IT Services</v>
      </c>
      <c r="D75" s="18" t="str">
        <f t="shared" si="50"/>
        <v>IT</v>
      </c>
      <c r="E75" s="18" t="s">
        <v>649</v>
      </c>
      <c r="F75" s="161"/>
      <c r="G75" s="161"/>
      <c r="H75" s="98">
        <f t="shared" ref="H75:T75" si="59">H200-H326</f>
        <v>0</v>
      </c>
      <c r="I75" s="98">
        <f t="shared" si="59"/>
        <v>0</v>
      </c>
      <c r="J75" s="98">
        <f t="shared" si="59"/>
        <v>0</v>
      </c>
      <c r="K75" s="98">
        <f t="shared" si="59"/>
        <v>0</v>
      </c>
      <c r="L75" s="98">
        <f t="shared" si="59"/>
        <v>0</v>
      </c>
      <c r="M75" s="98">
        <f t="shared" si="59"/>
        <v>0</v>
      </c>
      <c r="N75" s="98">
        <f t="shared" si="59"/>
        <v>0</v>
      </c>
      <c r="O75" s="98">
        <f t="shared" si="59"/>
        <v>0</v>
      </c>
      <c r="P75" s="98">
        <f t="shared" si="59"/>
        <v>0</v>
      </c>
      <c r="Q75" s="98">
        <f t="shared" si="59"/>
        <v>0</v>
      </c>
      <c r="R75" s="98">
        <f t="shared" si="59"/>
        <v>0</v>
      </c>
      <c r="S75" s="98">
        <f t="shared" si="59"/>
        <v>0</v>
      </c>
      <c r="T75" s="98">
        <f t="shared" si="59"/>
        <v>0</v>
      </c>
      <c r="U75" s="161"/>
      <c r="V75" s="161"/>
    </row>
    <row r="76" spans="2:22" s="161" customFormat="1" ht="13.5">
      <c r="B76" s="35" t="s">
        <v>573</v>
      </c>
      <c r="C76" s="94" t="str">
        <f t="shared" si="38"/>
        <v>Office Sundry</v>
      </c>
      <c r="D76" s="18" t="str">
        <f t="shared" si="50"/>
        <v>OS</v>
      </c>
      <c r="E76" s="18" t="s">
        <v>649</v>
      </c>
      <c r="H76" s="98">
        <f t="shared" ref="H76:T76" si="60">H201-H327</f>
        <v>0</v>
      </c>
      <c r="I76" s="98">
        <f t="shared" si="60"/>
        <v>0</v>
      </c>
      <c r="J76" s="98">
        <f t="shared" si="60"/>
        <v>0</v>
      </c>
      <c r="K76" s="98">
        <f t="shared" si="60"/>
        <v>0</v>
      </c>
      <c r="L76" s="98">
        <f t="shared" si="60"/>
        <v>0</v>
      </c>
      <c r="M76" s="98">
        <f t="shared" si="60"/>
        <v>0</v>
      </c>
      <c r="N76" s="98">
        <f t="shared" si="60"/>
        <v>0</v>
      </c>
      <c r="O76" s="98">
        <f t="shared" si="60"/>
        <v>0</v>
      </c>
      <c r="P76" s="98">
        <f t="shared" si="60"/>
        <v>0</v>
      </c>
      <c r="Q76" s="98">
        <f t="shared" si="60"/>
        <v>0</v>
      </c>
      <c r="R76" s="98">
        <f t="shared" si="60"/>
        <v>0</v>
      </c>
      <c r="S76" s="98">
        <f t="shared" si="60"/>
        <v>0</v>
      </c>
      <c r="T76" s="98">
        <f t="shared" si="60"/>
        <v>0</v>
      </c>
    </row>
    <row r="77" spans="2:22" s="137" customFormat="1" ht="13.5">
      <c r="B77" s="35" t="s">
        <v>573</v>
      </c>
      <c r="C77" s="94" t="str">
        <f t="shared" si="38"/>
        <v>Spare - please specify</v>
      </c>
      <c r="D77" s="18" t="str">
        <f t="shared" si="50"/>
        <v>SP1</v>
      </c>
      <c r="E77" s="18" t="s">
        <v>649</v>
      </c>
      <c r="F77" s="161"/>
      <c r="G77" s="161"/>
      <c r="H77" s="98">
        <f t="shared" ref="H77:T77" si="61">H202-H328</f>
        <v>0</v>
      </c>
      <c r="I77" s="98">
        <f t="shared" si="61"/>
        <v>0</v>
      </c>
      <c r="J77" s="98">
        <f t="shared" si="61"/>
        <v>0</v>
      </c>
      <c r="K77" s="98">
        <f t="shared" si="61"/>
        <v>0</v>
      </c>
      <c r="L77" s="98">
        <f t="shared" si="61"/>
        <v>0</v>
      </c>
      <c r="M77" s="98">
        <f t="shared" si="61"/>
        <v>0</v>
      </c>
      <c r="N77" s="98">
        <f t="shared" si="61"/>
        <v>0</v>
      </c>
      <c r="O77" s="98">
        <f t="shared" si="61"/>
        <v>0</v>
      </c>
      <c r="P77" s="98">
        <f t="shared" si="61"/>
        <v>0</v>
      </c>
      <c r="Q77" s="98">
        <f t="shared" si="61"/>
        <v>0</v>
      </c>
      <c r="R77" s="98">
        <f t="shared" si="61"/>
        <v>0</v>
      </c>
      <c r="S77" s="98">
        <f t="shared" si="61"/>
        <v>0</v>
      </c>
      <c r="T77" s="98">
        <f t="shared" si="61"/>
        <v>0</v>
      </c>
      <c r="U77" s="161"/>
      <c r="V77" s="161"/>
    </row>
    <row r="78" spans="2:22" s="137" customFormat="1" ht="13.5">
      <c r="B78" s="35" t="s">
        <v>573</v>
      </c>
      <c r="C78" s="94" t="str">
        <f t="shared" si="38"/>
        <v>Spare - please specify</v>
      </c>
      <c r="D78" s="18" t="str">
        <f t="shared" si="50"/>
        <v>SP2</v>
      </c>
      <c r="E78" s="18" t="s">
        <v>649</v>
      </c>
      <c r="F78" s="161"/>
      <c r="G78" s="161"/>
      <c r="H78" s="98">
        <f t="shared" ref="H78:T78" si="62">H203-H329</f>
        <v>0</v>
      </c>
      <c r="I78" s="98">
        <f t="shared" si="62"/>
        <v>0</v>
      </c>
      <c r="J78" s="98">
        <f t="shared" si="62"/>
        <v>0</v>
      </c>
      <c r="K78" s="98">
        <f t="shared" si="62"/>
        <v>0</v>
      </c>
      <c r="L78" s="98">
        <f t="shared" si="62"/>
        <v>0</v>
      </c>
      <c r="M78" s="98">
        <f t="shared" si="62"/>
        <v>0</v>
      </c>
      <c r="N78" s="98">
        <f t="shared" si="62"/>
        <v>0</v>
      </c>
      <c r="O78" s="98">
        <f t="shared" si="62"/>
        <v>0</v>
      </c>
      <c r="P78" s="98">
        <f t="shared" si="62"/>
        <v>0</v>
      </c>
      <c r="Q78" s="98">
        <f t="shared" si="62"/>
        <v>0</v>
      </c>
      <c r="R78" s="98">
        <f t="shared" si="62"/>
        <v>0</v>
      </c>
      <c r="S78" s="98">
        <f t="shared" si="62"/>
        <v>0</v>
      </c>
      <c r="T78" s="98">
        <f t="shared" si="62"/>
        <v>0</v>
      </c>
      <c r="U78" s="161"/>
      <c r="V78" s="161"/>
    </row>
    <row r="79" spans="2:22" s="137" customFormat="1" ht="13.5">
      <c r="B79" s="35" t="s">
        <v>573</v>
      </c>
      <c r="C79" s="94" t="str">
        <f t="shared" si="38"/>
        <v>Spare - please specify</v>
      </c>
      <c r="D79" s="18" t="str">
        <f t="shared" si="50"/>
        <v>SP3</v>
      </c>
      <c r="E79" s="18" t="s">
        <v>649</v>
      </c>
      <c r="F79" s="161"/>
      <c r="G79" s="161"/>
      <c r="H79" s="98">
        <f t="shared" ref="H79:T79" si="63">H204-H330</f>
        <v>0</v>
      </c>
      <c r="I79" s="98">
        <f t="shared" si="63"/>
        <v>0</v>
      </c>
      <c r="J79" s="98">
        <f t="shared" si="63"/>
        <v>0</v>
      </c>
      <c r="K79" s="98">
        <f t="shared" si="63"/>
        <v>0</v>
      </c>
      <c r="L79" s="98">
        <f t="shared" si="63"/>
        <v>0</v>
      </c>
      <c r="M79" s="98">
        <f t="shared" si="63"/>
        <v>0</v>
      </c>
      <c r="N79" s="98">
        <f t="shared" si="63"/>
        <v>0</v>
      </c>
      <c r="O79" s="98">
        <f t="shared" si="63"/>
        <v>0</v>
      </c>
      <c r="P79" s="98">
        <f t="shared" si="63"/>
        <v>0</v>
      </c>
      <c r="Q79" s="98">
        <f t="shared" si="63"/>
        <v>0</v>
      </c>
      <c r="R79" s="98">
        <f t="shared" si="63"/>
        <v>0</v>
      </c>
      <c r="S79" s="98">
        <f t="shared" si="63"/>
        <v>0</v>
      </c>
      <c r="T79" s="98">
        <f t="shared" si="63"/>
        <v>0</v>
      </c>
      <c r="U79" s="161"/>
      <c r="V79" s="161"/>
    </row>
    <row r="80" spans="2:22" s="137" customFormat="1" ht="13.5">
      <c r="B80" s="35" t="s">
        <v>572</v>
      </c>
      <c r="C80" s="16" t="str">
        <f t="shared" si="38"/>
        <v>Industry</v>
      </c>
      <c r="D80" s="18"/>
      <c r="E80" s="18" t="s">
        <v>649</v>
      </c>
      <c r="F80" s="161"/>
      <c r="G80" s="161"/>
      <c r="H80" s="98">
        <f t="shared" ref="H80:T80" si="64">H205-H331</f>
        <v>0</v>
      </c>
      <c r="I80" s="98">
        <f t="shared" si="64"/>
        <v>0</v>
      </c>
      <c r="J80" s="98">
        <f t="shared" si="64"/>
        <v>0</v>
      </c>
      <c r="K80" s="98">
        <f t="shared" si="64"/>
        <v>0</v>
      </c>
      <c r="L80" s="98">
        <f t="shared" si="64"/>
        <v>0</v>
      </c>
      <c r="M80" s="98">
        <f t="shared" si="64"/>
        <v>0</v>
      </c>
      <c r="N80" s="98">
        <f t="shared" si="64"/>
        <v>0</v>
      </c>
      <c r="O80" s="98">
        <f t="shared" si="64"/>
        <v>0</v>
      </c>
      <c r="P80" s="98">
        <f t="shared" si="64"/>
        <v>0</v>
      </c>
      <c r="Q80" s="98">
        <f t="shared" si="64"/>
        <v>0</v>
      </c>
      <c r="R80" s="98">
        <f t="shared" si="64"/>
        <v>0</v>
      </c>
      <c r="S80" s="98">
        <f t="shared" si="64"/>
        <v>0</v>
      </c>
      <c r="T80" s="98">
        <f t="shared" si="64"/>
        <v>0</v>
      </c>
      <c r="U80" s="161"/>
      <c r="V80" s="161"/>
    </row>
    <row r="81" spans="1:257" s="137" customFormat="1" ht="13.5">
      <c r="B81" s="35" t="s">
        <v>572</v>
      </c>
      <c r="C81" s="94" t="str">
        <f t="shared" si="38"/>
        <v>Payroll costs</v>
      </c>
      <c r="D81" s="18" t="str">
        <f t="shared" ref="D81:D93" si="65">D206</f>
        <v>PR</v>
      </c>
      <c r="E81" s="18" t="s">
        <v>649</v>
      </c>
      <c r="F81" s="161"/>
      <c r="G81" s="161"/>
      <c r="H81" s="98">
        <f t="shared" ref="H81:T81" si="66">H206-H332</f>
        <v>0</v>
      </c>
      <c r="I81" s="98">
        <f t="shared" si="66"/>
        <v>0</v>
      </c>
      <c r="J81" s="98">
        <f t="shared" si="66"/>
        <v>0</v>
      </c>
      <c r="K81" s="98">
        <f t="shared" si="66"/>
        <v>0</v>
      </c>
      <c r="L81" s="98">
        <f t="shared" si="66"/>
        <v>0</v>
      </c>
      <c r="M81" s="98">
        <f t="shared" si="66"/>
        <v>0</v>
      </c>
      <c r="N81" s="98">
        <f t="shared" si="66"/>
        <v>0</v>
      </c>
      <c r="O81" s="98">
        <f t="shared" si="66"/>
        <v>0</v>
      </c>
      <c r="P81" s="98">
        <f t="shared" si="66"/>
        <v>0</v>
      </c>
      <c r="Q81" s="98">
        <f t="shared" si="66"/>
        <v>0</v>
      </c>
      <c r="R81" s="98">
        <f t="shared" si="66"/>
        <v>0</v>
      </c>
      <c r="S81" s="98">
        <f t="shared" si="66"/>
        <v>0</v>
      </c>
      <c r="T81" s="98">
        <f t="shared" si="66"/>
        <v>0</v>
      </c>
      <c r="U81" s="161"/>
      <c r="V81" s="161"/>
    </row>
    <row r="82" spans="1:257" s="137" customFormat="1" ht="13.5">
      <c r="B82" s="35" t="s">
        <v>572</v>
      </c>
      <c r="C82" s="94" t="str">
        <f t="shared" si="38"/>
        <v>Non-payroll costs</v>
      </c>
      <c r="D82" s="18" t="str">
        <f t="shared" si="65"/>
        <v>NP</v>
      </c>
      <c r="E82" s="18" t="s">
        <v>649</v>
      </c>
      <c r="F82" s="161"/>
      <c r="G82" s="161"/>
      <c r="H82" s="98">
        <f t="shared" ref="H82:T82" si="67">H207-H333</f>
        <v>0</v>
      </c>
      <c r="I82" s="98">
        <f t="shared" si="67"/>
        <v>0</v>
      </c>
      <c r="J82" s="98">
        <f t="shared" si="67"/>
        <v>0</v>
      </c>
      <c r="K82" s="98">
        <f t="shared" si="67"/>
        <v>0</v>
      </c>
      <c r="L82" s="98">
        <f t="shared" si="67"/>
        <v>0</v>
      </c>
      <c r="M82" s="98">
        <f t="shared" si="67"/>
        <v>0</v>
      </c>
      <c r="N82" s="98">
        <f t="shared" si="67"/>
        <v>0</v>
      </c>
      <c r="O82" s="98">
        <f t="shared" si="67"/>
        <v>0</v>
      </c>
      <c r="P82" s="98">
        <f t="shared" si="67"/>
        <v>0</v>
      </c>
      <c r="Q82" s="98">
        <f t="shared" si="67"/>
        <v>0</v>
      </c>
      <c r="R82" s="98">
        <f t="shared" si="67"/>
        <v>0</v>
      </c>
      <c r="S82" s="98">
        <f t="shared" si="67"/>
        <v>0</v>
      </c>
      <c r="T82" s="98">
        <f t="shared" si="67"/>
        <v>0</v>
      </c>
      <c r="U82" s="161"/>
      <c r="V82" s="161"/>
    </row>
    <row r="83" spans="1:257" s="137" customFormat="1" ht="13.5">
      <c r="B83" s="35" t="s">
        <v>572</v>
      </c>
      <c r="C83" s="94" t="str">
        <f t="shared" si="38"/>
        <v>Recruitment</v>
      </c>
      <c r="D83" s="18" t="str">
        <f t="shared" si="65"/>
        <v>RC</v>
      </c>
      <c r="E83" s="18" t="s">
        <v>649</v>
      </c>
      <c r="F83" s="161"/>
      <c r="G83" s="161"/>
      <c r="H83" s="98">
        <f t="shared" ref="H83:T83" si="68">H208-H334</f>
        <v>0</v>
      </c>
      <c r="I83" s="98">
        <f t="shared" si="68"/>
        <v>0</v>
      </c>
      <c r="J83" s="98">
        <f t="shared" si="68"/>
        <v>0</v>
      </c>
      <c r="K83" s="98">
        <f t="shared" si="68"/>
        <v>0</v>
      </c>
      <c r="L83" s="98">
        <f t="shared" si="68"/>
        <v>0</v>
      </c>
      <c r="M83" s="98">
        <f t="shared" si="68"/>
        <v>0</v>
      </c>
      <c r="N83" s="98">
        <f t="shared" si="68"/>
        <v>0</v>
      </c>
      <c r="O83" s="98">
        <f t="shared" si="68"/>
        <v>0</v>
      </c>
      <c r="P83" s="98">
        <f t="shared" si="68"/>
        <v>0</v>
      </c>
      <c r="Q83" s="98">
        <f t="shared" si="68"/>
        <v>0</v>
      </c>
      <c r="R83" s="98">
        <f t="shared" si="68"/>
        <v>0</v>
      </c>
      <c r="S83" s="98">
        <f t="shared" si="68"/>
        <v>0</v>
      </c>
      <c r="T83" s="98">
        <f t="shared" si="68"/>
        <v>0</v>
      </c>
      <c r="U83" s="161"/>
      <c r="V83" s="161"/>
    </row>
    <row r="84" spans="1:257" s="137" customFormat="1" ht="13.5">
      <c r="B84" s="35" t="s">
        <v>572</v>
      </c>
      <c r="C84" s="94" t="str">
        <f t="shared" si="38"/>
        <v>Accommodation</v>
      </c>
      <c r="D84" s="18" t="str">
        <f t="shared" si="65"/>
        <v>AC</v>
      </c>
      <c r="E84" s="18" t="s">
        <v>649</v>
      </c>
      <c r="F84" s="161"/>
      <c r="G84" s="161"/>
      <c r="H84" s="98">
        <f t="shared" ref="H84:T84" si="69">H209-H335</f>
        <v>0</v>
      </c>
      <c r="I84" s="98">
        <f t="shared" si="69"/>
        <v>0</v>
      </c>
      <c r="J84" s="98">
        <f t="shared" si="69"/>
        <v>0</v>
      </c>
      <c r="K84" s="98">
        <f t="shared" si="69"/>
        <v>0</v>
      </c>
      <c r="L84" s="98">
        <f t="shared" si="69"/>
        <v>0</v>
      </c>
      <c r="M84" s="98">
        <f t="shared" si="69"/>
        <v>0</v>
      </c>
      <c r="N84" s="98">
        <f t="shared" si="69"/>
        <v>0</v>
      </c>
      <c r="O84" s="98">
        <f t="shared" si="69"/>
        <v>0</v>
      </c>
      <c r="P84" s="98">
        <f t="shared" si="69"/>
        <v>0</v>
      </c>
      <c r="Q84" s="98">
        <f t="shared" si="69"/>
        <v>0</v>
      </c>
      <c r="R84" s="98">
        <f t="shared" si="69"/>
        <v>0</v>
      </c>
      <c r="S84" s="98">
        <f t="shared" si="69"/>
        <v>0</v>
      </c>
      <c r="T84" s="98">
        <f t="shared" si="69"/>
        <v>0</v>
      </c>
      <c r="U84" s="161"/>
      <c r="V84" s="161"/>
    </row>
    <row r="85" spans="1:257" s="137" customFormat="1" ht="13.5">
      <c r="B85" s="35" t="s">
        <v>572</v>
      </c>
      <c r="C85" s="94" t="str">
        <f t="shared" si="38"/>
        <v>External services</v>
      </c>
      <c r="D85" s="18" t="str">
        <f t="shared" si="65"/>
        <v>ES</v>
      </c>
      <c r="E85" s="18" t="s">
        <v>649</v>
      </c>
      <c r="F85" s="161"/>
      <c r="G85" s="161"/>
      <c r="H85" s="98">
        <f t="shared" ref="H85:T85" si="70">H210-H336</f>
        <v>0</v>
      </c>
      <c r="I85" s="98">
        <f t="shared" si="70"/>
        <v>0</v>
      </c>
      <c r="J85" s="98">
        <f t="shared" si="70"/>
        <v>0</v>
      </c>
      <c r="K85" s="98">
        <f t="shared" si="70"/>
        <v>0</v>
      </c>
      <c r="L85" s="98">
        <f t="shared" si="70"/>
        <v>0</v>
      </c>
      <c r="M85" s="98">
        <f t="shared" si="70"/>
        <v>0</v>
      </c>
      <c r="N85" s="98">
        <f t="shared" si="70"/>
        <v>0</v>
      </c>
      <c r="O85" s="98">
        <f t="shared" si="70"/>
        <v>0</v>
      </c>
      <c r="P85" s="98">
        <f t="shared" si="70"/>
        <v>0</v>
      </c>
      <c r="Q85" s="98">
        <f t="shared" si="70"/>
        <v>0</v>
      </c>
      <c r="R85" s="98">
        <f t="shared" si="70"/>
        <v>0</v>
      </c>
      <c r="S85" s="98">
        <f t="shared" si="70"/>
        <v>0</v>
      </c>
      <c r="T85" s="98">
        <f t="shared" si="70"/>
        <v>0</v>
      </c>
      <c r="U85" s="161"/>
      <c r="V85" s="161"/>
    </row>
    <row r="86" spans="1:257" s="137" customFormat="1" ht="13.5">
      <c r="B86" s="35" t="s">
        <v>572</v>
      </c>
      <c r="C86" s="94" t="str">
        <f t="shared" si="38"/>
        <v>Internal services</v>
      </c>
      <c r="D86" s="18" t="str">
        <f t="shared" si="65"/>
        <v>IS</v>
      </c>
      <c r="E86" s="18" t="s">
        <v>649</v>
      </c>
      <c r="F86" s="161"/>
      <c r="G86" s="161"/>
      <c r="H86" s="98">
        <f t="shared" ref="H86:T86" si="71">H211-H337</f>
        <v>0</v>
      </c>
      <c r="I86" s="98">
        <f t="shared" si="71"/>
        <v>0</v>
      </c>
      <c r="J86" s="98">
        <f t="shared" si="71"/>
        <v>0</v>
      </c>
      <c r="K86" s="98">
        <f t="shared" si="71"/>
        <v>0</v>
      </c>
      <c r="L86" s="98">
        <f t="shared" si="71"/>
        <v>0</v>
      </c>
      <c r="M86" s="98">
        <f t="shared" si="71"/>
        <v>0</v>
      </c>
      <c r="N86" s="98">
        <f t="shared" si="71"/>
        <v>0</v>
      </c>
      <c r="O86" s="98">
        <f t="shared" si="71"/>
        <v>0</v>
      </c>
      <c r="P86" s="98">
        <f t="shared" si="71"/>
        <v>0</v>
      </c>
      <c r="Q86" s="98">
        <f t="shared" si="71"/>
        <v>0</v>
      </c>
      <c r="R86" s="98">
        <f t="shared" si="71"/>
        <v>0</v>
      </c>
      <c r="S86" s="98">
        <f t="shared" si="71"/>
        <v>0</v>
      </c>
      <c r="T86" s="98">
        <f t="shared" si="71"/>
        <v>0</v>
      </c>
      <c r="U86" s="161"/>
      <c r="V86" s="161"/>
    </row>
    <row r="87" spans="1:257" s="137" customFormat="1" ht="13.5">
      <c r="B87" s="35" t="s">
        <v>572</v>
      </c>
      <c r="C87" s="94" t="str">
        <f t="shared" si="38"/>
        <v>Service management</v>
      </c>
      <c r="D87" s="18" t="str">
        <f t="shared" si="65"/>
        <v>SM</v>
      </c>
      <c r="E87" s="18" t="s">
        <v>649</v>
      </c>
      <c r="F87" s="161"/>
      <c r="G87" s="161"/>
      <c r="H87" s="98">
        <f t="shared" ref="H87:T87" si="72">H212-H338</f>
        <v>0</v>
      </c>
      <c r="I87" s="98">
        <f t="shared" si="72"/>
        <v>0</v>
      </c>
      <c r="J87" s="98">
        <f t="shared" si="72"/>
        <v>0</v>
      </c>
      <c r="K87" s="98">
        <f t="shared" si="72"/>
        <v>0</v>
      </c>
      <c r="L87" s="98">
        <f t="shared" si="72"/>
        <v>0</v>
      </c>
      <c r="M87" s="98">
        <f t="shared" si="72"/>
        <v>0</v>
      </c>
      <c r="N87" s="98">
        <f t="shared" si="72"/>
        <v>0</v>
      </c>
      <c r="O87" s="98">
        <f t="shared" si="72"/>
        <v>0</v>
      </c>
      <c r="P87" s="98">
        <f t="shared" si="72"/>
        <v>0</v>
      </c>
      <c r="Q87" s="98">
        <f t="shared" si="72"/>
        <v>0</v>
      </c>
      <c r="R87" s="98">
        <f t="shared" si="72"/>
        <v>0</v>
      </c>
      <c r="S87" s="98">
        <f t="shared" si="72"/>
        <v>0</v>
      </c>
      <c r="T87" s="98">
        <f t="shared" si="72"/>
        <v>0</v>
      </c>
      <c r="U87" s="161"/>
      <c r="V87" s="161"/>
    </row>
    <row r="88" spans="1:257" s="137" customFormat="1" ht="13.5">
      <c r="B88" s="35" t="s">
        <v>572</v>
      </c>
      <c r="C88" s="94" t="str">
        <f t="shared" ref="C88:C119" si="73">C213</f>
        <v>Transition</v>
      </c>
      <c r="D88" s="18" t="str">
        <f t="shared" si="65"/>
        <v>TR</v>
      </c>
      <c r="E88" s="18" t="s">
        <v>649</v>
      </c>
      <c r="F88" s="161"/>
      <c r="G88" s="161"/>
      <c r="H88" s="98">
        <f t="shared" ref="H88:T88" si="74">H213-H339</f>
        <v>0</v>
      </c>
      <c r="I88" s="98">
        <f t="shared" si="74"/>
        <v>0</v>
      </c>
      <c r="J88" s="98">
        <f t="shared" si="74"/>
        <v>0</v>
      </c>
      <c r="K88" s="98">
        <f t="shared" si="74"/>
        <v>0</v>
      </c>
      <c r="L88" s="98">
        <f t="shared" si="74"/>
        <v>0</v>
      </c>
      <c r="M88" s="98">
        <f t="shared" si="74"/>
        <v>0</v>
      </c>
      <c r="N88" s="98">
        <f t="shared" si="74"/>
        <v>0</v>
      </c>
      <c r="O88" s="98">
        <f t="shared" si="74"/>
        <v>0</v>
      </c>
      <c r="P88" s="98">
        <f t="shared" si="74"/>
        <v>0</v>
      </c>
      <c r="Q88" s="98">
        <f t="shared" si="74"/>
        <v>0</v>
      </c>
      <c r="R88" s="98">
        <f t="shared" si="74"/>
        <v>0</v>
      </c>
      <c r="S88" s="98">
        <f t="shared" si="74"/>
        <v>0</v>
      </c>
      <c r="T88" s="98">
        <f t="shared" si="74"/>
        <v>0</v>
      </c>
      <c r="U88" s="161"/>
      <c r="V88" s="161"/>
    </row>
    <row r="89" spans="1:257" s="137" customFormat="1" ht="13.5">
      <c r="B89" s="35" t="s">
        <v>572</v>
      </c>
      <c r="C89" s="94" t="str">
        <f t="shared" si="73"/>
        <v>IT Services</v>
      </c>
      <c r="D89" s="18" t="str">
        <f t="shared" si="65"/>
        <v>IT</v>
      </c>
      <c r="E89" s="18" t="s">
        <v>649</v>
      </c>
      <c r="F89" s="161"/>
      <c r="G89" s="161"/>
      <c r="H89" s="98">
        <f t="shared" ref="H89:T89" si="75">H214-H340</f>
        <v>0</v>
      </c>
      <c r="I89" s="98">
        <f t="shared" si="75"/>
        <v>0</v>
      </c>
      <c r="J89" s="98">
        <f t="shared" si="75"/>
        <v>0</v>
      </c>
      <c r="K89" s="98">
        <f t="shared" si="75"/>
        <v>0</v>
      </c>
      <c r="L89" s="98">
        <f t="shared" si="75"/>
        <v>0</v>
      </c>
      <c r="M89" s="98">
        <f t="shared" si="75"/>
        <v>0</v>
      </c>
      <c r="N89" s="98">
        <f t="shared" si="75"/>
        <v>0</v>
      </c>
      <c r="O89" s="98">
        <f t="shared" si="75"/>
        <v>0</v>
      </c>
      <c r="P89" s="98">
        <f t="shared" si="75"/>
        <v>0</v>
      </c>
      <c r="Q89" s="98">
        <f t="shared" si="75"/>
        <v>0</v>
      </c>
      <c r="R89" s="98">
        <f t="shared" si="75"/>
        <v>0</v>
      </c>
      <c r="S89" s="98">
        <f t="shared" si="75"/>
        <v>0</v>
      </c>
      <c r="T89" s="98">
        <f t="shared" si="75"/>
        <v>0</v>
      </c>
      <c r="U89" s="161"/>
      <c r="V89" s="161"/>
    </row>
    <row r="90" spans="1:257" s="161" customFormat="1" ht="13.5">
      <c r="B90" s="35" t="s">
        <v>572</v>
      </c>
      <c r="C90" s="94" t="str">
        <f t="shared" si="73"/>
        <v>Office Sundry</v>
      </c>
      <c r="D90" s="18" t="str">
        <f t="shared" si="65"/>
        <v>OS</v>
      </c>
      <c r="E90" s="18" t="s">
        <v>649</v>
      </c>
      <c r="H90" s="98">
        <f t="shared" ref="H90:T90" si="76">H215-H341</f>
        <v>0</v>
      </c>
      <c r="I90" s="98">
        <f t="shared" si="76"/>
        <v>0</v>
      </c>
      <c r="J90" s="98">
        <f t="shared" si="76"/>
        <v>0</v>
      </c>
      <c r="K90" s="98">
        <f t="shared" si="76"/>
        <v>0</v>
      </c>
      <c r="L90" s="98">
        <f t="shared" si="76"/>
        <v>0</v>
      </c>
      <c r="M90" s="98">
        <f t="shared" si="76"/>
        <v>0</v>
      </c>
      <c r="N90" s="98">
        <f t="shared" si="76"/>
        <v>0</v>
      </c>
      <c r="O90" s="98">
        <f t="shared" si="76"/>
        <v>0</v>
      </c>
      <c r="P90" s="98">
        <f t="shared" si="76"/>
        <v>0</v>
      </c>
      <c r="Q90" s="98">
        <f t="shared" si="76"/>
        <v>0</v>
      </c>
      <c r="R90" s="98">
        <f t="shared" si="76"/>
        <v>0</v>
      </c>
      <c r="S90" s="98">
        <f t="shared" si="76"/>
        <v>0</v>
      </c>
      <c r="T90" s="98">
        <f t="shared" si="76"/>
        <v>0</v>
      </c>
    </row>
    <row r="91" spans="1:257" s="137" customFormat="1" ht="13.5">
      <c r="A91" s="161"/>
      <c r="B91" s="35" t="s">
        <v>572</v>
      </c>
      <c r="C91" s="94" t="str">
        <f t="shared" si="73"/>
        <v>Spare - please specify</v>
      </c>
      <c r="D91" s="18" t="str">
        <f t="shared" si="65"/>
        <v>SP1</v>
      </c>
      <c r="E91" s="18" t="s">
        <v>649</v>
      </c>
      <c r="F91" s="161"/>
      <c r="G91" s="161"/>
      <c r="H91" s="98">
        <f t="shared" ref="H91:T91" si="77">H216-H342</f>
        <v>0</v>
      </c>
      <c r="I91" s="98">
        <f t="shared" si="77"/>
        <v>0</v>
      </c>
      <c r="J91" s="98">
        <f t="shared" si="77"/>
        <v>0</v>
      </c>
      <c r="K91" s="98">
        <f t="shared" si="77"/>
        <v>0</v>
      </c>
      <c r="L91" s="98">
        <f t="shared" si="77"/>
        <v>0</v>
      </c>
      <c r="M91" s="98">
        <f t="shared" si="77"/>
        <v>0</v>
      </c>
      <c r="N91" s="98">
        <f t="shared" si="77"/>
        <v>0</v>
      </c>
      <c r="O91" s="98">
        <f t="shared" si="77"/>
        <v>0</v>
      </c>
      <c r="P91" s="98">
        <f t="shared" si="77"/>
        <v>0</v>
      </c>
      <c r="Q91" s="98">
        <f t="shared" si="77"/>
        <v>0</v>
      </c>
      <c r="R91" s="98">
        <f t="shared" si="77"/>
        <v>0</v>
      </c>
      <c r="S91" s="98">
        <f t="shared" si="77"/>
        <v>0</v>
      </c>
      <c r="T91" s="98">
        <f t="shared" si="77"/>
        <v>0</v>
      </c>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row>
    <row r="92" spans="1:257" s="137" customFormat="1" ht="13.5">
      <c r="A92" s="161"/>
      <c r="B92" s="35" t="s">
        <v>572</v>
      </c>
      <c r="C92" s="94" t="str">
        <f t="shared" si="73"/>
        <v>Spare - please specify</v>
      </c>
      <c r="D92" s="18" t="str">
        <f t="shared" si="65"/>
        <v>SP2</v>
      </c>
      <c r="E92" s="18" t="s">
        <v>649</v>
      </c>
      <c r="F92" s="161"/>
      <c r="G92" s="161"/>
      <c r="H92" s="98">
        <f t="shared" ref="H92:T92" si="78">H217-H343</f>
        <v>0</v>
      </c>
      <c r="I92" s="98">
        <f t="shared" si="78"/>
        <v>0</v>
      </c>
      <c r="J92" s="98">
        <f t="shared" si="78"/>
        <v>0</v>
      </c>
      <c r="K92" s="98">
        <f t="shared" si="78"/>
        <v>0</v>
      </c>
      <c r="L92" s="98">
        <f t="shared" si="78"/>
        <v>0</v>
      </c>
      <c r="M92" s="98">
        <f t="shared" si="78"/>
        <v>0</v>
      </c>
      <c r="N92" s="98">
        <f t="shared" si="78"/>
        <v>0</v>
      </c>
      <c r="O92" s="98">
        <f t="shared" si="78"/>
        <v>0</v>
      </c>
      <c r="P92" s="98">
        <f t="shared" si="78"/>
        <v>0</v>
      </c>
      <c r="Q92" s="98">
        <f t="shared" si="78"/>
        <v>0</v>
      </c>
      <c r="R92" s="98">
        <f t="shared" si="78"/>
        <v>0</v>
      </c>
      <c r="S92" s="98">
        <f t="shared" si="78"/>
        <v>0</v>
      </c>
      <c r="T92" s="98">
        <f t="shared" si="78"/>
        <v>0</v>
      </c>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row>
    <row r="93" spans="1:257" s="137" customFormat="1" ht="13.5">
      <c r="A93" s="161"/>
      <c r="B93" s="35" t="s">
        <v>572</v>
      </c>
      <c r="C93" s="94" t="str">
        <f t="shared" si="73"/>
        <v>Spare - please specify</v>
      </c>
      <c r="D93" s="18" t="str">
        <f t="shared" si="65"/>
        <v>SP3</v>
      </c>
      <c r="E93" s="18" t="s">
        <v>649</v>
      </c>
      <c r="F93" s="161"/>
      <c r="G93" s="161"/>
      <c r="H93" s="98">
        <f t="shared" ref="H93:T93" si="79">H218-H344</f>
        <v>0</v>
      </c>
      <c r="I93" s="98">
        <f t="shared" si="79"/>
        <v>0</v>
      </c>
      <c r="J93" s="98">
        <f t="shared" si="79"/>
        <v>0</v>
      </c>
      <c r="K93" s="98">
        <f t="shared" si="79"/>
        <v>0</v>
      </c>
      <c r="L93" s="98">
        <f t="shared" si="79"/>
        <v>0</v>
      </c>
      <c r="M93" s="98">
        <f t="shared" si="79"/>
        <v>0</v>
      </c>
      <c r="N93" s="98">
        <f t="shared" si="79"/>
        <v>0</v>
      </c>
      <c r="O93" s="98">
        <f t="shared" si="79"/>
        <v>0</v>
      </c>
      <c r="P93" s="98">
        <f t="shared" si="79"/>
        <v>0</v>
      </c>
      <c r="Q93" s="98">
        <f t="shared" si="79"/>
        <v>0</v>
      </c>
      <c r="R93" s="98">
        <f t="shared" si="79"/>
        <v>0</v>
      </c>
      <c r="S93" s="98">
        <f t="shared" si="79"/>
        <v>0</v>
      </c>
      <c r="T93" s="98">
        <f t="shared" si="79"/>
        <v>0</v>
      </c>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row>
    <row r="94" spans="1:257" s="137" customFormat="1" ht="13.5">
      <c r="A94" s="161"/>
      <c r="B94" s="35" t="s">
        <v>576</v>
      </c>
      <c r="C94" s="16" t="str">
        <f t="shared" si="73"/>
        <v xml:space="preserve">Operations </v>
      </c>
      <c r="D94" s="18"/>
      <c r="E94" s="18" t="s">
        <v>649</v>
      </c>
      <c r="F94" s="161"/>
      <c r="G94" s="161"/>
      <c r="H94" s="98">
        <f t="shared" ref="H94:T94" si="80">H219-H345</f>
        <v>0</v>
      </c>
      <c r="I94" s="98">
        <f t="shared" si="80"/>
        <v>0</v>
      </c>
      <c r="J94" s="98">
        <f t="shared" si="80"/>
        <v>0</v>
      </c>
      <c r="K94" s="98">
        <f t="shared" si="80"/>
        <v>0</v>
      </c>
      <c r="L94" s="98">
        <f t="shared" si="80"/>
        <v>0</v>
      </c>
      <c r="M94" s="98">
        <f t="shared" si="80"/>
        <v>0</v>
      </c>
      <c r="N94" s="98">
        <f t="shared" si="80"/>
        <v>0</v>
      </c>
      <c r="O94" s="98">
        <f t="shared" si="80"/>
        <v>0</v>
      </c>
      <c r="P94" s="98">
        <f t="shared" si="80"/>
        <v>0</v>
      </c>
      <c r="Q94" s="98">
        <f t="shared" si="80"/>
        <v>0</v>
      </c>
      <c r="R94" s="98">
        <f t="shared" si="80"/>
        <v>0</v>
      </c>
      <c r="S94" s="98">
        <f t="shared" si="80"/>
        <v>0</v>
      </c>
      <c r="T94" s="98">
        <f t="shared" si="80"/>
        <v>0</v>
      </c>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row>
    <row r="95" spans="1:257" s="137" customFormat="1" ht="13.5">
      <c r="A95" s="161"/>
      <c r="B95" s="35" t="s">
        <v>576</v>
      </c>
      <c r="C95" s="94" t="str">
        <f t="shared" si="73"/>
        <v>Payroll costs</v>
      </c>
      <c r="D95" s="18" t="str">
        <f t="shared" ref="D95:D107" si="81">D220</f>
        <v>PR</v>
      </c>
      <c r="E95" s="18" t="s">
        <v>649</v>
      </c>
      <c r="F95" s="161"/>
      <c r="G95" s="161"/>
      <c r="H95" s="98">
        <f t="shared" ref="H95:T95" si="82">H220-H346</f>
        <v>0</v>
      </c>
      <c r="I95" s="98">
        <f t="shared" si="82"/>
        <v>0</v>
      </c>
      <c r="J95" s="98">
        <f t="shared" si="82"/>
        <v>0</v>
      </c>
      <c r="K95" s="98">
        <f t="shared" si="82"/>
        <v>0</v>
      </c>
      <c r="L95" s="98">
        <f t="shared" si="82"/>
        <v>0</v>
      </c>
      <c r="M95" s="98">
        <f t="shared" si="82"/>
        <v>0</v>
      </c>
      <c r="N95" s="98">
        <f t="shared" si="82"/>
        <v>0</v>
      </c>
      <c r="O95" s="98">
        <f t="shared" si="82"/>
        <v>0</v>
      </c>
      <c r="P95" s="98">
        <f t="shared" si="82"/>
        <v>0</v>
      </c>
      <c r="Q95" s="98">
        <f t="shared" si="82"/>
        <v>0</v>
      </c>
      <c r="R95" s="98">
        <f t="shared" si="82"/>
        <v>0</v>
      </c>
      <c r="S95" s="98">
        <f t="shared" si="82"/>
        <v>0</v>
      </c>
      <c r="T95" s="98">
        <f t="shared" si="82"/>
        <v>0</v>
      </c>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row>
    <row r="96" spans="1:257" s="137" customFormat="1" ht="13.5">
      <c r="A96" s="161"/>
      <c r="B96" s="35" t="s">
        <v>576</v>
      </c>
      <c r="C96" s="94" t="str">
        <f t="shared" si="73"/>
        <v>Non-payroll costs</v>
      </c>
      <c r="D96" s="18" t="str">
        <f t="shared" si="81"/>
        <v>NP</v>
      </c>
      <c r="E96" s="18" t="s">
        <v>649</v>
      </c>
      <c r="F96" s="161"/>
      <c r="G96" s="161"/>
      <c r="H96" s="98">
        <f t="shared" ref="H96:T96" si="83">H221-H347</f>
        <v>0</v>
      </c>
      <c r="I96" s="98">
        <f t="shared" si="83"/>
        <v>0</v>
      </c>
      <c r="J96" s="98">
        <f t="shared" si="83"/>
        <v>0</v>
      </c>
      <c r="K96" s="98">
        <f t="shared" si="83"/>
        <v>0</v>
      </c>
      <c r="L96" s="98">
        <f t="shared" si="83"/>
        <v>0</v>
      </c>
      <c r="M96" s="98">
        <f t="shared" si="83"/>
        <v>0</v>
      </c>
      <c r="N96" s="98">
        <f t="shared" si="83"/>
        <v>0</v>
      </c>
      <c r="O96" s="98">
        <f t="shared" si="83"/>
        <v>0</v>
      </c>
      <c r="P96" s="98">
        <f t="shared" si="83"/>
        <v>0</v>
      </c>
      <c r="Q96" s="98">
        <f t="shared" si="83"/>
        <v>0</v>
      </c>
      <c r="R96" s="98">
        <f t="shared" si="83"/>
        <v>0</v>
      </c>
      <c r="S96" s="98">
        <f t="shared" si="83"/>
        <v>0</v>
      </c>
      <c r="T96" s="98">
        <f t="shared" si="83"/>
        <v>0</v>
      </c>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row>
    <row r="97" spans="1:257" s="137" customFormat="1" ht="13.5">
      <c r="A97" s="161"/>
      <c r="B97" s="35" t="s">
        <v>576</v>
      </c>
      <c r="C97" s="94" t="str">
        <f t="shared" si="73"/>
        <v>Recruitment</v>
      </c>
      <c r="D97" s="18" t="str">
        <f t="shared" si="81"/>
        <v>RC</v>
      </c>
      <c r="E97" s="18" t="s">
        <v>649</v>
      </c>
      <c r="F97" s="161"/>
      <c r="G97" s="161"/>
      <c r="H97" s="98">
        <f t="shared" ref="H97:T97" si="84">H222-H348</f>
        <v>0</v>
      </c>
      <c r="I97" s="98">
        <f t="shared" si="84"/>
        <v>0</v>
      </c>
      <c r="J97" s="98">
        <f t="shared" si="84"/>
        <v>0</v>
      </c>
      <c r="K97" s="98">
        <f t="shared" si="84"/>
        <v>0</v>
      </c>
      <c r="L97" s="98">
        <f t="shared" si="84"/>
        <v>0</v>
      </c>
      <c r="M97" s="98">
        <f t="shared" si="84"/>
        <v>0</v>
      </c>
      <c r="N97" s="98">
        <f t="shared" si="84"/>
        <v>0</v>
      </c>
      <c r="O97" s="98">
        <f t="shared" si="84"/>
        <v>0</v>
      </c>
      <c r="P97" s="98">
        <f t="shared" si="84"/>
        <v>0</v>
      </c>
      <c r="Q97" s="98">
        <f t="shared" si="84"/>
        <v>0</v>
      </c>
      <c r="R97" s="98">
        <f t="shared" si="84"/>
        <v>0</v>
      </c>
      <c r="S97" s="98">
        <f t="shared" si="84"/>
        <v>0</v>
      </c>
      <c r="T97" s="98">
        <f t="shared" si="84"/>
        <v>0</v>
      </c>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row>
    <row r="98" spans="1:257" s="137" customFormat="1" ht="13.5">
      <c r="A98" s="161"/>
      <c r="B98" s="35" t="s">
        <v>576</v>
      </c>
      <c r="C98" s="94" t="str">
        <f t="shared" si="73"/>
        <v>Accommodation</v>
      </c>
      <c r="D98" s="18" t="str">
        <f t="shared" si="81"/>
        <v>AC</v>
      </c>
      <c r="E98" s="18" t="s">
        <v>649</v>
      </c>
      <c r="F98" s="161"/>
      <c r="G98" s="161"/>
      <c r="H98" s="98">
        <f t="shared" ref="H98:T98" si="85">H223-H349</f>
        <v>0</v>
      </c>
      <c r="I98" s="98">
        <f t="shared" si="85"/>
        <v>0</v>
      </c>
      <c r="J98" s="98">
        <f t="shared" si="85"/>
        <v>0</v>
      </c>
      <c r="K98" s="98">
        <f t="shared" si="85"/>
        <v>0</v>
      </c>
      <c r="L98" s="98">
        <f t="shared" si="85"/>
        <v>0</v>
      </c>
      <c r="M98" s="98">
        <f t="shared" si="85"/>
        <v>0</v>
      </c>
      <c r="N98" s="98">
        <f t="shared" si="85"/>
        <v>0</v>
      </c>
      <c r="O98" s="98">
        <f t="shared" si="85"/>
        <v>0</v>
      </c>
      <c r="P98" s="98">
        <f t="shared" si="85"/>
        <v>0</v>
      </c>
      <c r="Q98" s="98">
        <f t="shared" si="85"/>
        <v>0</v>
      </c>
      <c r="R98" s="98">
        <f t="shared" si="85"/>
        <v>0</v>
      </c>
      <c r="S98" s="98">
        <f t="shared" si="85"/>
        <v>0</v>
      </c>
      <c r="T98" s="98">
        <f t="shared" si="85"/>
        <v>0</v>
      </c>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row>
    <row r="99" spans="1:257" s="137" customFormat="1" ht="13.5">
      <c r="A99" s="161"/>
      <c r="B99" s="35" t="s">
        <v>576</v>
      </c>
      <c r="C99" s="94" t="str">
        <f t="shared" si="73"/>
        <v>External services</v>
      </c>
      <c r="D99" s="18" t="str">
        <f t="shared" si="81"/>
        <v>ES</v>
      </c>
      <c r="E99" s="18" t="s">
        <v>649</v>
      </c>
      <c r="F99" s="161"/>
      <c r="G99" s="161"/>
      <c r="H99" s="98">
        <f t="shared" ref="H99:T99" si="86">H224-H350</f>
        <v>0</v>
      </c>
      <c r="I99" s="98">
        <f t="shared" si="86"/>
        <v>0</v>
      </c>
      <c r="J99" s="98">
        <f t="shared" si="86"/>
        <v>0</v>
      </c>
      <c r="K99" s="98">
        <f t="shared" si="86"/>
        <v>0</v>
      </c>
      <c r="L99" s="98">
        <f t="shared" si="86"/>
        <v>0</v>
      </c>
      <c r="M99" s="98">
        <f t="shared" si="86"/>
        <v>0</v>
      </c>
      <c r="N99" s="98">
        <f t="shared" si="86"/>
        <v>0</v>
      </c>
      <c r="O99" s="98">
        <f t="shared" si="86"/>
        <v>0</v>
      </c>
      <c r="P99" s="98">
        <f t="shared" si="86"/>
        <v>0</v>
      </c>
      <c r="Q99" s="98">
        <f t="shared" si="86"/>
        <v>0</v>
      </c>
      <c r="R99" s="98">
        <f t="shared" si="86"/>
        <v>0</v>
      </c>
      <c r="S99" s="98">
        <f t="shared" si="86"/>
        <v>0</v>
      </c>
      <c r="T99" s="98">
        <f t="shared" si="86"/>
        <v>0</v>
      </c>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c r="DE99" s="161"/>
      <c r="DF99" s="161"/>
      <c r="DG99" s="161"/>
      <c r="DH99" s="161"/>
      <c r="DI99" s="161"/>
      <c r="DJ99" s="161"/>
      <c r="DK99" s="161"/>
      <c r="DL99" s="161"/>
      <c r="DM99" s="161"/>
      <c r="DN99" s="161"/>
      <c r="DO99" s="161"/>
      <c r="DP99" s="161"/>
      <c r="DQ99" s="161"/>
      <c r="DR99" s="161"/>
      <c r="DS99" s="161"/>
      <c r="DT99" s="161"/>
      <c r="DU99" s="161"/>
      <c r="DV99" s="161"/>
      <c r="DW99" s="161"/>
      <c r="DX99" s="161"/>
      <c r="DY99" s="161"/>
      <c r="DZ99" s="161"/>
      <c r="EA99" s="161"/>
      <c r="EB99" s="161"/>
      <c r="EC99" s="161"/>
      <c r="ED99" s="161"/>
      <c r="EE99" s="161"/>
      <c r="EF99" s="161"/>
      <c r="EG99" s="161"/>
      <c r="EH99" s="161"/>
      <c r="EI99" s="161"/>
      <c r="EJ99" s="161"/>
      <c r="EK99" s="161"/>
      <c r="EL99" s="161"/>
      <c r="EM99" s="161"/>
      <c r="EN99" s="161"/>
      <c r="EO99" s="161"/>
      <c r="EP99" s="161"/>
      <c r="EQ99" s="161"/>
      <c r="ER99" s="161"/>
      <c r="ES99" s="161"/>
      <c r="ET99" s="161"/>
      <c r="EU99" s="161"/>
      <c r="EV99" s="161"/>
      <c r="EW99" s="161"/>
      <c r="EX99" s="161"/>
      <c r="EY99" s="161"/>
      <c r="EZ99" s="161"/>
      <c r="FA99" s="161"/>
      <c r="FB99" s="161"/>
      <c r="FC99" s="161"/>
      <c r="FD99" s="161"/>
      <c r="FE99" s="161"/>
      <c r="FF99" s="161"/>
      <c r="FG99" s="161"/>
      <c r="FH99" s="161"/>
      <c r="FI99" s="161"/>
      <c r="FJ99" s="161"/>
      <c r="FK99" s="161"/>
      <c r="FL99" s="161"/>
      <c r="FM99" s="161"/>
      <c r="FN99" s="161"/>
      <c r="FO99" s="161"/>
      <c r="FP99" s="161"/>
      <c r="FQ99" s="161"/>
      <c r="FR99" s="161"/>
      <c r="FS99" s="161"/>
      <c r="FT99" s="161"/>
      <c r="FU99" s="161"/>
      <c r="FV99" s="161"/>
      <c r="FW99" s="161"/>
      <c r="FX99" s="161"/>
      <c r="FY99" s="161"/>
      <c r="FZ99" s="161"/>
      <c r="GA99" s="161"/>
      <c r="GB99" s="161"/>
      <c r="GC99" s="161"/>
      <c r="GD99" s="161"/>
      <c r="GE99" s="161"/>
      <c r="GF99" s="161"/>
      <c r="GG99" s="161"/>
      <c r="GH99" s="161"/>
      <c r="GI99" s="161"/>
      <c r="GJ99" s="161"/>
      <c r="GK99" s="161"/>
      <c r="GL99" s="161"/>
      <c r="GM99" s="161"/>
      <c r="GN99" s="161"/>
      <c r="GO99" s="161"/>
      <c r="GP99" s="161"/>
      <c r="GQ99" s="161"/>
      <c r="GR99" s="161"/>
      <c r="GS99" s="161"/>
      <c r="GT99" s="161"/>
      <c r="GU99" s="161"/>
      <c r="GV99" s="161"/>
      <c r="GW99" s="161"/>
      <c r="GX99" s="161"/>
      <c r="GY99" s="161"/>
      <c r="GZ99" s="161"/>
      <c r="HA99" s="161"/>
      <c r="HB99" s="161"/>
      <c r="HC99" s="161"/>
      <c r="HD99" s="161"/>
      <c r="HE99" s="161"/>
      <c r="HF99" s="161"/>
      <c r="HG99" s="161"/>
      <c r="HH99" s="161"/>
      <c r="HI99" s="161"/>
      <c r="HJ99" s="161"/>
      <c r="HK99" s="161"/>
      <c r="HL99" s="161"/>
      <c r="HM99" s="161"/>
      <c r="HN99" s="161"/>
      <c r="HO99" s="161"/>
      <c r="HP99" s="161"/>
      <c r="HQ99" s="161"/>
      <c r="HR99" s="161"/>
      <c r="HS99" s="161"/>
      <c r="HT99" s="161"/>
      <c r="HU99" s="161"/>
      <c r="HV99" s="161"/>
      <c r="HW99" s="161"/>
      <c r="HX99" s="161"/>
      <c r="HY99" s="161"/>
      <c r="HZ99" s="161"/>
      <c r="IA99" s="161"/>
      <c r="IB99" s="161"/>
      <c r="IC99" s="161"/>
      <c r="ID99" s="161"/>
      <c r="IE99" s="161"/>
      <c r="IF99" s="161"/>
      <c r="IG99" s="161"/>
      <c r="IH99" s="161"/>
      <c r="II99" s="161"/>
      <c r="IJ99" s="161"/>
      <c r="IK99" s="161"/>
      <c r="IL99" s="161"/>
      <c r="IM99" s="161"/>
      <c r="IN99" s="161"/>
      <c r="IO99" s="161"/>
      <c r="IP99" s="161"/>
      <c r="IQ99" s="161"/>
      <c r="IR99" s="161"/>
      <c r="IS99" s="161"/>
      <c r="IT99" s="161"/>
      <c r="IU99" s="161"/>
      <c r="IV99" s="161"/>
      <c r="IW99" s="161"/>
    </row>
    <row r="100" spans="1:257" s="137" customFormat="1" ht="13.5">
      <c r="A100" s="161"/>
      <c r="B100" s="35" t="s">
        <v>576</v>
      </c>
      <c r="C100" s="94" t="str">
        <f t="shared" si="73"/>
        <v>Internal services</v>
      </c>
      <c r="D100" s="18" t="str">
        <f t="shared" si="81"/>
        <v>IS</v>
      </c>
      <c r="E100" s="18" t="s">
        <v>649</v>
      </c>
      <c r="F100" s="161"/>
      <c r="G100" s="161"/>
      <c r="H100" s="98">
        <f t="shared" ref="H100:T100" si="87">H225-H351</f>
        <v>0</v>
      </c>
      <c r="I100" s="98">
        <f t="shared" si="87"/>
        <v>0</v>
      </c>
      <c r="J100" s="98">
        <f t="shared" si="87"/>
        <v>0</v>
      </c>
      <c r="K100" s="98">
        <f t="shared" si="87"/>
        <v>0</v>
      </c>
      <c r="L100" s="98">
        <f t="shared" si="87"/>
        <v>0</v>
      </c>
      <c r="M100" s="98">
        <f t="shared" si="87"/>
        <v>0</v>
      </c>
      <c r="N100" s="98">
        <f t="shared" si="87"/>
        <v>0</v>
      </c>
      <c r="O100" s="98">
        <f t="shared" si="87"/>
        <v>0</v>
      </c>
      <c r="P100" s="98">
        <f t="shared" si="87"/>
        <v>0</v>
      </c>
      <c r="Q100" s="98">
        <f t="shared" si="87"/>
        <v>0</v>
      </c>
      <c r="R100" s="98">
        <f t="shared" si="87"/>
        <v>0</v>
      </c>
      <c r="S100" s="98">
        <f t="shared" si="87"/>
        <v>0</v>
      </c>
      <c r="T100" s="98">
        <f t="shared" si="87"/>
        <v>0</v>
      </c>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c r="DE100" s="161"/>
      <c r="DF100" s="161"/>
      <c r="DG100" s="161"/>
      <c r="DH100" s="161"/>
      <c r="DI100" s="161"/>
      <c r="DJ100" s="161"/>
      <c r="DK100" s="161"/>
      <c r="DL100" s="161"/>
      <c r="DM100" s="161"/>
      <c r="DN100" s="161"/>
      <c r="DO100" s="161"/>
      <c r="DP100" s="161"/>
      <c r="DQ100" s="161"/>
      <c r="DR100" s="161"/>
      <c r="DS100" s="161"/>
      <c r="DT100" s="161"/>
      <c r="DU100" s="161"/>
      <c r="DV100" s="161"/>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row>
    <row r="101" spans="1:257" s="137" customFormat="1" ht="13.5">
      <c r="A101" s="18"/>
      <c r="B101" s="35" t="s">
        <v>576</v>
      </c>
      <c r="C101" s="94" t="str">
        <f t="shared" si="73"/>
        <v>Service management</v>
      </c>
      <c r="D101" s="18" t="str">
        <f t="shared" si="81"/>
        <v>SM</v>
      </c>
      <c r="E101" s="18" t="s">
        <v>649</v>
      </c>
      <c r="F101" s="161"/>
      <c r="G101" s="161"/>
      <c r="H101" s="98">
        <f t="shared" ref="H101:T101" si="88">H226-H352</f>
        <v>0</v>
      </c>
      <c r="I101" s="98">
        <f t="shared" si="88"/>
        <v>0</v>
      </c>
      <c r="J101" s="98">
        <f t="shared" si="88"/>
        <v>0</v>
      </c>
      <c r="K101" s="98">
        <f t="shared" si="88"/>
        <v>0</v>
      </c>
      <c r="L101" s="98">
        <f t="shared" si="88"/>
        <v>0</v>
      </c>
      <c r="M101" s="98">
        <f t="shared" si="88"/>
        <v>0</v>
      </c>
      <c r="N101" s="98">
        <f t="shared" si="88"/>
        <v>0</v>
      </c>
      <c r="O101" s="98">
        <f t="shared" si="88"/>
        <v>0</v>
      </c>
      <c r="P101" s="98">
        <f t="shared" si="88"/>
        <v>0</v>
      </c>
      <c r="Q101" s="98">
        <f t="shared" si="88"/>
        <v>0</v>
      </c>
      <c r="R101" s="98">
        <f t="shared" si="88"/>
        <v>0</v>
      </c>
      <c r="S101" s="98">
        <f t="shared" si="88"/>
        <v>0</v>
      </c>
      <c r="T101" s="98">
        <f t="shared" si="88"/>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row>
    <row r="102" spans="1:257" s="137" customFormat="1" ht="13.5">
      <c r="A102" s="161"/>
      <c r="B102" s="35" t="s">
        <v>576</v>
      </c>
      <c r="C102" s="94" t="str">
        <f t="shared" si="73"/>
        <v>Transition</v>
      </c>
      <c r="D102" s="18" t="str">
        <f t="shared" si="81"/>
        <v>TR</v>
      </c>
      <c r="E102" s="18" t="s">
        <v>649</v>
      </c>
      <c r="F102" s="161"/>
      <c r="G102" s="161"/>
      <c r="H102" s="98">
        <f t="shared" ref="H102:T102" si="89">H227-H353</f>
        <v>0</v>
      </c>
      <c r="I102" s="98">
        <f t="shared" si="89"/>
        <v>0</v>
      </c>
      <c r="J102" s="98">
        <f t="shared" si="89"/>
        <v>0</v>
      </c>
      <c r="K102" s="98">
        <f t="shared" si="89"/>
        <v>0</v>
      </c>
      <c r="L102" s="98">
        <f t="shared" si="89"/>
        <v>0</v>
      </c>
      <c r="M102" s="98">
        <f t="shared" si="89"/>
        <v>0</v>
      </c>
      <c r="N102" s="98">
        <f t="shared" si="89"/>
        <v>0</v>
      </c>
      <c r="O102" s="98">
        <f t="shared" si="89"/>
        <v>0</v>
      </c>
      <c r="P102" s="98">
        <f t="shared" si="89"/>
        <v>0</v>
      </c>
      <c r="Q102" s="98">
        <f t="shared" si="89"/>
        <v>0</v>
      </c>
      <c r="R102" s="98">
        <f t="shared" si="89"/>
        <v>0</v>
      </c>
      <c r="S102" s="98">
        <f t="shared" si="89"/>
        <v>0</v>
      </c>
      <c r="T102" s="98">
        <f t="shared" si="89"/>
        <v>0</v>
      </c>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c r="DE102" s="161"/>
      <c r="DF102" s="161"/>
      <c r="DG102" s="161"/>
      <c r="DH102" s="161"/>
      <c r="DI102" s="161"/>
      <c r="DJ102" s="161"/>
      <c r="DK102" s="161"/>
      <c r="DL102" s="161"/>
      <c r="DM102" s="161"/>
      <c r="DN102" s="161"/>
      <c r="DO102" s="161"/>
      <c r="DP102" s="161"/>
      <c r="DQ102" s="161"/>
      <c r="DR102" s="161"/>
      <c r="DS102" s="161"/>
      <c r="DT102" s="161"/>
      <c r="DU102" s="161"/>
      <c r="DV102" s="161"/>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row>
    <row r="103" spans="1:257" s="137" customFormat="1" ht="13.5">
      <c r="B103" s="35" t="s">
        <v>576</v>
      </c>
      <c r="C103" s="94" t="str">
        <f t="shared" si="73"/>
        <v>IT Services</v>
      </c>
      <c r="D103" s="18" t="str">
        <f t="shared" si="81"/>
        <v>IT</v>
      </c>
      <c r="E103" s="18" t="s">
        <v>649</v>
      </c>
      <c r="F103" s="161"/>
      <c r="G103" s="161"/>
      <c r="H103" s="98">
        <f t="shared" ref="H103:T103" si="90">H228-H354</f>
        <v>0</v>
      </c>
      <c r="I103" s="98">
        <f t="shared" si="90"/>
        <v>0</v>
      </c>
      <c r="J103" s="98">
        <f t="shared" si="90"/>
        <v>0</v>
      </c>
      <c r="K103" s="98">
        <f t="shared" si="90"/>
        <v>0</v>
      </c>
      <c r="L103" s="98">
        <f t="shared" si="90"/>
        <v>0</v>
      </c>
      <c r="M103" s="98">
        <f t="shared" si="90"/>
        <v>0</v>
      </c>
      <c r="N103" s="98">
        <f t="shared" si="90"/>
        <v>0</v>
      </c>
      <c r="O103" s="98">
        <f t="shared" si="90"/>
        <v>0</v>
      </c>
      <c r="P103" s="98">
        <f t="shared" si="90"/>
        <v>0</v>
      </c>
      <c r="Q103" s="98">
        <f t="shared" si="90"/>
        <v>0</v>
      </c>
      <c r="R103" s="98">
        <f t="shared" si="90"/>
        <v>0</v>
      </c>
      <c r="S103" s="98">
        <f t="shared" si="90"/>
        <v>0</v>
      </c>
      <c r="T103" s="98">
        <f t="shared" si="90"/>
        <v>0</v>
      </c>
      <c r="U103" s="161"/>
      <c r="V103" s="161"/>
    </row>
    <row r="104" spans="1:257" s="161" customFormat="1" ht="13.5">
      <c r="B104" s="35" t="s">
        <v>576</v>
      </c>
      <c r="C104" s="94" t="str">
        <f t="shared" si="73"/>
        <v>Office Sundry</v>
      </c>
      <c r="D104" s="18" t="str">
        <f t="shared" si="81"/>
        <v>OS</v>
      </c>
      <c r="E104" s="18" t="s">
        <v>649</v>
      </c>
      <c r="H104" s="98">
        <f t="shared" ref="H104:T104" si="91">H229-H355</f>
        <v>0</v>
      </c>
      <c r="I104" s="98">
        <f t="shared" si="91"/>
        <v>0</v>
      </c>
      <c r="J104" s="98">
        <f t="shared" si="91"/>
        <v>0</v>
      </c>
      <c r="K104" s="98">
        <f t="shared" si="91"/>
        <v>0</v>
      </c>
      <c r="L104" s="98">
        <f t="shared" si="91"/>
        <v>0</v>
      </c>
      <c r="M104" s="98">
        <f t="shared" si="91"/>
        <v>0</v>
      </c>
      <c r="N104" s="98">
        <f t="shared" si="91"/>
        <v>0</v>
      </c>
      <c r="O104" s="98">
        <f t="shared" si="91"/>
        <v>0</v>
      </c>
      <c r="P104" s="98">
        <f t="shared" si="91"/>
        <v>0</v>
      </c>
      <c r="Q104" s="98">
        <f t="shared" si="91"/>
        <v>0</v>
      </c>
      <c r="R104" s="98">
        <f t="shared" si="91"/>
        <v>0</v>
      </c>
      <c r="S104" s="98">
        <f t="shared" si="91"/>
        <v>0</v>
      </c>
      <c r="T104" s="98">
        <f t="shared" si="91"/>
        <v>0</v>
      </c>
    </row>
    <row r="105" spans="1:257" s="137" customFormat="1" ht="13.5">
      <c r="B105" s="35" t="s">
        <v>576</v>
      </c>
      <c r="C105" s="94" t="str">
        <f t="shared" si="73"/>
        <v>Spare - please specify</v>
      </c>
      <c r="D105" s="18" t="str">
        <f t="shared" si="81"/>
        <v>SP1</v>
      </c>
      <c r="E105" s="18" t="s">
        <v>649</v>
      </c>
      <c r="F105" s="161"/>
      <c r="G105" s="161"/>
      <c r="H105" s="98">
        <f t="shared" ref="H105:T105" si="92">H230-H356</f>
        <v>0</v>
      </c>
      <c r="I105" s="98">
        <f t="shared" si="92"/>
        <v>0</v>
      </c>
      <c r="J105" s="98">
        <f t="shared" si="92"/>
        <v>0</v>
      </c>
      <c r="K105" s="98">
        <f t="shared" si="92"/>
        <v>0</v>
      </c>
      <c r="L105" s="98">
        <f t="shared" si="92"/>
        <v>0</v>
      </c>
      <c r="M105" s="98">
        <f t="shared" si="92"/>
        <v>0</v>
      </c>
      <c r="N105" s="98">
        <f t="shared" si="92"/>
        <v>0</v>
      </c>
      <c r="O105" s="98">
        <f t="shared" si="92"/>
        <v>0</v>
      </c>
      <c r="P105" s="98">
        <f t="shared" si="92"/>
        <v>0</v>
      </c>
      <c r="Q105" s="98">
        <f t="shared" si="92"/>
        <v>0</v>
      </c>
      <c r="R105" s="98">
        <f t="shared" si="92"/>
        <v>0</v>
      </c>
      <c r="S105" s="98">
        <f t="shared" si="92"/>
        <v>0</v>
      </c>
      <c r="T105" s="98">
        <f t="shared" si="92"/>
        <v>0</v>
      </c>
      <c r="U105" s="161"/>
      <c r="V105" s="161"/>
    </row>
    <row r="106" spans="1:257" s="137" customFormat="1" ht="13.5">
      <c r="B106" s="35" t="s">
        <v>576</v>
      </c>
      <c r="C106" s="94" t="str">
        <f t="shared" si="73"/>
        <v>Spare - please specify</v>
      </c>
      <c r="D106" s="18" t="str">
        <f t="shared" si="81"/>
        <v>SP2</v>
      </c>
      <c r="E106" s="18" t="s">
        <v>649</v>
      </c>
      <c r="F106" s="161"/>
      <c r="G106" s="161"/>
      <c r="H106" s="98">
        <f t="shared" ref="H106:T106" si="93">H231-H357</f>
        <v>0</v>
      </c>
      <c r="I106" s="98">
        <f t="shared" si="93"/>
        <v>0</v>
      </c>
      <c r="J106" s="98">
        <f t="shared" si="93"/>
        <v>0</v>
      </c>
      <c r="K106" s="98">
        <f t="shared" si="93"/>
        <v>0</v>
      </c>
      <c r="L106" s="98">
        <f t="shared" si="93"/>
        <v>0</v>
      </c>
      <c r="M106" s="98">
        <f t="shared" si="93"/>
        <v>0</v>
      </c>
      <c r="N106" s="98">
        <f t="shared" si="93"/>
        <v>0</v>
      </c>
      <c r="O106" s="98">
        <f t="shared" si="93"/>
        <v>0</v>
      </c>
      <c r="P106" s="98">
        <f t="shared" si="93"/>
        <v>0</v>
      </c>
      <c r="Q106" s="98">
        <f t="shared" si="93"/>
        <v>0</v>
      </c>
      <c r="R106" s="98">
        <f t="shared" si="93"/>
        <v>0</v>
      </c>
      <c r="S106" s="98">
        <f t="shared" si="93"/>
        <v>0</v>
      </c>
      <c r="T106" s="98">
        <f t="shared" si="93"/>
        <v>0</v>
      </c>
      <c r="U106" s="161"/>
      <c r="V106" s="161"/>
    </row>
    <row r="107" spans="1:257" s="137" customFormat="1" ht="13.5">
      <c r="B107" s="35" t="s">
        <v>576</v>
      </c>
      <c r="C107" s="94" t="str">
        <f t="shared" si="73"/>
        <v>Spare - please specify</v>
      </c>
      <c r="D107" s="18" t="str">
        <f t="shared" si="81"/>
        <v>SP3</v>
      </c>
      <c r="E107" s="18" t="s">
        <v>649</v>
      </c>
      <c r="F107" s="161"/>
      <c r="G107" s="161"/>
      <c r="H107" s="98">
        <f t="shared" ref="H107:T107" si="94">H232-H358</f>
        <v>0</v>
      </c>
      <c r="I107" s="98">
        <f t="shared" si="94"/>
        <v>0</v>
      </c>
      <c r="J107" s="98">
        <f t="shared" si="94"/>
        <v>0</v>
      </c>
      <c r="K107" s="98">
        <f t="shared" si="94"/>
        <v>0</v>
      </c>
      <c r="L107" s="98">
        <f t="shared" si="94"/>
        <v>0</v>
      </c>
      <c r="M107" s="98">
        <f t="shared" si="94"/>
        <v>0</v>
      </c>
      <c r="N107" s="98">
        <f t="shared" si="94"/>
        <v>0</v>
      </c>
      <c r="O107" s="98">
        <f t="shared" si="94"/>
        <v>0</v>
      </c>
      <c r="P107" s="98">
        <f t="shared" si="94"/>
        <v>0</v>
      </c>
      <c r="Q107" s="98">
        <f t="shared" si="94"/>
        <v>0</v>
      </c>
      <c r="R107" s="98">
        <f t="shared" si="94"/>
        <v>0</v>
      </c>
      <c r="S107" s="98">
        <f t="shared" si="94"/>
        <v>0</v>
      </c>
      <c r="T107" s="98">
        <f t="shared" si="94"/>
        <v>0</v>
      </c>
      <c r="U107" s="161"/>
      <c r="V107" s="161"/>
    </row>
    <row r="108" spans="1:257" s="137" customFormat="1" ht="13.5">
      <c r="B108" s="35" t="s">
        <v>578</v>
      </c>
      <c r="C108" s="16" t="str">
        <f t="shared" si="73"/>
        <v>Programme</v>
      </c>
      <c r="D108" s="18"/>
      <c r="E108" s="18" t="s">
        <v>649</v>
      </c>
      <c r="F108" s="161"/>
      <c r="G108" s="161"/>
      <c r="H108" s="98">
        <f t="shared" ref="H108:T108" si="95">H233-H359</f>
        <v>0</v>
      </c>
      <c r="I108" s="98">
        <f t="shared" si="95"/>
        <v>0</v>
      </c>
      <c r="J108" s="98">
        <f t="shared" si="95"/>
        <v>0</v>
      </c>
      <c r="K108" s="98">
        <f t="shared" si="95"/>
        <v>0</v>
      </c>
      <c r="L108" s="98">
        <f t="shared" si="95"/>
        <v>0</v>
      </c>
      <c r="M108" s="98">
        <f t="shared" si="95"/>
        <v>0</v>
      </c>
      <c r="N108" s="98">
        <f t="shared" si="95"/>
        <v>0</v>
      </c>
      <c r="O108" s="98">
        <f t="shared" si="95"/>
        <v>0</v>
      </c>
      <c r="P108" s="98">
        <f t="shared" si="95"/>
        <v>0</v>
      </c>
      <c r="Q108" s="98">
        <f t="shared" si="95"/>
        <v>0</v>
      </c>
      <c r="R108" s="98">
        <f t="shared" si="95"/>
        <v>0</v>
      </c>
      <c r="S108" s="98">
        <f t="shared" si="95"/>
        <v>0</v>
      </c>
      <c r="T108" s="98">
        <f t="shared" si="95"/>
        <v>0</v>
      </c>
      <c r="U108" s="161"/>
      <c r="V108" s="161"/>
    </row>
    <row r="109" spans="1:257" s="76" customFormat="1" ht="13.5">
      <c r="B109" s="35" t="s">
        <v>578</v>
      </c>
      <c r="C109" s="94" t="str">
        <f t="shared" si="73"/>
        <v>Payroll costs</v>
      </c>
      <c r="D109" s="18" t="str">
        <f t="shared" ref="D109:D121" si="96">D234</f>
        <v>PR</v>
      </c>
      <c r="E109" s="18" t="s">
        <v>649</v>
      </c>
      <c r="F109" s="161"/>
      <c r="G109" s="161"/>
      <c r="H109" s="98">
        <f t="shared" ref="H109:T109" si="97">H234-H360</f>
        <v>0</v>
      </c>
      <c r="I109" s="98">
        <f t="shared" si="97"/>
        <v>0</v>
      </c>
      <c r="J109" s="98">
        <f t="shared" si="97"/>
        <v>0</v>
      </c>
      <c r="K109" s="98">
        <f t="shared" si="97"/>
        <v>0</v>
      </c>
      <c r="L109" s="98">
        <f t="shared" si="97"/>
        <v>0</v>
      </c>
      <c r="M109" s="98">
        <f t="shared" si="97"/>
        <v>0</v>
      </c>
      <c r="N109" s="98">
        <f t="shared" si="97"/>
        <v>0</v>
      </c>
      <c r="O109" s="98">
        <f t="shared" si="97"/>
        <v>0</v>
      </c>
      <c r="P109" s="98">
        <f t="shared" si="97"/>
        <v>0</v>
      </c>
      <c r="Q109" s="98">
        <f t="shared" si="97"/>
        <v>0</v>
      </c>
      <c r="R109" s="98">
        <f t="shared" si="97"/>
        <v>0</v>
      </c>
      <c r="S109" s="98">
        <f t="shared" si="97"/>
        <v>0</v>
      </c>
      <c r="T109" s="98">
        <f t="shared" si="97"/>
        <v>0</v>
      </c>
      <c r="U109" s="161"/>
      <c r="V109" s="161"/>
    </row>
    <row r="110" spans="1:257" s="76" customFormat="1" ht="13.5">
      <c r="B110" s="35" t="s">
        <v>578</v>
      </c>
      <c r="C110" s="94" t="str">
        <f t="shared" si="73"/>
        <v>Non-payroll costs</v>
      </c>
      <c r="D110" s="18" t="str">
        <f t="shared" si="96"/>
        <v>NP</v>
      </c>
      <c r="E110" s="18" t="s">
        <v>649</v>
      </c>
      <c r="F110" s="161"/>
      <c r="G110" s="161"/>
      <c r="H110" s="98">
        <f t="shared" ref="H110:T110" si="98">H235-H361</f>
        <v>0</v>
      </c>
      <c r="I110" s="98">
        <f t="shared" si="98"/>
        <v>0</v>
      </c>
      <c r="J110" s="98">
        <f t="shared" si="98"/>
        <v>0</v>
      </c>
      <c r="K110" s="98">
        <f t="shared" si="98"/>
        <v>0</v>
      </c>
      <c r="L110" s="98">
        <f t="shared" si="98"/>
        <v>0</v>
      </c>
      <c r="M110" s="98">
        <f t="shared" si="98"/>
        <v>0</v>
      </c>
      <c r="N110" s="98">
        <f t="shared" si="98"/>
        <v>0</v>
      </c>
      <c r="O110" s="98">
        <f t="shared" si="98"/>
        <v>0</v>
      </c>
      <c r="P110" s="98">
        <f t="shared" si="98"/>
        <v>0</v>
      </c>
      <c r="Q110" s="98">
        <f t="shared" si="98"/>
        <v>0</v>
      </c>
      <c r="R110" s="98">
        <f t="shared" si="98"/>
        <v>0</v>
      </c>
      <c r="S110" s="98">
        <f t="shared" si="98"/>
        <v>0</v>
      </c>
      <c r="T110" s="98">
        <f t="shared" si="98"/>
        <v>0</v>
      </c>
      <c r="U110" s="161"/>
      <c r="V110" s="161"/>
    </row>
    <row r="111" spans="1:257" ht="12.75" customHeight="1">
      <c r="B111" s="35" t="s">
        <v>578</v>
      </c>
      <c r="C111" s="94" t="str">
        <f t="shared" si="73"/>
        <v>Recruitment</v>
      </c>
      <c r="D111" s="18" t="str">
        <f t="shared" si="96"/>
        <v>RC</v>
      </c>
      <c r="E111" s="18" t="s">
        <v>649</v>
      </c>
      <c r="F111" s="161"/>
      <c r="G111" s="161"/>
      <c r="H111" s="98">
        <f t="shared" ref="H111:T111" si="99">H236-H362</f>
        <v>0</v>
      </c>
      <c r="I111" s="98">
        <f t="shared" si="99"/>
        <v>0</v>
      </c>
      <c r="J111" s="98">
        <f t="shared" si="99"/>
        <v>0</v>
      </c>
      <c r="K111" s="98">
        <f t="shared" si="99"/>
        <v>0</v>
      </c>
      <c r="L111" s="98">
        <f t="shared" si="99"/>
        <v>0</v>
      </c>
      <c r="M111" s="98">
        <f t="shared" si="99"/>
        <v>0</v>
      </c>
      <c r="N111" s="98">
        <f t="shared" si="99"/>
        <v>0</v>
      </c>
      <c r="O111" s="98">
        <f t="shared" si="99"/>
        <v>0</v>
      </c>
      <c r="P111" s="98">
        <f t="shared" si="99"/>
        <v>0</v>
      </c>
      <c r="Q111" s="98">
        <f t="shared" si="99"/>
        <v>0</v>
      </c>
      <c r="R111" s="98">
        <f t="shared" si="99"/>
        <v>0</v>
      </c>
      <c r="S111" s="98">
        <f t="shared" si="99"/>
        <v>0</v>
      </c>
      <c r="T111" s="98">
        <f t="shared" si="99"/>
        <v>0</v>
      </c>
      <c r="U111" s="161"/>
    </row>
    <row r="112" spans="1:257" ht="12.75" customHeight="1">
      <c r="B112" s="35" t="s">
        <v>578</v>
      </c>
      <c r="C112" s="94" t="str">
        <f t="shared" si="73"/>
        <v>Accommodation</v>
      </c>
      <c r="D112" s="18" t="str">
        <f t="shared" si="96"/>
        <v>AC</v>
      </c>
      <c r="E112" s="18" t="s">
        <v>649</v>
      </c>
      <c r="F112" s="161"/>
      <c r="G112" s="161"/>
      <c r="H112" s="98">
        <f t="shared" ref="H112:T112" si="100">H237-H363</f>
        <v>0</v>
      </c>
      <c r="I112" s="98">
        <f t="shared" si="100"/>
        <v>0</v>
      </c>
      <c r="J112" s="98">
        <f t="shared" si="100"/>
        <v>0</v>
      </c>
      <c r="K112" s="98">
        <f t="shared" si="100"/>
        <v>0</v>
      </c>
      <c r="L112" s="98">
        <f t="shared" si="100"/>
        <v>0</v>
      </c>
      <c r="M112" s="98">
        <f t="shared" si="100"/>
        <v>0</v>
      </c>
      <c r="N112" s="98">
        <f t="shared" si="100"/>
        <v>0</v>
      </c>
      <c r="O112" s="98">
        <f t="shared" si="100"/>
        <v>0</v>
      </c>
      <c r="P112" s="98">
        <f t="shared" si="100"/>
        <v>0</v>
      </c>
      <c r="Q112" s="98">
        <f t="shared" si="100"/>
        <v>0</v>
      </c>
      <c r="R112" s="98">
        <f t="shared" si="100"/>
        <v>0</v>
      </c>
      <c r="S112" s="98">
        <f t="shared" si="100"/>
        <v>0</v>
      </c>
      <c r="T112" s="98">
        <f t="shared" si="100"/>
        <v>0</v>
      </c>
      <c r="U112" s="161"/>
    </row>
    <row r="113" spans="2:21" ht="12.75" customHeight="1">
      <c r="B113" s="35" t="s">
        <v>578</v>
      </c>
      <c r="C113" s="94" t="str">
        <f t="shared" si="73"/>
        <v>External services</v>
      </c>
      <c r="D113" s="18" t="str">
        <f t="shared" si="96"/>
        <v>ES</v>
      </c>
      <c r="E113" s="18" t="s">
        <v>649</v>
      </c>
      <c r="F113" s="161"/>
      <c r="G113" s="161"/>
      <c r="H113" s="98">
        <f t="shared" ref="H113:T113" si="101">H238-H364</f>
        <v>0</v>
      </c>
      <c r="I113" s="98">
        <f t="shared" si="101"/>
        <v>0</v>
      </c>
      <c r="J113" s="98">
        <f t="shared" si="101"/>
        <v>0</v>
      </c>
      <c r="K113" s="98">
        <f t="shared" si="101"/>
        <v>0</v>
      </c>
      <c r="L113" s="98">
        <f t="shared" si="101"/>
        <v>0</v>
      </c>
      <c r="M113" s="98">
        <f t="shared" si="101"/>
        <v>0</v>
      </c>
      <c r="N113" s="98">
        <f t="shared" si="101"/>
        <v>0</v>
      </c>
      <c r="O113" s="98">
        <f t="shared" si="101"/>
        <v>0</v>
      </c>
      <c r="P113" s="98">
        <f t="shared" si="101"/>
        <v>0</v>
      </c>
      <c r="Q113" s="98">
        <f t="shared" si="101"/>
        <v>0</v>
      </c>
      <c r="R113" s="98">
        <f t="shared" si="101"/>
        <v>0</v>
      </c>
      <c r="S113" s="98">
        <f t="shared" si="101"/>
        <v>0</v>
      </c>
      <c r="T113" s="98">
        <f t="shared" si="101"/>
        <v>0</v>
      </c>
      <c r="U113" s="161"/>
    </row>
    <row r="114" spans="2:21" ht="12.75" customHeight="1">
      <c r="B114" s="35" t="s">
        <v>578</v>
      </c>
      <c r="C114" s="94" t="str">
        <f t="shared" si="73"/>
        <v>Internal services</v>
      </c>
      <c r="D114" s="18" t="str">
        <f t="shared" si="96"/>
        <v>IS</v>
      </c>
      <c r="E114" s="18" t="s">
        <v>649</v>
      </c>
      <c r="F114" s="161"/>
      <c r="G114" s="161"/>
      <c r="H114" s="98">
        <f t="shared" ref="H114:T114" si="102">H239-H365</f>
        <v>0</v>
      </c>
      <c r="I114" s="98">
        <f t="shared" si="102"/>
        <v>0</v>
      </c>
      <c r="J114" s="98">
        <f t="shared" si="102"/>
        <v>0</v>
      </c>
      <c r="K114" s="98">
        <f t="shared" si="102"/>
        <v>0</v>
      </c>
      <c r="L114" s="98">
        <f t="shared" si="102"/>
        <v>0</v>
      </c>
      <c r="M114" s="98">
        <f t="shared" si="102"/>
        <v>0</v>
      </c>
      <c r="N114" s="98">
        <f t="shared" si="102"/>
        <v>0</v>
      </c>
      <c r="O114" s="98">
        <f t="shared" si="102"/>
        <v>0</v>
      </c>
      <c r="P114" s="98">
        <f t="shared" si="102"/>
        <v>0</v>
      </c>
      <c r="Q114" s="98">
        <f t="shared" si="102"/>
        <v>0</v>
      </c>
      <c r="R114" s="98">
        <f t="shared" si="102"/>
        <v>0</v>
      </c>
      <c r="S114" s="98">
        <f t="shared" si="102"/>
        <v>0</v>
      </c>
      <c r="T114" s="98">
        <f t="shared" si="102"/>
        <v>0</v>
      </c>
      <c r="U114" s="161"/>
    </row>
    <row r="115" spans="2:21" ht="12.75" customHeight="1">
      <c r="B115" s="35" t="s">
        <v>578</v>
      </c>
      <c r="C115" s="94" t="str">
        <f t="shared" si="73"/>
        <v>Service management</v>
      </c>
      <c r="D115" s="18" t="str">
        <f t="shared" si="96"/>
        <v>SM</v>
      </c>
      <c r="E115" s="18" t="s">
        <v>649</v>
      </c>
      <c r="F115" s="161"/>
      <c r="G115" s="161"/>
      <c r="H115" s="98">
        <f t="shared" ref="H115:T115" si="103">H240-H366</f>
        <v>0</v>
      </c>
      <c r="I115" s="98">
        <f t="shared" si="103"/>
        <v>0</v>
      </c>
      <c r="J115" s="98">
        <f t="shared" si="103"/>
        <v>0</v>
      </c>
      <c r="K115" s="98">
        <f t="shared" si="103"/>
        <v>0</v>
      </c>
      <c r="L115" s="98">
        <f t="shared" si="103"/>
        <v>0</v>
      </c>
      <c r="M115" s="98">
        <f t="shared" si="103"/>
        <v>0</v>
      </c>
      <c r="N115" s="98">
        <f t="shared" si="103"/>
        <v>0</v>
      </c>
      <c r="O115" s="98">
        <f t="shared" si="103"/>
        <v>0</v>
      </c>
      <c r="P115" s="98">
        <f t="shared" si="103"/>
        <v>0</v>
      </c>
      <c r="Q115" s="98">
        <f t="shared" si="103"/>
        <v>0</v>
      </c>
      <c r="R115" s="98">
        <f t="shared" si="103"/>
        <v>0</v>
      </c>
      <c r="S115" s="98">
        <f t="shared" si="103"/>
        <v>0</v>
      </c>
      <c r="T115" s="98">
        <f t="shared" si="103"/>
        <v>0</v>
      </c>
    </row>
    <row r="116" spans="2:21" ht="12.75" customHeight="1">
      <c r="B116" s="35" t="s">
        <v>578</v>
      </c>
      <c r="C116" s="94" t="str">
        <f t="shared" si="73"/>
        <v>Transition</v>
      </c>
      <c r="D116" s="18" t="str">
        <f t="shared" si="96"/>
        <v>TR</v>
      </c>
      <c r="E116" s="18" t="s">
        <v>649</v>
      </c>
      <c r="F116" s="161"/>
      <c r="G116" s="161"/>
      <c r="H116" s="98">
        <f t="shared" ref="H116:T116" si="104">H241-H367</f>
        <v>0</v>
      </c>
      <c r="I116" s="98">
        <f t="shared" si="104"/>
        <v>0</v>
      </c>
      <c r="J116" s="98">
        <f t="shared" si="104"/>
        <v>0</v>
      </c>
      <c r="K116" s="98">
        <f t="shared" si="104"/>
        <v>0</v>
      </c>
      <c r="L116" s="98">
        <f t="shared" si="104"/>
        <v>0</v>
      </c>
      <c r="M116" s="98">
        <f t="shared" si="104"/>
        <v>0</v>
      </c>
      <c r="N116" s="98">
        <f t="shared" si="104"/>
        <v>0</v>
      </c>
      <c r="O116" s="98">
        <f t="shared" si="104"/>
        <v>0</v>
      </c>
      <c r="P116" s="98">
        <f t="shared" si="104"/>
        <v>0</v>
      </c>
      <c r="Q116" s="98">
        <f t="shared" si="104"/>
        <v>0</v>
      </c>
      <c r="R116" s="98">
        <f t="shared" si="104"/>
        <v>0</v>
      </c>
      <c r="S116" s="98">
        <f t="shared" si="104"/>
        <v>0</v>
      </c>
      <c r="T116" s="98">
        <f t="shared" si="104"/>
        <v>0</v>
      </c>
    </row>
    <row r="117" spans="2:21" ht="12.75" customHeight="1">
      <c r="B117" s="35" t="s">
        <v>578</v>
      </c>
      <c r="C117" s="94" t="str">
        <f t="shared" si="73"/>
        <v>IT Services</v>
      </c>
      <c r="D117" s="18" t="str">
        <f t="shared" si="96"/>
        <v>IT</v>
      </c>
      <c r="E117" s="18" t="s">
        <v>649</v>
      </c>
      <c r="F117" s="161"/>
      <c r="G117" s="161"/>
      <c r="H117" s="98">
        <f t="shared" ref="H117:T117" si="105">H242-H368</f>
        <v>0</v>
      </c>
      <c r="I117" s="98">
        <f t="shared" si="105"/>
        <v>0</v>
      </c>
      <c r="J117" s="98">
        <f t="shared" si="105"/>
        <v>0</v>
      </c>
      <c r="K117" s="98">
        <f t="shared" si="105"/>
        <v>0</v>
      </c>
      <c r="L117" s="98">
        <f t="shared" si="105"/>
        <v>0</v>
      </c>
      <c r="M117" s="98">
        <f t="shared" si="105"/>
        <v>0</v>
      </c>
      <c r="N117" s="98">
        <f t="shared" si="105"/>
        <v>0</v>
      </c>
      <c r="O117" s="98">
        <f t="shared" si="105"/>
        <v>0</v>
      </c>
      <c r="P117" s="98">
        <f t="shared" si="105"/>
        <v>0</v>
      </c>
      <c r="Q117" s="98">
        <f t="shared" si="105"/>
        <v>0</v>
      </c>
      <c r="R117" s="98">
        <f t="shared" si="105"/>
        <v>0</v>
      </c>
      <c r="S117" s="98">
        <f t="shared" si="105"/>
        <v>0</v>
      </c>
      <c r="T117" s="98">
        <f t="shared" si="105"/>
        <v>0</v>
      </c>
    </row>
    <row r="118" spans="2:21" s="161" customFormat="1" ht="12.75" customHeight="1">
      <c r="B118" s="35" t="s">
        <v>578</v>
      </c>
      <c r="C118" s="94" t="str">
        <f t="shared" si="73"/>
        <v>Office Sundry</v>
      </c>
      <c r="D118" s="18" t="str">
        <f t="shared" si="96"/>
        <v>OS</v>
      </c>
      <c r="E118" s="18" t="s">
        <v>649</v>
      </c>
      <c r="H118" s="98">
        <f t="shared" ref="H118:T118" si="106">H243-H369</f>
        <v>0</v>
      </c>
      <c r="I118" s="98">
        <f t="shared" si="106"/>
        <v>0</v>
      </c>
      <c r="J118" s="98">
        <f t="shared" si="106"/>
        <v>0</v>
      </c>
      <c r="K118" s="98">
        <f t="shared" si="106"/>
        <v>0</v>
      </c>
      <c r="L118" s="98">
        <f t="shared" si="106"/>
        <v>0</v>
      </c>
      <c r="M118" s="98">
        <f t="shared" si="106"/>
        <v>0</v>
      </c>
      <c r="N118" s="98">
        <f t="shared" si="106"/>
        <v>0</v>
      </c>
      <c r="O118" s="98">
        <f t="shared" si="106"/>
        <v>0</v>
      </c>
      <c r="P118" s="98">
        <f t="shared" si="106"/>
        <v>0</v>
      </c>
      <c r="Q118" s="98">
        <f t="shared" si="106"/>
        <v>0</v>
      </c>
      <c r="R118" s="98">
        <f t="shared" si="106"/>
        <v>0</v>
      </c>
      <c r="S118" s="98">
        <f t="shared" si="106"/>
        <v>0</v>
      </c>
      <c r="T118" s="98">
        <f t="shared" si="106"/>
        <v>0</v>
      </c>
    </row>
    <row r="119" spans="2:21" ht="12.75" customHeight="1">
      <c r="B119" s="35" t="s">
        <v>578</v>
      </c>
      <c r="C119" s="94" t="str">
        <f t="shared" si="73"/>
        <v>Spare - please specify</v>
      </c>
      <c r="D119" s="18" t="str">
        <f t="shared" si="96"/>
        <v>SP1</v>
      </c>
      <c r="E119" s="18" t="s">
        <v>649</v>
      </c>
      <c r="F119" s="161"/>
      <c r="G119" s="161"/>
      <c r="H119" s="98">
        <f t="shared" ref="H119:T119" si="107">H244-H370</f>
        <v>0</v>
      </c>
      <c r="I119" s="98">
        <f t="shared" si="107"/>
        <v>0</v>
      </c>
      <c r="J119" s="98">
        <f t="shared" si="107"/>
        <v>0</v>
      </c>
      <c r="K119" s="98">
        <f t="shared" si="107"/>
        <v>0</v>
      </c>
      <c r="L119" s="98">
        <f t="shared" si="107"/>
        <v>0</v>
      </c>
      <c r="M119" s="98">
        <f t="shared" si="107"/>
        <v>0</v>
      </c>
      <c r="N119" s="98">
        <f t="shared" si="107"/>
        <v>0</v>
      </c>
      <c r="O119" s="98">
        <f t="shared" si="107"/>
        <v>0</v>
      </c>
      <c r="P119" s="98">
        <f t="shared" si="107"/>
        <v>0</v>
      </c>
      <c r="Q119" s="98">
        <f t="shared" si="107"/>
        <v>0</v>
      </c>
      <c r="R119" s="98">
        <f t="shared" si="107"/>
        <v>0</v>
      </c>
      <c r="S119" s="98">
        <f t="shared" si="107"/>
        <v>0</v>
      </c>
      <c r="T119" s="98">
        <f t="shared" si="107"/>
        <v>0</v>
      </c>
    </row>
    <row r="120" spans="2:21" ht="12.75" customHeight="1">
      <c r="B120" s="35" t="s">
        <v>578</v>
      </c>
      <c r="C120" s="94" t="str">
        <f t="shared" ref="C120:C137" si="108">C245</f>
        <v>Spare - please specify</v>
      </c>
      <c r="D120" s="18" t="str">
        <f t="shared" si="96"/>
        <v>SP2</v>
      </c>
      <c r="E120" s="18" t="s">
        <v>649</v>
      </c>
      <c r="F120" s="161"/>
      <c r="G120" s="161"/>
      <c r="H120" s="98">
        <f t="shared" ref="H120:T120" si="109">H245-H371</f>
        <v>0</v>
      </c>
      <c r="I120" s="98">
        <f t="shared" si="109"/>
        <v>0</v>
      </c>
      <c r="J120" s="98">
        <f t="shared" si="109"/>
        <v>0</v>
      </c>
      <c r="K120" s="98">
        <f t="shared" si="109"/>
        <v>0</v>
      </c>
      <c r="L120" s="98">
        <f t="shared" si="109"/>
        <v>0</v>
      </c>
      <c r="M120" s="98">
        <f t="shared" si="109"/>
        <v>0</v>
      </c>
      <c r="N120" s="98">
        <f t="shared" si="109"/>
        <v>0</v>
      </c>
      <c r="O120" s="98">
        <f t="shared" si="109"/>
        <v>0</v>
      </c>
      <c r="P120" s="98">
        <f t="shared" si="109"/>
        <v>0</v>
      </c>
      <c r="Q120" s="98">
        <f t="shared" si="109"/>
        <v>0</v>
      </c>
      <c r="R120" s="98">
        <f t="shared" si="109"/>
        <v>0</v>
      </c>
      <c r="S120" s="98">
        <f t="shared" si="109"/>
        <v>0</v>
      </c>
      <c r="T120" s="98">
        <f t="shared" si="109"/>
        <v>0</v>
      </c>
    </row>
    <row r="121" spans="2:21" ht="12.75" customHeight="1">
      <c r="B121" s="35" t="s">
        <v>578</v>
      </c>
      <c r="C121" s="94" t="str">
        <f t="shared" si="108"/>
        <v>Spare - please specify</v>
      </c>
      <c r="D121" s="18" t="str">
        <f t="shared" si="96"/>
        <v>SP3</v>
      </c>
      <c r="E121" s="18" t="s">
        <v>649</v>
      </c>
      <c r="F121" s="161"/>
      <c r="G121" s="161"/>
      <c r="H121" s="98">
        <f t="shared" ref="H121:T121" si="110">H246-H372</f>
        <v>0</v>
      </c>
      <c r="I121" s="98">
        <f t="shared" si="110"/>
        <v>0</v>
      </c>
      <c r="J121" s="98">
        <f t="shared" si="110"/>
        <v>0</v>
      </c>
      <c r="K121" s="98">
        <f t="shared" si="110"/>
        <v>0</v>
      </c>
      <c r="L121" s="98">
        <f t="shared" si="110"/>
        <v>0</v>
      </c>
      <c r="M121" s="98">
        <f t="shared" si="110"/>
        <v>0</v>
      </c>
      <c r="N121" s="98">
        <f t="shared" si="110"/>
        <v>0</v>
      </c>
      <c r="O121" s="98">
        <f t="shared" si="110"/>
        <v>0</v>
      </c>
      <c r="P121" s="98">
        <f t="shared" si="110"/>
        <v>0</v>
      </c>
      <c r="Q121" s="98">
        <f t="shared" si="110"/>
        <v>0</v>
      </c>
      <c r="R121" s="98">
        <f t="shared" si="110"/>
        <v>0</v>
      </c>
      <c r="S121" s="98">
        <f t="shared" si="110"/>
        <v>0</v>
      </c>
      <c r="T121" s="98">
        <f t="shared" si="110"/>
        <v>0</v>
      </c>
    </row>
    <row r="122" spans="2:21" ht="12.75" customHeight="1">
      <c r="B122" s="35" t="s">
        <v>577</v>
      </c>
      <c r="C122" s="16" t="str">
        <f t="shared" si="108"/>
        <v>Security</v>
      </c>
      <c r="D122" s="18"/>
      <c r="E122" s="18" t="s">
        <v>649</v>
      </c>
      <c r="F122" s="161"/>
      <c r="G122" s="161"/>
      <c r="H122" s="98">
        <f t="shared" ref="H122:T122" si="111">H247-H373</f>
        <v>0</v>
      </c>
      <c r="I122" s="98">
        <f t="shared" si="111"/>
        <v>0</v>
      </c>
      <c r="J122" s="98">
        <f t="shared" si="111"/>
        <v>0</v>
      </c>
      <c r="K122" s="98">
        <f t="shared" si="111"/>
        <v>0</v>
      </c>
      <c r="L122" s="98">
        <f t="shared" si="111"/>
        <v>0</v>
      </c>
      <c r="M122" s="98">
        <f t="shared" si="111"/>
        <v>0</v>
      </c>
      <c r="N122" s="98">
        <f t="shared" si="111"/>
        <v>0</v>
      </c>
      <c r="O122" s="98">
        <f t="shared" si="111"/>
        <v>0</v>
      </c>
      <c r="P122" s="98">
        <f t="shared" si="111"/>
        <v>0</v>
      </c>
      <c r="Q122" s="98">
        <f t="shared" si="111"/>
        <v>0</v>
      </c>
      <c r="R122" s="98">
        <f t="shared" si="111"/>
        <v>0</v>
      </c>
      <c r="S122" s="98">
        <f t="shared" si="111"/>
        <v>0</v>
      </c>
      <c r="T122" s="98">
        <f t="shared" si="111"/>
        <v>0</v>
      </c>
    </row>
    <row r="123" spans="2:21" ht="12.75" customHeight="1">
      <c r="B123" s="35" t="s">
        <v>577</v>
      </c>
      <c r="C123" s="94" t="str">
        <f t="shared" si="108"/>
        <v>Payroll costs</v>
      </c>
      <c r="D123" s="18" t="str">
        <f t="shared" ref="D123:D135" si="112">D248</f>
        <v>PR</v>
      </c>
      <c r="E123" s="18" t="s">
        <v>649</v>
      </c>
      <c r="F123" s="161"/>
      <c r="G123" s="161"/>
      <c r="H123" s="98">
        <f t="shared" ref="H123:T123" si="113">H248-H374</f>
        <v>0</v>
      </c>
      <c r="I123" s="98">
        <f t="shared" si="113"/>
        <v>0</v>
      </c>
      <c r="J123" s="98">
        <f t="shared" si="113"/>
        <v>0</v>
      </c>
      <c r="K123" s="98">
        <f t="shared" si="113"/>
        <v>0</v>
      </c>
      <c r="L123" s="98">
        <f t="shared" si="113"/>
        <v>0</v>
      </c>
      <c r="M123" s="98">
        <f t="shared" si="113"/>
        <v>0</v>
      </c>
      <c r="N123" s="98">
        <f t="shared" si="113"/>
        <v>0</v>
      </c>
      <c r="O123" s="98">
        <f t="shared" si="113"/>
        <v>0</v>
      </c>
      <c r="P123" s="98">
        <f t="shared" si="113"/>
        <v>0</v>
      </c>
      <c r="Q123" s="98">
        <f t="shared" si="113"/>
        <v>0</v>
      </c>
      <c r="R123" s="98">
        <f t="shared" si="113"/>
        <v>0</v>
      </c>
      <c r="S123" s="98">
        <f t="shared" si="113"/>
        <v>0</v>
      </c>
      <c r="T123" s="98">
        <f t="shared" si="113"/>
        <v>0</v>
      </c>
    </row>
    <row r="124" spans="2:21" ht="12.75" customHeight="1">
      <c r="B124" s="35" t="s">
        <v>577</v>
      </c>
      <c r="C124" s="94" t="str">
        <f t="shared" si="108"/>
        <v>Non-payroll costs</v>
      </c>
      <c r="D124" s="18" t="str">
        <f t="shared" si="112"/>
        <v>NP</v>
      </c>
      <c r="E124" s="18" t="s">
        <v>649</v>
      </c>
      <c r="F124" s="161"/>
      <c r="G124" s="161"/>
      <c r="H124" s="98">
        <f t="shared" ref="H124:T124" si="114">H249-H375</f>
        <v>0</v>
      </c>
      <c r="I124" s="98">
        <f t="shared" si="114"/>
        <v>0</v>
      </c>
      <c r="J124" s="98">
        <f t="shared" si="114"/>
        <v>0</v>
      </c>
      <c r="K124" s="98">
        <f t="shared" si="114"/>
        <v>0</v>
      </c>
      <c r="L124" s="98">
        <f t="shared" si="114"/>
        <v>0</v>
      </c>
      <c r="M124" s="98">
        <f t="shared" si="114"/>
        <v>0</v>
      </c>
      <c r="N124" s="98">
        <f t="shared" si="114"/>
        <v>0</v>
      </c>
      <c r="O124" s="98">
        <f t="shared" si="114"/>
        <v>0</v>
      </c>
      <c r="P124" s="98">
        <f t="shared" si="114"/>
        <v>0</v>
      </c>
      <c r="Q124" s="98">
        <f t="shared" si="114"/>
        <v>0</v>
      </c>
      <c r="R124" s="98">
        <f t="shared" si="114"/>
        <v>0</v>
      </c>
      <c r="S124" s="98">
        <f t="shared" si="114"/>
        <v>0</v>
      </c>
      <c r="T124" s="98">
        <f t="shared" si="114"/>
        <v>0</v>
      </c>
    </row>
    <row r="125" spans="2:21" ht="12.75" customHeight="1">
      <c r="B125" s="35" t="s">
        <v>577</v>
      </c>
      <c r="C125" s="94" t="str">
        <f t="shared" si="108"/>
        <v>Recruitment</v>
      </c>
      <c r="D125" s="18" t="str">
        <f t="shared" si="112"/>
        <v>RC</v>
      </c>
      <c r="E125" s="18" t="s">
        <v>649</v>
      </c>
      <c r="F125" s="161"/>
      <c r="G125" s="161"/>
      <c r="H125" s="98">
        <f t="shared" ref="H125:T125" si="115">H250-H376</f>
        <v>0</v>
      </c>
      <c r="I125" s="98">
        <f t="shared" si="115"/>
        <v>0</v>
      </c>
      <c r="J125" s="98">
        <f t="shared" si="115"/>
        <v>0</v>
      </c>
      <c r="K125" s="98">
        <f t="shared" si="115"/>
        <v>0</v>
      </c>
      <c r="L125" s="98">
        <f t="shared" si="115"/>
        <v>0</v>
      </c>
      <c r="M125" s="98">
        <f t="shared" si="115"/>
        <v>0</v>
      </c>
      <c r="N125" s="98">
        <f t="shared" si="115"/>
        <v>0</v>
      </c>
      <c r="O125" s="98">
        <f t="shared" si="115"/>
        <v>0</v>
      </c>
      <c r="P125" s="98">
        <f t="shared" si="115"/>
        <v>0</v>
      </c>
      <c r="Q125" s="98">
        <f t="shared" si="115"/>
        <v>0</v>
      </c>
      <c r="R125" s="98">
        <f t="shared" si="115"/>
        <v>0</v>
      </c>
      <c r="S125" s="98">
        <f t="shared" si="115"/>
        <v>0</v>
      </c>
      <c r="T125" s="98">
        <f t="shared" si="115"/>
        <v>0</v>
      </c>
    </row>
    <row r="126" spans="2:21" ht="12.75" customHeight="1">
      <c r="B126" s="35" t="s">
        <v>577</v>
      </c>
      <c r="C126" s="94" t="str">
        <f t="shared" si="108"/>
        <v>Accommodation</v>
      </c>
      <c r="D126" s="18" t="str">
        <f t="shared" si="112"/>
        <v>AC</v>
      </c>
      <c r="E126" s="18" t="s">
        <v>649</v>
      </c>
      <c r="F126" s="161"/>
      <c r="G126" s="161"/>
      <c r="H126" s="98">
        <f t="shared" ref="H126:T126" si="116">H251-H377</f>
        <v>0</v>
      </c>
      <c r="I126" s="98">
        <f t="shared" si="116"/>
        <v>0</v>
      </c>
      <c r="J126" s="98">
        <f t="shared" si="116"/>
        <v>0</v>
      </c>
      <c r="K126" s="98">
        <f t="shared" si="116"/>
        <v>0</v>
      </c>
      <c r="L126" s="98">
        <f t="shared" si="116"/>
        <v>0</v>
      </c>
      <c r="M126" s="98">
        <f t="shared" si="116"/>
        <v>0</v>
      </c>
      <c r="N126" s="98">
        <f t="shared" si="116"/>
        <v>0</v>
      </c>
      <c r="O126" s="98">
        <f t="shared" si="116"/>
        <v>0</v>
      </c>
      <c r="P126" s="98">
        <f t="shared" si="116"/>
        <v>0</v>
      </c>
      <c r="Q126" s="98">
        <f t="shared" si="116"/>
        <v>0</v>
      </c>
      <c r="R126" s="98">
        <f t="shared" si="116"/>
        <v>0</v>
      </c>
      <c r="S126" s="98">
        <f t="shared" si="116"/>
        <v>0</v>
      </c>
      <c r="T126" s="98">
        <f t="shared" si="116"/>
        <v>0</v>
      </c>
    </row>
    <row r="127" spans="2:21" ht="12.75" customHeight="1">
      <c r="B127" s="35" t="s">
        <v>577</v>
      </c>
      <c r="C127" s="94" t="str">
        <f t="shared" si="108"/>
        <v>External services</v>
      </c>
      <c r="D127" s="18" t="str">
        <f t="shared" si="112"/>
        <v>ES</v>
      </c>
      <c r="E127" s="18" t="s">
        <v>649</v>
      </c>
      <c r="F127" s="161"/>
      <c r="G127" s="161"/>
      <c r="H127" s="98">
        <f t="shared" ref="H127:T127" si="117">H252-H378</f>
        <v>0</v>
      </c>
      <c r="I127" s="98">
        <f t="shared" si="117"/>
        <v>0</v>
      </c>
      <c r="J127" s="98">
        <f t="shared" si="117"/>
        <v>0</v>
      </c>
      <c r="K127" s="98">
        <f t="shared" si="117"/>
        <v>0</v>
      </c>
      <c r="L127" s="98">
        <f t="shared" si="117"/>
        <v>0</v>
      </c>
      <c r="M127" s="98">
        <f t="shared" si="117"/>
        <v>0</v>
      </c>
      <c r="N127" s="98">
        <f t="shared" si="117"/>
        <v>0</v>
      </c>
      <c r="O127" s="98">
        <f t="shared" si="117"/>
        <v>0</v>
      </c>
      <c r="P127" s="98">
        <f t="shared" si="117"/>
        <v>0</v>
      </c>
      <c r="Q127" s="98">
        <f t="shared" si="117"/>
        <v>0</v>
      </c>
      <c r="R127" s="98">
        <f t="shared" si="117"/>
        <v>0</v>
      </c>
      <c r="S127" s="98">
        <f t="shared" si="117"/>
        <v>0</v>
      </c>
      <c r="T127" s="98">
        <f t="shared" si="117"/>
        <v>0</v>
      </c>
    </row>
    <row r="128" spans="2:21" ht="12.75" customHeight="1">
      <c r="B128" s="35" t="s">
        <v>577</v>
      </c>
      <c r="C128" s="94" t="str">
        <f t="shared" si="108"/>
        <v>Internal services</v>
      </c>
      <c r="D128" s="18" t="str">
        <f t="shared" si="112"/>
        <v>IS</v>
      </c>
      <c r="E128" s="18" t="s">
        <v>649</v>
      </c>
      <c r="F128" s="161"/>
      <c r="G128" s="161"/>
      <c r="H128" s="98">
        <f t="shared" ref="H128:T128" si="118">H253-H379</f>
        <v>0</v>
      </c>
      <c r="I128" s="98">
        <f t="shared" si="118"/>
        <v>0</v>
      </c>
      <c r="J128" s="98">
        <f t="shared" si="118"/>
        <v>0</v>
      </c>
      <c r="K128" s="98">
        <f t="shared" si="118"/>
        <v>0</v>
      </c>
      <c r="L128" s="98">
        <f t="shared" si="118"/>
        <v>0</v>
      </c>
      <c r="M128" s="98">
        <f t="shared" si="118"/>
        <v>0</v>
      </c>
      <c r="N128" s="98">
        <f t="shared" si="118"/>
        <v>0</v>
      </c>
      <c r="O128" s="98">
        <f t="shared" si="118"/>
        <v>0</v>
      </c>
      <c r="P128" s="98">
        <f t="shared" si="118"/>
        <v>0</v>
      </c>
      <c r="Q128" s="98">
        <f t="shared" si="118"/>
        <v>0</v>
      </c>
      <c r="R128" s="98">
        <f t="shared" si="118"/>
        <v>0</v>
      </c>
      <c r="S128" s="98">
        <f t="shared" si="118"/>
        <v>0</v>
      </c>
      <c r="T128" s="98">
        <f t="shared" si="118"/>
        <v>0</v>
      </c>
    </row>
    <row r="129" spans="2:22" ht="12.75" customHeight="1">
      <c r="B129" s="35" t="s">
        <v>577</v>
      </c>
      <c r="C129" s="94" t="str">
        <f t="shared" si="108"/>
        <v>Service management</v>
      </c>
      <c r="D129" s="18" t="str">
        <f t="shared" si="112"/>
        <v>SM</v>
      </c>
      <c r="E129" s="18" t="s">
        <v>649</v>
      </c>
      <c r="F129" s="161"/>
      <c r="G129" s="161"/>
      <c r="H129" s="98">
        <f t="shared" ref="H129:T129" si="119">H254-H380</f>
        <v>0</v>
      </c>
      <c r="I129" s="98">
        <f t="shared" si="119"/>
        <v>0</v>
      </c>
      <c r="J129" s="98">
        <f t="shared" si="119"/>
        <v>0</v>
      </c>
      <c r="K129" s="98">
        <f t="shared" si="119"/>
        <v>0</v>
      </c>
      <c r="L129" s="98">
        <f t="shared" si="119"/>
        <v>0</v>
      </c>
      <c r="M129" s="98">
        <f t="shared" si="119"/>
        <v>0</v>
      </c>
      <c r="N129" s="98">
        <f t="shared" si="119"/>
        <v>0</v>
      </c>
      <c r="O129" s="98">
        <f t="shared" si="119"/>
        <v>0</v>
      </c>
      <c r="P129" s="98">
        <f t="shared" si="119"/>
        <v>0</v>
      </c>
      <c r="Q129" s="98">
        <f t="shared" si="119"/>
        <v>0</v>
      </c>
      <c r="R129" s="98">
        <f t="shared" si="119"/>
        <v>0</v>
      </c>
      <c r="S129" s="98">
        <f t="shared" si="119"/>
        <v>0</v>
      </c>
      <c r="T129" s="98">
        <f t="shared" si="119"/>
        <v>0</v>
      </c>
    </row>
    <row r="130" spans="2:22" ht="12.75" customHeight="1">
      <c r="B130" s="35" t="s">
        <v>577</v>
      </c>
      <c r="C130" s="94" t="str">
        <f t="shared" si="108"/>
        <v>Transition</v>
      </c>
      <c r="D130" s="18" t="str">
        <f t="shared" si="112"/>
        <v>TR</v>
      </c>
      <c r="E130" s="18" t="s">
        <v>649</v>
      </c>
      <c r="F130" s="161"/>
      <c r="G130" s="161"/>
      <c r="H130" s="98">
        <f t="shared" ref="H130:T130" si="120">H255-H381</f>
        <v>0</v>
      </c>
      <c r="I130" s="98">
        <f t="shared" si="120"/>
        <v>0</v>
      </c>
      <c r="J130" s="98">
        <f t="shared" si="120"/>
        <v>0</v>
      </c>
      <c r="K130" s="98">
        <f t="shared" si="120"/>
        <v>0</v>
      </c>
      <c r="L130" s="98">
        <f t="shared" si="120"/>
        <v>0</v>
      </c>
      <c r="M130" s="98">
        <f t="shared" si="120"/>
        <v>0</v>
      </c>
      <c r="N130" s="98">
        <f t="shared" si="120"/>
        <v>0</v>
      </c>
      <c r="O130" s="98">
        <f t="shared" si="120"/>
        <v>0</v>
      </c>
      <c r="P130" s="98">
        <f t="shared" si="120"/>
        <v>0</v>
      </c>
      <c r="Q130" s="98">
        <f t="shared" si="120"/>
        <v>0</v>
      </c>
      <c r="R130" s="98">
        <f t="shared" si="120"/>
        <v>0</v>
      </c>
      <c r="S130" s="98">
        <f t="shared" si="120"/>
        <v>0</v>
      </c>
      <c r="T130" s="98">
        <f t="shared" si="120"/>
        <v>0</v>
      </c>
    </row>
    <row r="131" spans="2:22" ht="12.75" customHeight="1">
      <c r="B131" s="35" t="s">
        <v>577</v>
      </c>
      <c r="C131" s="94" t="str">
        <f t="shared" si="108"/>
        <v>IT Services</v>
      </c>
      <c r="D131" s="18" t="str">
        <f t="shared" si="112"/>
        <v>IT</v>
      </c>
      <c r="E131" s="18" t="s">
        <v>649</v>
      </c>
      <c r="F131" s="161"/>
      <c r="G131" s="161"/>
      <c r="H131" s="98">
        <f t="shared" ref="H131:T131" si="121">H256-H382</f>
        <v>0</v>
      </c>
      <c r="I131" s="98">
        <f t="shared" si="121"/>
        <v>0</v>
      </c>
      <c r="J131" s="98">
        <f t="shared" si="121"/>
        <v>0</v>
      </c>
      <c r="K131" s="98">
        <f t="shared" si="121"/>
        <v>0</v>
      </c>
      <c r="L131" s="98">
        <f t="shared" si="121"/>
        <v>0</v>
      </c>
      <c r="M131" s="98">
        <f t="shared" si="121"/>
        <v>0</v>
      </c>
      <c r="N131" s="98">
        <f t="shared" si="121"/>
        <v>0</v>
      </c>
      <c r="O131" s="98">
        <f t="shared" si="121"/>
        <v>0</v>
      </c>
      <c r="P131" s="98">
        <f t="shared" si="121"/>
        <v>0</v>
      </c>
      <c r="Q131" s="98">
        <f t="shared" si="121"/>
        <v>0</v>
      </c>
      <c r="R131" s="98">
        <f t="shared" si="121"/>
        <v>0</v>
      </c>
      <c r="S131" s="98">
        <f t="shared" si="121"/>
        <v>0</v>
      </c>
      <c r="T131" s="98">
        <f t="shared" si="121"/>
        <v>0</v>
      </c>
    </row>
    <row r="132" spans="2:22" s="161" customFormat="1" ht="12.75" customHeight="1">
      <c r="B132" s="35" t="s">
        <v>577</v>
      </c>
      <c r="C132" s="94" t="str">
        <f t="shared" si="108"/>
        <v>Office Sundry</v>
      </c>
      <c r="D132" s="18" t="str">
        <f t="shared" si="112"/>
        <v>OS</v>
      </c>
      <c r="E132" s="18" t="s">
        <v>649</v>
      </c>
      <c r="H132" s="98">
        <f t="shared" ref="H132:T132" si="122">H257-H383</f>
        <v>0</v>
      </c>
      <c r="I132" s="98">
        <f t="shared" si="122"/>
        <v>0</v>
      </c>
      <c r="J132" s="98">
        <f t="shared" si="122"/>
        <v>0</v>
      </c>
      <c r="K132" s="98">
        <f t="shared" si="122"/>
        <v>0</v>
      </c>
      <c r="L132" s="98">
        <f t="shared" si="122"/>
        <v>0</v>
      </c>
      <c r="M132" s="98">
        <f t="shared" si="122"/>
        <v>0</v>
      </c>
      <c r="N132" s="98">
        <f t="shared" si="122"/>
        <v>0</v>
      </c>
      <c r="O132" s="98">
        <f t="shared" si="122"/>
        <v>0</v>
      </c>
      <c r="P132" s="98">
        <f t="shared" si="122"/>
        <v>0</v>
      </c>
      <c r="Q132" s="98">
        <f t="shared" si="122"/>
        <v>0</v>
      </c>
      <c r="R132" s="98">
        <f t="shared" si="122"/>
        <v>0</v>
      </c>
      <c r="S132" s="98">
        <f t="shared" si="122"/>
        <v>0</v>
      </c>
      <c r="T132" s="98">
        <f t="shared" si="122"/>
        <v>0</v>
      </c>
    </row>
    <row r="133" spans="2:22" ht="12.75" customHeight="1">
      <c r="B133" s="35" t="s">
        <v>577</v>
      </c>
      <c r="C133" s="94" t="str">
        <f t="shared" si="108"/>
        <v>Spare - please specify</v>
      </c>
      <c r="D133" s="18" t="str">
        <f t="shared" si="112"/>
        <v>SP1</v>
      </c>
      <c r="E133" s="18" t="s">
        <v>649</v>
      </c>
      <c r="F133" s="161"/>
      <c r="G133" s="161"/>
      <c r="H133" s="98">
        <f t="shared" ref="H133:T133" si="123">H258-H384</f>
        <v>0</v>
      </c>
      <c r="I133" s="98">
        <f t="shared" si="123"/>
        <v>0</v>
      </c>
      <c r="J133" s="98">
        <f t="shared" si="123"/>
        <v>0</v>
      </c>
      <c r="K133" s="98">
        <f t="shared" si="123"/>
        <v>0</v>
      </c>
      <c r="L133" s="98">
        <f t="shared" si="123"/>
        <v>0</v>
      </c>
      <c r="M133" s="98">
        <f t="shared" si="123"/>
        <v>0</v>
      </c>
      <c r="N133" s="98">
        <f t="shared" si="123"/>
        <v>0</v>
      </c>
      <c r="O133" s="98">
        <f t="shared" si="123"/>
        <v>0</v>
      </c>
      <c r="P133" s="98">
        <f t="shared" si="123"/>
        <v>0</v>
      </c>
      <c r="Q133" s="98">
        <f t="shared" si="123"/>
        <v>0</v>
      </c>
      <c r="R133" s="98">
        <f t="shared" si="123"/>
        <v>0</v>
      </c>
      <c r="S133" s="98">
        <f t="shared" si="123"/>
        <v>0</v>
      </c>
      <c r="T133" s="98">
        <f t="shared" si="123"/>
        <v>0</v>
      </c>
    </row>
    <row r="134" spans="2:22" ht="12.75" customHeight="1">
      <c r="B134" s="35" t="s">
        <v>577</v>
      </c>
      <c r="C134" s="94" t="str">
        <f t="shared" si="108"/>
        <v>Spare - please specify</v>
      </c>
      <c r="D134" s="18" t="str">
        <f t="shared" si="112"/>
        <v>SP2</v>
      </c>
      <c r="E134" s="18" t="s">
        <v>649</v>
      </c>
      <c r="F134" s="161"/>
      <c r="G134" s="161"/>
      <c r="H134" s="98">
        <f t="shared" ref="H134:T134" si="124">H259-H385</f>
        <v>0</v>
      </c>
      <c r="I134" s="98">
        <f t="shared" si="124"/>
        <v>0</v>
      </c>
      <c r="J134" s="98">
        <f t="shared" si="124"/>
        <v>0</v>
      </c>
      <c r="K134" s="98">
        <f t="shared" si="124"/>
        <v>0</v>
      </c>
      <c r="L134" s="98">
        <f t="shared" si="124"/>
        <v>0</v>
      </c>
      <c r="M134" s="98">
        <f t="shared" si="124"/>
        <v>0</v>
      </c>
      <c r="N134" s="98">
        <f t="shared" si="124"/>
        <v>0</v>
      </c>
      <c r="O134" s="98">
        <f t="shared" si="124"/>
        <v>0</v>
      </c>
      <c r="P134" s="98">
        <f t="shared" si="124"/>
        <v>0</v>
      </c>
      <c r="Q134" s="98">
        <f t="shared" si="124"/>
        <v>0</v>
      </c>
      <c r="R134" s="98">
        <f t="shared" si="124"/>
        <v>0</v>
      </c>
      <c r="S134" s="98">
        <f t="shared" si="124"/>
        <v>0</v>
      </c>
      <c r="T134" s="98">
        <f t="shared" si="124"/>
        <v>0</v>
      </c>
    </row>
    <row r="135" spans="2:22" ht="12.75" customHeight="1">
      <c r="B135" s="35" t="s">
        <v>577</v>
      </c>
      <c r="C135" s="94" t="str">
        <f t="shared" si="108"/>
        <v>Spare - please specify</v>
      </c>
      <c r="D135" s="18" t="str">
        <f t="shared" si="112"/>
        <v>SP3</v>
      </c>
      <c r="E135" s="18" t="s">
        <v>649</v>
      </c>
      <c r="F135" s="161"/>
      <c r="G135" s="161"/>
      <c r="H135" s="98">
        <f t="shared" ref="H135:T137" si="125">H260-H386</f>
        <v>0</v>
      </c>
      <c r="I135" s="98">
        <f t="shared" si="125"/>
        <v>0</v>
      </c>
      <c r="J135" s="98">
        <f t="shared" si="125"/>
        <v>0</v>
      </c>
      <c r="K135" s="98">
        <f t="shared" si="125"/>
        <v>0</v>
      </c>
      <c r="L135" s="98">
        <f t="shared" si="125"/>
        <v>0</v>
      </c>
      <c r="M135" s="98">
        <f t="shared" si="125"/>
        <v>0</v>
      </c>
      <c r="N135" s="98">
        <f t="shared" si="125"/>
        <v>0</v>
      </c>
      <c r="O135" s="98">
        <f t="shared" si="125"/>
        <v>0</v>
      </c>
      <c r="P135" s="98">
        <f t="shared" si="125"/>
        <v>0</v>
      </c>
      <c r="Q135" s="98">
        <f t="shared" si="125"/>
        <v>0</v>
      </c>
      <c r="R135" s="98">
        <f t="shared" si="125"/>
        <v>0</v>
      </c>
      <c r="S135" s="98">
        <f t="shared" si="125"/>
        <v>0</v>
      </c>
      <c r="T135" s="98">
        <f t="shared" si="125"/>
        <v>0</v>
      </c>
    </row>
    <row r="136" spans="2:22" ht="12.75" customHeight="1">
      <c r="B136" s="161"/>
      <c r="C136" s="23"/>
      <c r="D136" s="161"/>
      <c r="E136" s="161"/>
      <c r="F136" s="161"/>
      <c r="G136" s="161"/>
      <c r="H136" s="97"/>
      <c r="I136" s="97"/>
      <c r="J136" s="97"/>
      <c r="K136" s="97"/>
      <c r="L136" s="97"/>
      <c r="M136" s="97"/>
      <c r="N136" s="97"/>
      <c r="O136" s="97"/>
      <c r="P136" s="97"/>
      <c r="Q136" s="97"/>
      <c r="R136" s="97"/>
      <c r="S136" s="97"/>
      <c r="T136" s="97"/>
    </row>
    <row r="137" spans="2:22" s="161" customFormat="1" ht="12.75" customHeight="1">
      <c r="B137" s="35" t="s">
        <v>665</v>
      </c>
      <c r="C137" s="16" t="str">
        <f t="shared" si="108"/>
        <v>Additional Baseline</v>
      </c>
      <c r="D137" s="18"/>
      <c r="E137" s="18" t="s">
        <v>649</v>
      </c>
      <c r="H137" s="98">
        <f t="shared" si="125"/>
        <v>0</v>
      </c>
      <c r="I137" s="98">
        <f t="shared" si="125"/>
        <v>0</v>
      </c>
      <c r="J137" s="98">
        <f t="shared" si="125"/>
        <v>0</v>
      </c>
      <c r="K137" s="98">
        <f t="shared" si="125"/>
        <v>0</v>
      </c>
      <c r="L137" s="98">
        <f t="shared" si="125"/>
        <v>0</v>
      </c>
      <c r="M137" s="98">
        <f t="shared" si="125"/>
        <v>0</v>
      </c>
      <c r="N137" s="98">
        <f t="shared" si="125"/>
        <v>0</v>
      </c>
      <c r="O137" s="98">
        <f t="shared" si="125"/>
        <v>0</v>
      </c>
      <c r="P137" s="98">
        <f t="shared" si="125"/>
        <v>0</v>
      </c>
      <c r="Q137" s="98">
        <f t="shared" si="125"/>
        <v>0</v>
      </c>
      <c r="R137" s="98">
        <f t="shared" si="125"/>
        <v>0</v>
      </c>
      <c r="S137" s="98">
        <f t="shared" si="125"/>
        <v>0</v>
      </c>
      <c r="T137" s="98">
        <f t="shared" si="125"/>
        <v>0</v>
      </c>
    </row>
    <row r="138" spans="2:22" s="161" customFormat="1" ht="12.75" customHeight="1">
      <c r="C138" s="23"/>
      <c r="H138" s="97"/>
      <c r="I138" s="97"/>
      <c r="J138" s="97"/>
      <c r="K138" s="97"/>
      <c r="L138" s="97"/>
      <c r="M138" s="97"/>
      <c r="N138" s="97"/>
      <c r="O138" s="97"/>
      <c r="P138" s="97"/>
      <c r="Q138" s="97"/>
      <c r="R138" s="97"/>
      <c r="S138" s="97"/>
      <c r="T138" s="97"/>
    </row>
    <row r="139" spans="2:22" ht="12.75" customHeight="1">
      <c r="B139" s="35" t="s">
        <v>581</v>
      </c>
      <c r="C139" s="149" t="str">
        <f>C264</f>
        <v>New scope (excluding shared service cost)</v>
      </c>
      <c r="D139" s="18"/>
      <c r="E139" s="18" t="s">
        <v>649</v>
      </c>
      <c r="F139" s="161"/>
      <c r="G139" s="161"/>
      <c r="H139" s="98">
        <f t="shared" ref="H139:T139" si="126">H264-H390</f>
        <v>0</v>
      </c>
      <c r="I139" s="98">
        <f t="shared" si="126"/>
        <v>0</v>
      </c>
      <c r="J139" s="98">
        <f t="shared" si="126"/>
        <v>0</v>
      </c>
      <c r="K139" s="98">
        <f t="shared" si="126"/>
        <v>0</v>
      </c>
      <c r="L139" s="98">
        <f t="shared" si="126"/>
        <v>0</v>
      </c>
      <c r="M139" s="98">
        <f t="shared" si="126"/>
        <v>0</v>
      </c>
      <c r="N139" s="98">
        <f t="shared" si="126"/>
        <v>0</v>
      </c>
      <c r="O139" s="98">
        <f t="shared" si="126"/>
        <v>0</v>
      </c>
      <c r="P139" s="98">
        <f t="shared" si="126"/>
        <v>0</v>
      </c>
      <c r="Q139" s="98">
        <f t="shared" si="126"/>
        <v>0</v>
      </c>
      <c r="R139" s="98">
        <f t="shared" si="126"/>
        <v>0</v>
      </c>
      <c r="S139" s="98">
        <f t="shared" si="126"/>
        <v>0</v>
      </c>
      <c r="T139" s="98">
        <f t="shared" si="126"/>
        <v>0</v>
      </c>
    </row>
    <row r="140" spans="2:22" ht="12.75" customHeight="1">
      <c r="B140" s="161"/>
      <c r="C140" s="82"/>
      <c r="D140" s="18"/>
      <c r="E140" s="18"/>
      <c r="F140" s="18"/>
      <c r="G140" s="18"/>
      <c r="H140" s="117"/>
      <c r="I140" s="117"/>
      <c r="J140" s="117"/>
      <c r="K140" s="117"/>
      <c r="L140" s="117"/>
      <c r="M140" s="117"/>
      <c r="N140" s="117"/>
      <c r="O140" s="117"/>
      <c r="P140" s="117"/>
      <c r="Q140" s="117"/>
      <c r="R140" s="117"/>
      <c r="S140" s="117"/>
      <c r="T140" s="117"/>
    </row>
    <row r="141" spans="2:22" ht="12.75" customHeight="1">
      <c r="B141" s="35" t="s">
        <v>582</v>
      </c>
      <c r="C141" s="149" t="str">
        <f>C266</f>
        <v>Shared service cost (Baseline and New Scope)</v>
      </c>
      <c r="D141" s="52"/>
      <c r="E141" s="18" t="s">
        <v>649</v>
      </c>
      <c r="F141" s="161"/>
      <c r="G141" s="161"/>
      <c r="H141" s="98">
        <f t="shared" ref="H141:T141" si="127">H266-H392</f>
        <v>0</v>
      </c>
      <c r="I141" s="98">
        <f t="shared" si="127"/>
        <v>0</v>
      </c>
      <c r="J141" s="98">
        <f t="shared" si="127"/>
        <v>0</v>
      </c>
      <c r="K141" s="98">
        <f t="shared" si="127"/>
        <v>0</v>
      </c>
      <c r="L141" s="98">
        <f t="shared" si="127"/>
        <v>0</v>
      </c>
      <c r="M141" s="98">
        <f t="shared" si="127"/>
        <v>0</v>
      </c>
      <c r="N141" s="98">
        <f t="shared" si="127"/>
        <v>0</v>
      </c>
      <c r="O141" s="98">
        <f t="shared" si="127"/>
        <v>0</v>
      </c>
      <c r="P141" s="98">
        <f t="shared" si="127"/>
        <v>0</v>
      </c>
      <c r="Q141" s="98">
        <f t="shared" si="127"/>
        <v>0</v>
      </c>
      <c r="R141" s="98">
        <f t="shared" si="127"/>
        <v>0</v>
      </c>
      <c r="S141" s="98">
        <f t="shared" si="127"/>
        <v>0</v>
      </c>
      <c r="T141" s="98">
        <f t="shared" si="127"/>
        <v>0</v>
      </c>
    </row>
    <row r="142" spans="2:22" s="160" customFormat="1" ht="13.5">
      <c r="B142" s="161"/>
      <c r="C142" s="161"/>
      <c r="D142" s="52"/>
      <c r="E142" s="18"/>
      <c r="F142" s="161"/>
      <c r="G142" s="161"/>
      <c r="H142" s="97"/>
      <c r="I142" s="97"/>
      <c r="J142" s="97"/>
      <c r="K142" s="97"/>
      <c r="L142" s="97"/>
      <c r="M142" s="97"/>
      <c r="N142" s="97"/>
      <c r="O142" s="97"/>
      <c r="P142" s="97"/>
      <c r="Q142" s="97"/>
      <c r="R142" s="97"/>
      <c r="S142" s="97"/>
      <c r="T142" s="97"/>
      <c r="U142" s="161"/>
      <c r="V142" s="161"/>
    </row>
    <row r="143" spans="2:22" s="223" customFormat="1" ht="13.5">
      <c r="H143" s="226"/>
      <c r="I143" s="226"/>
      <c r="J143" s="226"/>
      <c r="K143" s="226"/>
      <c r="L143" s="226"/>
      <c r="M143" s="226"/>
      <c r="N143" s="226"/>
      <c r="O143" s="226"/>
      <c r="P143" s="226"/>
      <c r="Q143" s="226"/>
      <c r="R143" s="226"/>
      <c r="S143" s="226"/>
      <c r="T143" s="226"/>
    </row>
    <row r="144" spans="2:22" s="137" customFormat="1" ht="13.5">
      <c r="B144" s="65" t="s">
        <v>378</v>
      </c>
      <c r="C144" s="65"/>
      <c r="D144" s="64"/>
      <c r="E144" s="64"/>
      <c r="F144" s="64"/>
      <c r="G144" s="64"/>
      <c r="H144" s="119"/>
      <c r="I144" s="119"/>
      <c r="J144" s="119"/>
      <c r="K144" s="119"/>
      <c r="L144" s="119"/>
      <c r="M144" s="119"/>
      <c r="N144" s="119"/>
      <c r="O144" s="119"/>
      <c r="P144" s="119"/>
      <c r="Q144" s="119"/>
      <c r="R144" s="119"/>
      <c r="S144" s="119"/>
      <c r="T144" s="119"/>
      <c r="U144" s="161"/>
      <c r="V144" s="161"/>
    </row>
    <row r="145" spans="1:23" s="137" customFormat="1" ht="13.5">
      <c r="A145" s="161"/>
      <c r="B145" s="161"/>
      <c r="C145" s="65" t="s">
        <v>468</v>
      </c>
      <c r="D145" s="64"/>
      <c r="E145" s="18" t="s">
        <v>649</v>
      </c>
      <c r="F145" s="161"/>
      <c r="G145" s="161"/>
      <c r="H145" s="98">
        <f>SUM(H147,H264, H266)</f>
        <v>0</v>
      </c>
      <c r="I145" s="98">
        <f t="shared" ref="I145:T145" si="128">SUM(I147,I264, I266)</f>
        <v>0</v>
      </c>
      <c r="J145" s="98">
        <f t="shared" si="128"/>
        <v>0</v>
      </c>
      <c r="K145" s="98">
        <f t="shared" si="128"/>
        <v>0</v>
      </c>
      <c r="L145" s="98">
        <f t="shared" si="128"/>
        <v>0</v>
      </c>
      <c r="M145" s="98">
        <f t="shared" si="128"/>
        <v>0</v>
      </c>
      <c r="N145" s="98">
        <f t="shared" si="128"/>
        <v>0</v>
      </c>
      <c r="O145" s="98">
        <f t="shared" si="128"/>
        <v>0</v>
      </c>
      <c r="P145" s="98">
        <f t="shared" si="128"/>
        <v>0</v>
      </c>
      <c r="Q145" s="98">
        <f t="shared" si="128"/>
        <v>0</v>
      </c>
      <c r="R145" s="98">
        <f t="shared" si="128"/>
        <v>0</v>
      </c>
      <c r="S145" s="98">
        <f t="shared" si="128"/>
        <v>0</v>
      </c>
      <c r="T145" s="98">
        <f t="shared" si="128"/>
        <v>0</v>
      </c>
      <c r="U145" s="161"/>
      <c r="V145" s="161"/>
      <c r="W145" s="161"/>
    </row>
    <row r="146" spans="1:23" s="137" customFormat="1" ht="13.5">
      <c r="A146" s="64"/>
      <c r="B146" s="64"/>
      <c r="C146" s="65"/>
      <c r="D146" s="64"/>
      <c r="E146" s="64"/>
      <c r="F146" s="64"/>
      <c r="G146" s="64"/>
      <c r="H146" s="119"/>
      <c r="I146" s="119"/>
      <c r="J146" s="119"/>
      <c r="K146" s="119"/>
      <c r="L146" s="119"/>
      <c r="M146" s="119"/>
      <c r="N146" s="119"/>
      <c r="O146" s="119"/>
      <c r="P146" s="119"/>
      <c r="Q146" s="119"/>
      <c r="R146" s="119"/>
      <c r="S146" s="119"/>
      <c r="T146" s="119"/>
      <c r="U146" s="64"/>
      <c r="V146" s="64"/>
      <c r="W146" s="64"/>
    </row>
    <row r="147" spans="1:23" s="137" customFormat="1" ht="13.5">
      <c r="A147" s="64"/>
      <c r="B147" s="64"/>
      <c r="C147" s="65" t="s">
        <v>471</v>
      </c>
      <c r="D147" s="64"/>
      <c r="E147" s="18" t="s">
        <v>649</v>
      </c>
      <c r="F147" s="64"/>
      <c r="G147" s="64"/>
      <c r="H147" s="132">
        <f>SUM(H149,H163,H177,H191,H205,H219,H233,H247,H262)</f>
        <v>0</v>
      </c>
      <c r="I147" s="132">
        <f t="shared" ref="I147:T147" si="129">SUM(I149,I163,I177,I191,I205,I219,I233,I247,I262)</f>
        <v>0</v>
      </c>
      <c r="J147" s="132">
        <f t="shared" si="129"/>
        <v>0</v>
      </c>
      <c r="K147" s="132">
        <f t="shared" si="129"/>
        <v>0</v>
      </c>
      <c r="L147" s="132">
        <f t="shared" si="129"/>
        <v>0</v>
      </c>
      <c r="M147" s="132">
        <f t="shared" si="129"/>
        <v>0</v>
      </c>
      <c r="N147" s="132">
        <f t="shared" si="129"/>
        <v>0</v>
      </c>
      <c r="O147" s="132">
        <f t="shared" si="129"/>
        <v>0</v>
      </c>
      <c r="P147" s="132">
        <f t="shared" si="129"/>
        <v>0</v>
      </c>
      <c r="Q147" s="132">
        <f t="shared" si="129"/>
        <v>0</v>
      </c>
      <c r="R147" s="132">
        <f t="shared" si="129"/>
        <v>0</v>
      </c>
      <c r="S147" s="132">
        <f t="shared" si="129"/>
        <v>0</v>
      </c>
      <c r="T147" s="132">
        <f t="shared" si="129"/>
        <v>0</v>
      </c>
      <c r="U147" s="64"/>
      <c r="V147" s="64"/>
      <c r="W147" s="64"/>
    </row>
    <row r="148" spans="1:23" s="137" customFormat="1" ht="13.5">
      <c r="A148" s="64"/>
      <c r="B148" s="64"/>
      <c r="C148" s="65"/>
      <c r="D148" s="64"/>
      <c r="E148" s="64"/>
      <c r="F148" s="64"/>
      <c r="G148" s="64"/>
      <c r="H148" s="119"/>
      <c r="I148" s="119"/>
      <c r="J148" s="119"/>
      <c r="K148" s="119"/>
      <c r="L148" s="119"/>
      <c r="M148" s="119"/>
      <c r="N148" s="119"/>
      <c r="O148" s="119"/>
      <c r="P148" s="119"/>
      <c r="Q148" s="119"/>
      <c r="R148" s="119"/>
      <c r="S148" s="119"/>
      <c r="T148" s="119"/>
      <c r="U148" s="64"/>
      <c r="V148" s="64"/>
      <c r="W148" s="64"/>
    </row>
    <row r="149" spans="1:23" s="137" customFormat="1" ht="13.5">
      <c r="A149" s="64"/>
      <c r="B149" s="169" t="s">
        <v>571</v>
      </c>
      <c r="C149" s="16" t="str">
        <f t="shared" ref="C149:C180" si="130">C275</f>
        <v>Corporate management</v>
      </c>
      <c r="D149" s="18"/>
      <c r="E149" s="18" t="s">
        <v>649</v>
      </c>
      <c r="F149" s="161"/>
      <c r="G149" s="161"/>
      <c r="H149" s="98">
        <f>'5'!H28</f>
        <v>0</v>
      </c>
      <c r="I149" s="98">
        <f>'5'!I28</f>
        <v>0</v>
      </c>
      <c r="J149" s="98">
        <f>'5'!J28</f>
        <v>0</v>
      </c>
      <c r="K149" s="98">
        <f>'5'!K28</f>
        <v>0</v>
      </c>
      <c r="L149" s="98">
        <f>'5'!L28</f>
        <v>0</v>
      </c>
      <c r="M149" s="98">
        <f>'5'!M28</f>
        <v>0</v>
      </c>
      <c r="N149" s="98">
        <f>'5'!N28</f>
        <v>0</v>
      </c>
      <c r="O149" s="98">
        <f>'5'!O28</f>
        <v>0</v>
      </c>
      <c r="P149" s="98">
        <f>'5'!P28</f>
        <v>0</v>
      </c>
      <c r="Q149" s="98">
        <f>'5'!Q28</f>
        <v>0</v>
      </c>
      <c r="R149" s="98">
        <f>'5'!R28</f>
        <v>0</v>
      </c>
      <c r="S149" s="98">
        <f>'5'!S28</f>
        <v>0</v>
      </c>
      <c r="T149" s="98">
        <f>'5'!T28</f>
        <v>0</v>
      </c>
      <c r="U149" s="64"/>
      <c r="V149" s="64"/>
      <c r="W149" s="64"/>
    </row>
    <row r="150" spans="1:23" s="137" customFormat="1" ht="13.5">
      <c r="A150" s="161"/>
      <c r="B150" s="169" t="s">
        <v>571</v>
      </c>
      <c r="C150" s="94" t="str">
        <f t="shared" si="130"/>
        <v>Payroll costs</v>
      </c>
      <c r="D150" s="18" t="str">
        <f t="shared" ref="D150:D162" si="131">D276</f>
        <v>PR</v>
      </c>
      <c r="E150" s="18" t="s">
        <v>649</v>
      </c>
      <c r="F150" s="161"/>
      <c r="G150" s="161"/>
      <c r="H150" s="98">
        <f>'5'!H29</f>
        <v>0</v>
      </c>
      <c r="I150" s="98">
        <f>'5'!I29</f>
        <v>0</v>
      </c>
      <c r="J150" s="98">
        <f>'5'!J29</f>
        <v>0</v>
      </c>
      <c r="K150" s="98">
        <f>'5'!K29</f>
        <v>0</v>
      </c>
      <c r="L150" s="98">
        <f>'5'!L29</f>
        <v>0</v>
      </c>
      <c r="M150" s="98">
        <f>'5'!M29</f>
        <v>0</v>
      </c>
      <c r="N150" s="98">
        <f>'5'!N29</f>
        <v>0</v>
      </c>
      <c r="O150" s="98">
        <f>'5'!O29</f>
        <v>0</v>
      </c>
      <c r="P150" s="98">
        <f>'5'!P29</f>
        <v>0</v>
      </c>
      <c r="Q150" s="98">
        <f>'5'!Q29</f>
        <v>0</v>
      </c>
      <c r="R150" s="98">
        <f>'5'!R29</f>
        <v>0</v>
      </c>
      <c r="S150" s="98">
        <f>'5'!S29</f>
        <v>0</v>
      </c>
      <c r="T150" s="98">
        <f>'5'!T29</f>
        <v>0</v>
      </c>
      <c r="U150" s="161"/>
      <c r="V150" s="161"/>
      <c r="W150" s="161"/>
    </row>
    <row r="151" spans="1:23" s="137" customFormat="1" ht="13.5">
      <c r="A151" s="161"/>
      <c r="B151" s="169" t="s">
        <v>571</v>
      </c>
      <c r="C151" s="94" t="str">
        <f t="shared" si="130"/>
        <v>Non-payroll costs</v>
      </c>
      <c r="D151" s="18" t="str">
        <f t="shared" si="131"/>
        <v>NP</v>
      </c>
      <c r="E151" s="18" t="s">
        <v>649</v>
      </c>
      <c r="F151" s="161"/>
      <c r="G151" s="161"/>
      <c r="H151" s="98">
        <f>'5'!H30</f>
        <v>0</v>
      </c>
      <c r="I151" s="98">
        <f>'5'!I30</f>
        <v>0</v>
      </c>
      <c r="J151" s="98">
        <f>'5'!J30</f>
        <v>0</v>
      </c>
      <c r="K151" s="98">
        <f>'5'!K30</f>
        <v>0</v>
      </c>
      <c r="L151" s="98">
        <f>'5'!L30</f>
        <v>0</v>
      </c>
      <c r="M151" s="98">
        <f>'5'!M30</f>
        <v>0</v>
      </c>
      <c r="N151" s="98">
        <f>'5'!N30</f>
        <v>0</v>
      </c>
      <c r="O151" s="98">
        <f>'5'!O30</f>
        <v>0</v>
      </c>
      <c r="P151" s="98">
        <f>'5'!P30</f>
        <v>0</v>
      </c>
      <c r="Q151" s="98">
        <f>'5'!Q30</f>
        <v>0</v>
      </c>
      <c r="R151" s="98">
        <f>'5'!R30</f>
        <v>0</v>
      </c>
      <c r="S151" s="98">
        <f>'5'!S30</f>
        <v>0</v>
      </c>
      <c r="T151" s="98">
        <f>'5'!T30</f>
        <v>0</v>
      </c>
      <c r="U151" s="161"/>
      <c r="V151" s="161"/>
      <c r="W151" s="161"/>
    </row>
    <row r="152" spans="1:23" s="137" customFormat="1" ht="13.5">
      <c r="A152" s="161"/>
      <c r="B152" s="169" t="s">
        <v>571</v>
      </c>
      <c r="C152" s="94" t="str">
        <f t="shared" si="130"/>
        <v>Recruitment</v>
      </c>
      <c r="D152" s="18" t="str">
        <f t="shared" si="131"/>
        <v>RC</v>
      </c>
      <c r="E152" s="18" t="s">
        <v>649</v>
      </c>
      <c r="F152" s="161"/>
      <c r="G152" s="161"/>
      <c r="H152" s="98">
        <f>'5'!H31</f>
        <v>0</v>
      </c>
      <c r="I152" s="98">
        <f>'5'!I31</f>
        <v>0</v>
      </c>
      <c r="J152" s="98">
        <f>'5'!J31</f>
        <v>0</v>
      </c>
      <c r="K152" s="98">
        <f>'5'!K31</f>
        <v>0</v>
      </c>
      <c r="L152" s="98">
        <f>'5'!L31</f>
        <v>0</v>
      </c>
      <c r="M152" s="98">
        <f>'5'!M31</f>
        <v>0</v>
      </c>
      <c r="N152" s="98">
        <f>'5'!N31</f>
        <v>0</v>
      </c>
      <c r="O152" s="98">
        <f>'5'!O31</f>
        <v>0</v>
      </c>
      <c r="P152" s="98">
        <f>'5'!P31</f>
        <v>0</v>
      </c>
      <c r="Q152" s="98">
        <f>'5'!Q31</f>
        <v>0</v>
      </c>
      <c r="R152" s="98">
        <f>'5'!R31</f>
        <v>0</v>
      </c>
      <c r="S152" s="98">
        <f>'5'!S31</f>
        <v>0</v>
      </c>
      <c r="T152" s="98">
        <f>'5'!T31</f>
        <v>0</v>
      </c>
      <c r="U152" s="161"/>
      <c r="V152" s="161"/>
      <c r="W152" s="161"/>
    </row>
    <row r="153" spans="1:23" s="137" customFormat="1" ht="13.5">
      <c r="A153" s="161"/>
      <c r="B153" s="169" t="s">
        <v>571</v>
      </c>
      <c r="C153" s="94" t="str">
        <f t="shared" si="130"/>
        <v>Accommodation</v>
      </c>
      <c r="D153" s="18" t="str">
        <f t="shared" si="131"/>
        <v>AC</v>
      </c>
      <c r="E153" s="18" t="s">
        <v>649</v>
      </c>
      <c r="F153" s="161"/>
      <c r="G153" s="161"/>
      <c r="H153" s="98">
        <f>'5'!H32</f>
        <v>0</v>
      </c>
      <c r="I153" s="98">
        <f>'5'!I32</f>
        <v>0</v>
      </c>
      <c r="J153" s="98">
        <f>'5'!J32</f>
        <v>0</v>
      </c>
      <c r="K153" s="98">
        <f>'5'!K32</f>
        <v>0</v>
      </c>
      <c r="L153" s="98">
        <f>'5'!L32</f>
        <v>0</v>
      </c>
      <c r="M153" s="98">
        <f>'5'!M32</f>
        <v>0</v>
      </c>
      <c r="N153" s="98">
        <f>'5'!N32</f>
        <v>0</v>
      </c>
      <c r="O153" s="98">
        <f>'5'!O32</f>
        <v>0</v>
      </c>
      <c r="P153" s="98">
        <f>'5'!P32</f>
        <v>0</v>
      </c>
      <c r="Q153" s="98">
        <f>'5'!Q32</f>
        <v>0</v>
      </c>
      <c r="R153" s="98">
        <f>'5'!R32</f>
        <v>0</v>
      </c>
      <c r="S153" s="98">
        <f>'5'!S32</f>
        <v>0</v>
      </c>
      <c r="T153" s="98">
        <f>'5'!T32</f>
        <v>0</v>
      </c>
      <c r="U153" s="161"/>
      <c r="V153" s="161"/>
      <c r="W153" s="161"/>
    </row>
    <row r="154" spans="1:23" s="137" customFormat="1" ht="13.5">
      <c r="A154" s="161"/>
      <c r="B154" s="169" t="s">
        <v>571</v>
      </c>
      <c r="C154" s="94" t="str">
        <f t="shared" si="130"/>
        <v>External services</v>
      </c>
      <c r="D154" s="18" t="str">
        <f t="shared" si="131"/>
        <v>ES</v>
      </c>
      <c r="E154" s="18" t="s">
        <v>649</v>
      </c>
      <c r="F154" s="161"/>
      <c r="G154" s="161"/>
      <c r="H154" s="98">
        <f>'5'!H33</f>
        <v>0</v>
      </c>
      <c r="I154" s="98">
        <f>'5'!I33</f>
        <v>0</v>
      </c>
      <c r="J154" s="98">
        <f>'5'!J33</f>
        <v>0</v>
      </c>
      <c r="K154" s="98">
        <f>'5'!K33</f>
        <v>0</v>
      </c>
      <c r="L154" s="98">
        <f>'5'!L33</f>
        <v>0</v>
      </c>
      <c r="M154" s="98">
        <f>'5'!M33</f>
        <v>0</v>
      </c>
      <c r="N154" s="98">
        <f>'5'!N33</f>
        <v>0</v>
      </c>
      <c r="O154" s="98">
        <f>'5'!O33</f>
        <v>0</v>
      </c>
      <c r="P154" s="98">
        <f>'5'!P33</f>
        <v>0</v>
      </c>
      <c r="Q154" s="98">
        <f>'5'!Q33</f>
        <v>0</v>
      </c>
      <c r="R154" s="98">
        <f>'5'!R33</f>
        <v>0</v>
      </c>
      <c r="S154" s="98">
        <f>'5'!S33</f>
        <v>0</v>
      </c>
      <c r="T154" s="98">
        <f>'5'!T33</f>
        <v>0</v>
      </c>
      <c r="U154" s="161"/>
      <c r="V154" s="161"/>
      <c r="W154" s="161"/>
    </row>
    <row r="155" spans="1:23" s="137" customFormat="1" ht="13.5">
      <c r="A155" s="161"/>
      <c r="B155" s="169" t="s">
        <v>571</v>
      </c>
      <c r="C155" s="94" t="str">
        <f t="shared" si="130"/>
        <v>Internal services</v>
      </c>
      <c r="D155" s="18" t="str">
        <f t="shared" si="131"/>
        <v>IS</v>
      </c>
      <c r="E155" s="18" t="s">
        <v>649</v>
      </c>
      <c r="F155" s="161"/>
      <c r="G155" s="161"/>
      <c r="H155" s="98">
        <f>'5'!H34</f>
        <v>0</v>
      </c>
      <c r="I155" s="98">
        <f>'5'!I34</f>
        <v>0</v>
      </c>
      <c r="J155" s="98">
        <f>'5'!J34</f>
        <v>0</v>
      </c>
      <c r="K155" s="98">
        <f>'5'!K34</f>
        <v>0</v>
      </c>
      <c r="L155" s="98">
        <f>'5'!L34</f>
        <v>0</v>
      </c>
      <c r="M155" s="98">
        <f>'5'!M34</f>
        <v>0</v>
      </c>
      <c r="N155" s="98">
        <f>'5'!N34</f>
        <v>0</v>
      </c>
      <c r="O155" s="98">
        <f>'5'!O34</f>
        <v>0</v>
      </c>
      <c r="P155" s="98">
        <f>'5'!P34</f>
        <v>0</v>
      </c>
      <c r="Q155" s="98">
        <f>'5'!Q34</f>
        <v>0</v>
      </c>
      <c r="R155" s="98">
        <f>'5'!R34</f>
        <v>0</v>
      </c>
      <c r="S155" s="98">
        <f>'5'!S34</f>
        <v>0</v>
      </c>
      <c r="T155" s="98">
        <f>'5'!T34</f>
        <v>0</v>
      </c>
      <c r="U155" s="161"/>
      <c r="V155" s="161"/>
      <c r="W155" s="161"/>
    </row>
    <row r="156" spans="1:23" s="137" customFormat="1" ht="13.5">
      <c r="A156" s="161"/>
      <c r="B156" s="169" t="s">
        <v>571</v>
      </c>
      <c r="C156" s="94" t="str">
        <f t="shared" si="130"/>
        <v>Service management</v>
      </c>
      <c r="D156" s="18" t="str">
        <f t="shared" si="131"/>
        <v>SM</v>
      </c>
      <c r="E156" s="18" t="s">
        <v>649</v>
      </c>
      <c r="F156" s="161"/>
      <c r="G156" s="161"/>
      <c r="H156" s="98">
        <f>'5'!H35</f>
        <v>0</v>
      </c>
      <c r="I156" s="98">
        <f>'5'!I35</f>
        <v>0</v>
      </c>
      <c r="J156" s="98">
        <f>'5'!J35</f>
        <v>0</v>
      </c>
      <c r="K156" s="98">
        <f>'5'!K35</f>
        <v>0</v>
      </c>
      <c r="L156" s="98">
        <f>'5'!L35</f>
        <v>0</v>
      </c>
      <c r="M156" s="98">
        <f>'5'!M35</f>
        <v>0</v>
      </c>
      <c r="N156" s="98">
        <f>'5'!N35</f>
        <v>0</v>
      </c>
      <c r="O156" s="98">
        <f>'5'!O35</f>
        <v>0</v>
      </c>
      <c r="P156" s="98">
        <f>'5'!P35</f>
        <v>0</v>
      </c>
      <c r="Q156" s="98">
        <f>'5'!Q35</f>
        <v>0</v>
      </c>
      <c r="R156" s="98">
        <f>'5'!R35</f>
        <v>0</v>
      </c>
      <c r="S156" s="98">
        <f>'5'!S35</f>
        <v>0</v>
      </c>
      <c r="T156" s="98">
        <f>'5'!T35</f>
        <v>0</v>
      </c>
      <c r="U156" s="161"/>
      <c r="V156" s="161"/>
      <c r="W156" s="161"/>
    </row>
    <row r="157" spans="1:23" s="137" customFormat="1" ht="13.5">
      <c r="A157" s="161"/>
      <c r="B157" s="169" t="s">
        <v>571</v>
      </c>
      <c r="C157" s="94" t="str">
        <f t="shared" si="130"/>
        <v>Transition</v>
      </c>
      <c r="D157" s="18" t="str">
        <f t="shared" si="131"/>
        <v>TR</v>
      </c>
      <c r="E157" s="18" t="s">
        <v>649</v>
      </c>
      <c r="F157" s="161"/>
      <c r="G157" s="161"/>
      <c r="H157" s="98">
        <f>'5'!H36</f>
        <v>0</v>
      </c>
      <c r="I157" s="98">
        <f>'5'!I36</f>
        <v>0</v>
      </c>
      <c r="J157" s="98">
        <f>'5'!J36</f>
        <v>0</v>
      </c>
      <c r="K157" s="98">
        <f>'5'!K36</f>
        <v>0</v>
      </c>
      <c r="L157" s="98">
        <f>'5'!L36</f>
        <v>0</v>
      </c>
      <c r="M157" s="98">
        <f>'5'!M36</f>
        <v>0</v>
      </c>
      <c r="N157" s="98">
        <f>'5'!N36</f>
        <v>0</v>
      </c>
      <c r="O157" s="98">
        <f>'5'!O36</f>
        <v>0</v>
      </c>
      <c r="P157" s="98">
        <f>'5'!P36</f>
        <v>0</v>
      </c>
      <c r="Q157" s="98">
        <f>'5'!Q36</f>
        <v>0</v>
      </c>
      <c r="R157" s="98">
        <f>'5'!R36</f>
        <v>0</v>
      </c>
      <c r="S157" s="98">
        <f>'5'!S36</f>
        <v>0</v>
      </c>
      <c r="T157" s="98">
        <f>'5'!T36</f>
        <v>0</v>
      </c>
      <c r="U157" s="161"/>
      <c r="V157" s="161"/>
      <c r="W157" s="161"/>
    </row>
    <row r="158" spans="1:23" s="137" customFormat="1" ht="13.5">
      <c r="B158" s="169" t="s">
        <v>571</v>
      </c>
      <c r="C158" s="94" t="str">
        <f t="shared" si="130"/>
        <v>IT Services</v>
      </c>
      <c r="D158" s="18" t="str">
        <f t="shared" si="131"/>
        <v>IT</v>
      </c>
      <c r="E158" s="18" t="s">
        <v>649</v>
      </c>
      <c r="F158" s="161"/>
      <c r="G158" s="161"/>
      <c r="H158" s="98">
        <f>'5'!H37</f>
        <v>0</v>
      </c>
      <c r="I158" s="98">
        <f>'5'!I37</f>
        <v>0</v>
      </c>
      <c r="J158" s="98">
        <f>'5'!J37</f>
        <v>0</v>
      </c>
      <c r="K158" s="98">
        <f>'5'!K37</f>
        <v>0</v>
      </c>
      <c r="L158" s="98">
        <f>'5'!L37</f>
        <v>0</v>
      </c>
      <c r="M158" s="98">
        <f>'5'!M37</f>
        <v>0</v>
      </c>
      <c r="N158" s="98">
        <f>'5'!N37</f>
        <v>0</v>
      </c>
      <c r="O158" s="98">
        <f>'5'!O37</f>
        <v>0</v>
      </c>
      <c r="P158" s="98">
        <f>'5'!P37</f>
        <v>0</v>
      </c>
      <c r="Q158" s="98">
        <f>'5'!Q37</f>
        <v>0</v>
      </c>
      <c r="R158" s="98">
        <f>'5'!R37</f>
        <v>0</v>
      </c>
      <c r="S158" s="98">
        <f>'5'!S37</f>
        <v>0</v>
      </c>
      <c r="T158" s="98">
        <f>'5'!T37</f>
        <v>0</v>
      </c>
      <c r="U158" s="161"/>
      <c r="V158" s="161"/>
    </row>
    <row r="159" spans="1:23" s="161" customFormat="1" ht="13.5">
      <c r="B159" s="169" t="s">
        <v>571</v>
      </c>
      <c r="C159" s="94" t="str">
        <f t="shared" si="130"/>
        <v>Office Sundry</v>
      </c>
      <c r="D159" s="18" t="str">
        <f t="shared" si="131"/>
        <v>OS</v>
      </c>
      <c r="E159" s="18" t="s">
        <v>649</v>
      </c>
      <c r="H159" s="98">
        <f>'5'!H38</f>
        <v>0</v>
      </c>
      <c r="I159" s="98">
        <f>'5'!I38</f>
        <v>0</v>
      </c>
      <c r="J159" s="98">
        <f>'5'!J38</f>
        <v>0</v>
      </c>
      <c r="K159" s="98">
        <f>'5'!K38</f>
        <v>0</v>
      </c>
      <c r="L159" s="98">
        <f>'5'!L38</f>
        <v>0</v>
      </c>
      <c r="M159" s="98">
        <f>'5'!M38</f>
        <v>0</v>
      </c>
      <c r="N159" s="98">
        <f>'5'!N38</f>
        <v>0</v>
      </c>
      <c r="O159" s="98">
        <f>'5'!O38</f>
        <v>0</v>
      </c>
      <c r="P159" s="98">
        <f>'5'!P38</f>
        <v>0</v>
      </c>
      <c r="Q159" s="98">
        <f>'5'!Q38</f>
        <v>0</v>
      </c>
      <c r="R159" s="98">
        <f>'5'!R38</f>
        <v>0</v>
      </c>
      <c r="S159" s="98">
        <f>'5'!S38</f>
        <v>0</v>
      </c>
      <c r="T159" s="98">
        <f>'5'!T38</f>
        <v>0</v>
      </c>
    </row>
    <row r="160" spans="1:23" s="137" customFormat="1" ht="13.5">
      <c r="B160" s="169" t="s">
        <v>571</v>
      </c>
      <c r="C160" s="94" t="str">
        <f t="shared" si="130"/>
        <v>Spare - please specify</v>
      </c>
      <c r="D160" s="18" t="str">
        <f t="shared" si="131"/>
        <v>SP1</v>
      </c>
      <c r="E160" s="18" t="s">
        <v>649</v>
      </c>
      <c r="F160" s="161"/>
      <c r="G160" s="161"/>
      <c r="H160" s="98">
        <f>'5'!H39</f>
        <v>0</v>
      </c>
      <c r="I160" s="98">
        <f>'5'!I39</f>
        <v>0</v>
      </c>
      <c r="J160" s="98">
        <f>'5'!J39</f>
        <v>0</v>
      </c>
      <c r="K160" s="98">
        <f>'5'!K39</f>
        <v>0</v>
      </c>
      <c r="L160" s="98">
        <f>'5'!L39</f>
        <v>0</v>
      </c>
      <c r="M160" s="98">
        <f>'5'!M39</f>
        <v>0</v>
      </c>
      <c r="N160" s="98">
        <f>'5'!N39</f>
        <v>0</v>
      </c>
      <c r="O160" s="98">
        <f>'5'!O39</f>
        <v>0</v>
      </c>
      <c r="P160" s="98">
        <f>'5'!P39</f>
        <v>0</v>
      </c>
      <c r="Q160" s="98">
        <f>'5'!Q39</f>
        <v>0</v>
      </c>
      <c r="R160" s="98">
        <f>'5'!R39</f>
        <v>0</v>
      </c>
      <c r="S160" s="98">
        <f>'5'!S39</f>
        <v>0</v>
      </c>
      <c r="T160" s="98">
        <f>'5'!T39</f>
        <v>0</v>
      </c>
      <c r="U160" s="161"/>
      <c r="V160" s="161"/>
    </row>
    <row r="161" spans="2:22" s="137" customFormat="1" ht="13.5">
      <c r="B161" s="169" t="s">
        <v>571</v>
      </c>
      <c r="C161" s="94" t="str">
        <f t="shared" si="130"/>
        <v>Spare - please specify</v>
      </c>
      <c r="D161" s="18" t="str">
        <f t="shared" si="131"/>
        <v>SP2</v>
      </c>
      <c r="E161" s="18" t="s">
        <v>649</v>
      </c>
      <c r="F161" s="161"/>
      <c r="G161" s="161"/>
      <c r="H161" s="98">
        <f>'5'!H40</f>
        <v>0</v>
      </c>
      <c r="I161" s="98">
        <f>'5'!I40</f>
        <v>0</v>
      </c>
      <c r="J161" s="98">
        <f>'5'!J40</f>
        <v>0</v>
      </c>
      <c r="K161" s="98">
        <f>'5'!K40</f>
        <v>0</v>
      </c>
      <c r="L161" s="98">
        <f>'5'!L40</f>
        <v>0</v>
      </c>
      <c r="M161" s="98">
        <f>'5'!M40</f>
        <v>0</v>
      </c>
      <c r="N161" s="98">
        <f>'5'!N40</f>
        <v>0</v>
      </c>
      <c r="O161" s="98">
        <f>'5'!O40</f>
        <v>0</v>
      </c>
      <c r="P161" s="98">
        <f>'5'!P40</f>
        <v>0</v>
      </c>
      <c r="Q161" s="98">
        <f>'5'!Q40</f>
        <v>0</v>
      </c>
      <c r="R161" s="98">
        <f>'5'!R40</f>
        <v>0</v>
      </c>
      <c r="S161" s="98">
        <f>'5'!S40</f>
        <v>0</v>
      </c>
      <c r="T161" s="98">
        <f>'5'!T40</f>
        <v>0</v>
      </c>
      <c r="U161" s="161"/>
      <c r="V161" s="161"/>
    </row>
    <row r="162" spans="2:22" s="137" customFormat="1" ht="13.5">
      <c r="B162" s="169" t="s">
        <v>571</v>
      </c>
      <c r="C162" s="94" t="str">
        <f t="shared" si="130"/>
        <v>Spare - please specify</v>
      </c>
      <c r="D162" s="18" t="str">
        <f t="shared" si="131"/>
        <v>SP3</v>
      </c>
      <c r="E162" s="18" t="s">
        <v>649</v>
      </c>
      <c r="F162" s="161"/>
      <c r="G162" s="161"/>
      <c r="H162" s="98">
        <f>'5'!H41</f>
        <v>0</v>
      </c>
      <c r="I162" s="98">
        <f>'5'!I41</f>
        <v>0</v>
      </c>
      <c r="J162" s="98">
        <f>'5'!J41</f>
        <v>0</v>
      </c>
      <c r="K162" s="98">
        <f>'5'!K41</f>
        <v>0</v>
      </c>
      <c r="L162" s="98">
        <f>'5'!L41</f>
        <v>0</v>
      </c>
      <c r="M162" s="98">
        <f>'5'!M41</f>
        <v>0</v>
      </c>
      <c r="N162" s="98">
        <f>'5'!N41</f>
        <v>0</v>
      </c>
      <c r="O162" s="98">
        <f>'5'!O41</f>
        <v>0</v>
      </c>
      <c r="P162" s="98">
        <f>'5'!P41</f>
        <v>0</v>
      </c>
      <c r="Q162" s="98">
        <f>'5'!Q41</f>
        <v>0</v>
      </c>
      <c r="R162" s="98">
        <f>'5'!R41</f>
        <v>0</v>
      </c>
      <c r="S162" s="98">
        <f>'5'!S41</f>
        <v>0</v>
      </c>
      <c r="T162" s="98">
        <f>'5'!T41</f>
        <v>0</v>
      </c>
      <c r="U162" s="161"/>
      <c r="V162" s="161"/>
    </row>
    <row r="163" spans="2:22" s="137" customFormat="1" ht="13.5">
      <c r="B163" s="169" t="s">
        <v>574</v>
      </c>
      <c r="C163" s="16" t="str">
        <f t="shared" si="130"/>
        <v>Commercial</v>
      </c>
      <c r="D163" s="18"/>
      <c r="E163" s="18" t="s">
        <v>649</v>
      </c>
      <c r="F163" s="161"/>
      <c r="G163" s="161"/>
      <c r="H163" s="98">
        <f>'5'!H42</f>
        <v>0</v>
      </c>
      <c r="I163" s="98">
        <f>'5'!I42</f>
        <v>0</v>
      </c>
      <c r="J163" s="98">
        <f>'5'!J42</f>
        <v>0</v>
      </c>
      <c r="K163" s="98">
        <f>'5'!K42</f>
        <v>0</v>
      </c>
      <c r="L163" s="98">
        <f>'5'!L42</f>
        <v>0</v>
      </c>
      <c r="M163" s="98">
        <f>'5'!M42</f>
        <v>0</v>
      </c>
      <c r="N163" s="98">
        <f>'5'!N42</f>
        <v>0</v>
      </c>
      <c r="O163" s="98">
        <f>'5'!O42</f>
        <v>0</v>
      </c>
      <c r="P163" s="98">
        <f>'5'!P42</f>
        <v>0</v>
      </c>
      <c r="Q163" s="98">
        <f>'5'!Q42</f>
        <v>0</v>
      </c>
      <c r="R163" s="98">
        <f>'5'!R42</f>
        <v>0</v>
      </c>
      <c r="S163" s="98">
        <f>'5'!S42</f>
        <v>0</v>
      </c>
      <c r="T163" s="98">
        <f>'5'!T42</f>
        <v>0</v>
      </c>
      <c r="U163" s="161"/>
      <c r="V163" s="161"/>
    </row>
    <row r="164" spans="2:22" s="137" customFormat="1" ht="13.5">
      <c r="B164" s="169" t="s">
        <v>574</v>
      </c>
      <c r="C164" s="94" t="str">
        <f t="shared" si="130"/>
        <v>Payroll costs</v>
      </c>
      <c r="D164" s="18" t="str">
        <f t="shared" ref="D164:D176" si="132">D290</f>
        <v>PR</v>
      </c>
      <c r="E164" s="18" t="s">
        <v>649</v>
      </c>
      <c r="F164" s="161"/>
      <c r="G164" s="161"/>
      <c r="H164" s="98">
        <f>'5'!H43</f>
        <v>0</v>
      </c>
      <c r="I164" s="98">
        <f>'5'!I43</f>
        <v>0</v>
      </c>
      <c r="J164" s="98">
        <f>'5'!J43</f>
        <v>0</v>
      </c>
      <c r="K164" s="98">
        <f>'5'!K43</f>
        <v>0</v>
      </c>
      <c r="L164" s="98">
        <f>'5'!L43</f>
        <v>0</v>
      </c>
      <c r="M164" s="98">
        <f>'5'!M43</f>
        <v>0</v>
      </c>
      <c r="N164" s="98">
        <f>'5'!N43</f>
        <v>0</v>
      </c>
      <c r="O164" s="98">
        <f>'5'!O43</f>
        <v>0</v>
      </c>
      <c r="P164" s="98">
        <f>'5'!P43</f>
        <v>0</v>
      </c>
      <c r="Q164" s="98">
        <f>'5'!Q43</f>
        <v>0</v>
      </c>
      <c r="R164" s="98">
        <f>'5'!R43</f>
        <v>0</v>
      </c>
      <c r="S164" s="98">
        <f>'5'!S43</f>
        <v>0</v>
      </c>
      <c r="T164" s="98">
        <f>'5'!T43</f>
        <v>0</v>
      </c>
      <c r="U164" s="161"/>
      <c r="V164" s="161"/>
    </row>
    <row r="165" spans="2:22" s="137" customFormat="1" ht="13.5">
      <c r="B165" s="169" t="s">
        <v>574</v>
      </c>
      <c r="C165" s="94" t="str">
        <f t="shared" si="130"/>
        <v>Non-payroll costs</v>
      </c>
      <c r="D165" s="18" t="str">
        <f t="shared" si="132"/>
        <v>NP</v>
      </c>
      <c r="E165" s="18" t="s">
        <v>649</v>
      </c>
      <c r="F165" s="18"/>
      <c r="G165" s="18"/>
      <c r="H165" s="98">
        <f>'5'!H44</f>
        <v>0</v>
      </c>
      <c r="I165" s="98">
        <f>'5'!I44</f>
        <v>0</v>
      </c>
      <c r="J165" s="98">
        <f>'5'!J44</f>
        <v>0</v>
      </c>
      <c r="K165" s="98">
        <f>'5'!K44</f>
        <v>0</v>
      </c>
      <c r="L165" s="98">
        <f>'5'!L44</f>
        <v>0</v>
      </c>
      <c r="M165" s="98">
        <f>'5'!M44</f>
        <v>0</v>
      </c>
      <c r="N165" s="98">
        <f>'5'!N44</f>
        <v>0</v>
      </c>
      <c r="O165" s="98">
        <f>'5'!O44</f>
        <v>0</v>
      </c>
      <c r="P165" s="98">
        <f>'5'!P44</f>
        <v>0</v>
      </c>
      <c r="Q165" s="98">
        <f>'5'!Q44</f>
        <v>0</v>
      </c>
      <c r="R165" s="98">
        <f>'5'!R44</f>
        <v>0</v>
      </c>
      <c r="S165" s="98">
        <f>'5'!S44</f>
        <v>0</v>
      </c>
      <c r="T165" s="98">
        <f>'5'!T44</f>
        <v>0</v>
      </c>
      <c r="U165" s="161"/>
      <c r="V165" s="161"/>
    </row>
    <row r="166" spans="2:22" s="137" customFormat="1" ht="13.5">
      <c r="B166" s="169" t="s">
        <v>574</v>
      </c>
      <c r="C166" s="94" t="str">
        <f t="shared" si="130"/>
        <v>Recruitment</v>
      </c>
      <c r="D166" s="18" t="str">
        <f t="shared" si="132"/>
        <v>RC</v>
      </c>
      <c r="E166" s="18" t="s">
        <v>649</v>
      </c>
      <c r="F166" s="18"/>
      <c r="G166" s="18"/>
      <c r="H166" s="98">
        <f>'5'!H45</f>
        <v>0</v>
      </c>
      <c r="I166" s="98">
        <f>'5'!I45</f>
        <v>0</v>
      </c>
      <c r="J166" s="98">
        <f>'5'!J45</f>
        <v>0</v>
      </c>
      <c r="K166" s="98">
        <f>'5'!K45</f>
        <v>0</v>
      </c>
      <c r="L166" s="98">
        <f>'5'!L45</f>
        <v>0</v>
      </c>
      <c r="M166" s="98">
        <f>'5'!M45</f>
        <v>0</v>
      </c>
      <c r="N166" s="98">
        <f>'5'!N45</f>
        <v>0</v>
      </c>
      <c r="O166" s="98">
        <f>'5'!O45</f>
        <v>0</v>
      </c>
      <c r="P166" s="98">
        <f>'5'!P45</f>
        <v>0</v>
      </c>
      <c r="Q166" s="98">
        <f>'5'!Q45</f>
        <v>0</v>
      </c>
      <c r="R166" s="98">
        <f>'5'!R45</f>
        <v>0</v>
      </c>
      <c r="S166" s="98">
        <f>'5'!S45</f>
        <v>0</v>
      </c>
      <c r="T166" s="98">
        <f>'5'!T45</f>
        <v>0</v>
      </c>
      <c r="U166" s="161"/>
      <c r="V166" s="161"/>
    </row>
    <row r="167" spans="2:22" s="137" customFormat="1" ht="13.5">
      <c r="B167" s="169" t="s">
        <v>574</v>
      </c>
      <c r="C167" s="94" t="str">
        <f t="shared" si="130"/>
        <v>Accommodation</v>
      </c>
      <c r="D167" s="18" t="str">
        <f t="shared" si="132"/>
        <v>AC</v>
      </c>
      <c r="E167" s="18" t="s">
        <v>649</v>
      </c>
      <c r="F167" s="18"/>
      <c r="G167" s="18"/>
      <c r="H167" s="98">
        <f>'5'!H46</f>
        <v>0</v>
      </c>
      <c r="I167" s="98">
        <f>'5'!I46</f>
        <v>0</v>
      </c>
      <c r="J167" s="98">
        <f>'5'!J46</f>
        <v>0</v>
      </c>
      <c r="K167" s="98">
        <f>'5'!K46</f>
        <v>0</v>
      </c>
      <c r="L167" s="98">
        <f>'5'!L46</f>
        <v>0</v>
      </c>
      <c r="M167" s="98">
        <f>'5'!M46</f>
        <v>0</v>
      </c>
      <c r="N167" s="98">
        <f>'5'!N46</f>
        <v>0</v>
      </c>
      <c r="O167" s="98">
        <f>'5'!O46</f>
        <v>0</v>
      </c>
      <c r="P167" s="98">
        <f>'5'!P46</f>
        <v>0</v>
      </c>
      <c r="Q167" s="98">
        <f>'5'!Q46</f>
        <v>0</v>
      </c>
      <c r="R167" s="98">
        <f>'5'!R46</f>
        <v>0</v>
      </c>
      <c r="S167" s="98">
        <f>'5'!S46</f>
        <v>0</v>
      </c>
      <c r="T167" s="98">
        <f>'5'!T46</f>
        <v>0</v>
      </c>
      <c r="U167" s="161"/>
      <c r="V167" s="161"/>
    </row>
    <row r="168" spans="2:22" s="137" customFormat="1" ht="13.5">
      <c r="B168" s="169" t="s">
        <v>574</v>
      </c>
      <c r="C168" s="94" t="str">
        <f t="shared" si="130"/>
        <v>External services</v>
      </c>
      <c r="D168" s="18" t="str">
        <f t="shared" si="132"/>
        <v>ES</v>
      </c>
      <c r="E168" s="18" t="s">
        <v>649</v>
      </c>
      <c r="F168" s="18"/>
      <c r="G168" s="18"/>
      <c r="H168" s="98">
        <f>'5'!H47</f>
        <v>0</v>
      </c>
      <c r="I168" s="98">
        <f>'5'!I47</f>
        <v>0</v>
      </c>
      <c r="J168" s="98">
        <f>'5'!J47</f>
        <v>0</v>
      </c>
      <c r="K168" s="98">
        <f>'5'!K47</f>
        <v>0</v>
      </c>
      <c r="L168" s="98">
        <f>'5'!L47</f>
        <v>0</v>
      </c>
      <c r="M168" s="98">
        <f>'5'!M47</f>
        <v>0</v>
      </c>
      <c r="N168" s="98">
        <f>'5'!N47</f>
        <v>0</v>
      </c>
      <c r="O168" s="98">
        <f>'5'!O47</f>
        <v>0</v>
      </c>
      <c r="P168" s="98">
        <f>'5'!P47</f>
        <v>0</v>
      </c>
      <c r="Q168" s="98">
        <f>'5'!Q47</f>
        <v>0</v>
      </c>
      <c r="R168" s="98">
        <f>'5'!R47</f>
        <v>0</v>
      </c>
      <c r="S168" s="98">
        <f>'5'!S47</f>
        <v>0</v>
      </c>
      <c r="T168" s="98">
        <f>'5'!T47</f>
        <v>0</v>
      </c>
      <c r="U168" s="161"/>
      <c r="V168" s="161"/>
    </row>
    <row r="169" spans="2:22" s="137" customFormat="1" ht="13.5">
      <c r="B169" s="169" t="s">
        <v>574</v>
      </c>
      <c r="C169" s="94" t="str">
        <f t="shared" si="130"/>
        <v>Internal services</v>
      </c>
      <c r="D169" s="18" t="str">
        <f t="shared" si="132"/>
        <v>IS</v>
      </c>
      <c r="E169" s="18" t="s">
        <v>649</v>
      </c>
      <c r="F169" s="161"/>
      <c r="G169" s="161"/>
      <c r="H169" s="98">
        <f>'5'!H48</f>
        <v>0</v>
      </c>
      <c r="I169" s="98">
        <f>'5'!I48</f>
        <v>0</v>
      </c>
      <c r="J169" s="98">
        <f>'5'!J48</f>
        <v>0</v>
      </c>
      <c r="K169" s="98">
        <f>'5'!K48</f>
        <v>0</v>
      </c>
      <c r="L169" s="98">
        <f>'5'!L48</f>
        <v>0</v>
      </c>
      <c r="M169" s="98">
        <f>'5'!M48</f>
        <v>0</v>
      </c>
      <c r="N169" s="98">
        <f>'5'!N48</f>
        <v>0</v>
      </c>
      <c r="O169" s="98">
        <f>'5'!O48</f>
        <v>0</v>
      </c>
      <c r="P169" s="98">
        <f>'5'!P48</f>
        <v>0</v>
      </c>
      <c r="Q169" s="98">
        <f>'5'!Q48</f>
        <v>0</v>
      </c>
      <c r="R169" s="98">
        <f>'5'!R48</f>
        <v>0</v>
      </c>
      <c r="S169" s="98">
        <f>'5'!S48</f>
        <v>0</v>
      </c>
      <c r="T169" s="98">
        <f>'5'!T48</f>
        <v>0</v>
      </c>
      <c r="U169" s="161"/>
      <c r="V169" s="161"/>
    </row>
    <row r="170" spans="2:22" s="137" customFormat="1" ht="13.5">
      <c r="B170" s="169" t="s">
        <v>574</v>
      </c>
      <c r="C170" s="94" t="str">
        <f t="shared" si="130"/>
        <v>Service management</v>
      </c>
      <c r="D170" s="18" t="str">
        <f t="shared" si="132"/>
        <v>SM</v>
      </c>
      <c r="E170" s="18" t="s">
        <v>649</v>
      </c>
      <c r="F170" s="161"/>
      <c r="G170" s="161"/>
      <c r="H170" s="98">
        <f>'5'!H49</f>
        <v>0</v>
      </c>
      <c r="I170" s="98">
        <f>'5'!I49</f>
        <v>0</v>
      </c>
      <c r="J170" s="98">
        <f>'5'!J49</f>
        <v>0</v>
      </c>
      <c r="K170" s="98">
        <f>'5'!K49</f>
        <v>0</v>
      </c>
      <c r="L170" s="98">
        <f>'5'!L49</f>
        <v>0</v>
      </c>
      <c r="M170" s="98">
        <f>'5'!M49</f>
        <v>0</v>
      </c>
      <c r="N170" s="98">
        <f>'5'!N49</f>
        <v>0</v>
      </c>
      <c r="O170" s="98">
        <f>'5'!O49</f>
        <v>0</v>
      </c>
      <c r="P170" s="98">
        <f>'5'!P49</f>
        <v>0</v>
      </c>
      <c r="Q170" s="98">
        <f>'5'!Q49</f>
        <v>0</v>
      </c>
      <c r="R170" s="98">
        <f>'5'!R49</f>
        <v>0</v>
      </c>
      <c r="S170" s="98">
        <f>'5'!S49</f>
        <v>0</v>
      </c>
      <c r="T170" s="98">
        <f>'5'!T49</f>
        <v>0</v>
      </c>
      <c r="U170" s="161"/>
      <c r="V170" s="161"/>
    </row>
    <row r="171" spans="2:22" s="137" customFormat="1" ht="13.5">
      <c r="B171" s="169" t="s">
        <v>574</v>
      </c>
      <c r="C171" s="94" t="str">
        <f t="shared" si="130"/>
        <v>Transition</v>
      </c>
      <c r="D171" s="18" t="str">
        <f t="shared" si="132"/>
        <v>TR</v>
      </c>
      <c r="E171" s="18" t="s">
        <v>649</v>
      </c>
      <c r="F171" s="161"/>
      <c r="G171" s="161"/>
      <c r="H171" s="98">
        <f>'5'!H50</f>
        <v>0</v>
      </c>
      <c r="I171" s="98">
        <f>'5'!I50</f>
        <v>0</v>
      </c>
      <c r="J171" s="98">
        <f>'5'!J50</f>
        <v>0</v>
      </c>
      <c r="K171" s="98">
        <f>'5'!K50</f>
        <v>0</v>
      </c>
      <c r="L171" s="98">
        <f>'5'!L50</f>
        <v>0</v>
      </c>
      <c r="M171" s="98">
        <f>'5'!M50</f>
        <v>0</v>
      </c>
      <c r="N171" s="98">
        <f>'5'!N50</f>
        <v>0</v>
      </c>
      <c r="O171" s="98">
        <f>'5'!O50</f>
        <v>0</v>
      </c>
      <c r="P171" s="98">
        <f>'5'!P50</f>
        <v>0</v>
      </c>
      <c r="Q171" s="98">
        <f>'5'!Q50</f>
        <v>0</v>
      </c>
      <c r="R171" s="98">
        <f>'5'!R50</f>
        <v>0</v>
      </c>
      <c r="S171" s="98">
        <f>'5'!S50</f>
        <v>0</v>
      </c>
      <c r="T171" s="98">
        <f>'5'!T50</f>
        <v>0</v>
      </c>
      <c r="U171" s="161"/>
      <c r="V171" s="161"/>
    </row>
    <row r="172" spans="2:22" s="137" customFormat="1" ht="13.5">
      <c r="B172" s="169" t="s">
        <v>574</v>
      </c>
      <c r="C172" s="94" t="str">
        <f t="shared" si="130"/>
        <v>IT Services</v>
      </c>
      <c r="D172" s="18" t="str">
        <f t="shared" si="132"/>
        <v>IT</v>
      </c>
      <c r="E172" s="18" t="s">
        <v>649</v>
      </c>
      <c r="F172" s="161"/>
      <c r="G172" s="161"/>
      <c r="H172" s="98">
        <f>'5'!H51</f>
        <v>0</v>
      </c>
      <c r="I172" s="98">
        <f>'5'!I51</f>
        <v>0</v>
      </c>
      <c r="J172" s="98">
        <f>'5'!J51</f>
        <v>0</v>
      </c>
      <c r="K172" s="98">
        <f>'5'!K51</f>
        <v>0</v>
      </c>
      <c r="L172" s="98">
        <f>'5'!L51</f>
        <v>0</v>
      </c>
      <c r="M172" s="98">
        <f>'5'!M51</f>
        <v>0</v>
      </c>
      <c r="N172" s="98">
        <f>'5'!N51</f>
        <v>0</v>
      </c>
      <c r="O172" s="98">
        <f>'5'!O51</f>
        <v>0</v>
      </c>
      <c r="P172" s="98">
        <f>'5'!P51</f>
        <v>0</v>
      </c>
      <c r="Q172" s="98">
        <f>'5'!Q51</f>
        <v>0</v>
      </c>
      <c r="R172" s="98">
        <f>'5'!R51</f>
        <v>0</v>
      </c>
      <c r="S172" s="98">
        <f>'5'!S51</f>
        <v>0</v>
      </c>
      <c r="T172" s="98">
        <f>'5'!T51</f>
        <v>0</v>
      </c>
      <c r="U172" s="161"/>
      <c r="V172" s="161"/>
    </row>
    <row r="173" spans="2:22" s="161" customFormat="1" ht="13.5">
      <c r="B173" s="169" t="s">
        <v>574</v>
      </c>
      <c r="C173" s="94" t="str">
        <f t="shared" si="130"/>
        <v>Office Sundry</v>
      </c>
      <c r="D173" s="18" t="str">
        <f t="shared" si="132"/>
        <v>OS</v>
      </c>
      <c r="E173" s="18" t="s">
        <v>649</v>
      </c>
      <c r="H173" s="98">
        <f>'5'!H52</f>
        <v>0</v>
      </c>
      <c r="I173" s="98">
        <f>'5'!I52</f>
        <v>0</v>
      </c>
      <c r="J173" s="98">
        <f>'5'!J52</f>
        <v>0</v>
      </c>
      <c r="K173" s="98">
        <f>'5'!K52</f>
        <v>0</v>
      </c>
      <c r="L173" s="98">
        <f>'5'!L52</f>
        <v>0</v>
      </c>
      <c r="M173" s="98">
        <f>'5'!M52</f>
        <v>0</v>
      </c>
      <c r="N173" s="98">
        <f>'5'!N52</f>
        <v>0</v>
      </c>
      <c r="O173" s="98">
        <f>'5'!O52</f>
        <v>0</v>
      </c>
      <c r="P173" s="98">
        <f>'5'!P52</f>
        <v>0</v>
      </c>
      <c r="Q173" s="98">
        <f>'5'!Q52</f>
        <v>0</v>
      </c>
      <c r="R173" s="98">
        <f>'5'!R52</f>
        <v>0</v>
      </c>
      <c r="S173" s="98">
        <f>'5'!S52</f>
        <v>0</v>
      </c>
      <c r="T173" s="98">
        <f>'5'!T52</f>
        <v>0</v>
      </c>
    </row>
    <row r="174" spans="2:22" s="137" customFormat="1" ht="13.5">
      <c r="B174" s="169" t="s">
        <v>574</v>
      </c>
      <c r="C174" s="94" t="str">
        <f t="shared" si="130"/>
        <v>Spare - please specify</v>
      </c>
      <c r="D174" s="18" t="str">
        <f t="shared" si="132"/>
        <v>SP1</v>
      </c>
      <c r="E174" s="18" t="s">
        <v>649</v>
      </c>
      <c r="F174" s="161"/>
      <c r="G174" s="161"/>
      <c r="H174" s="98">
        <f>'5'!H53</f>
        <v>0</v>
      </c>
      <c r="I174" s="98">
        <f>'5'!I53</f>
        <v>0</v>
      </c>
      <c r="J174" s="98">
        <f>'5'!J53</f>
        <v>0</v>
      </c>
      <c r="K174" s="98">
        <f>'5'!K53</f>
        <v>0</v>
      </c>
      <c r="L174" s="98">
        <f>'5'!L53</f>
        <v>0</v>
      </c>
      <c r="M174" s="98">
        <f>'5'!M53</f>
        <v>0</v>
      </c>
      <c r="N174" s="98">
        <f>'5'!N53</f>
        <v>0</v>
      </c>
      <c r="O174" s="98">
        <f>'5'!O53</f>
        <v>0</v>
      </c>
      <c r="P174" s="98">
        <f>'5'!P53</f>
        <v>0</v>
      </c>
      <c r="Q174" s="98">
        <f>'5'!Q53</f>
        <v>0</v>
      </c>
      <c r="R174" s="98">
        <f>'5'!R53</f>
        <v>0</v>
      </c>
      <c r="S174" s="98">
        <f>'5'!S53</f>
        <v>0</v>
      </c>
      <c r="T174" s="98">
        <f>'5'!T53</f>
        <v>0</v>
      </c>
      <c r="U174" s="161"/>
      <c r="V174" s="161"/>
    </row>
    <row r="175" spans="2:22" s="137" customFormat="1" ht="13.5">
      <c r="B175" s="169" t="s">
        <v>574</v>
      </c>
      <c r="C175" s="94" t="str">
        <f t="shared" si="130"/>
        <v>Spare - please specify</v>
      </c>
      <c r="D175" s="18" t="str">
        <f t="shared" si="132"/>
        <v>SP2</v>
      </c>
      <c r="E175" s="18" t="s">
        <v>649</v>
      </c>
      <c r="F175" s="161"/>
      <c r="G175" s="161"/>
      <c r="H175" s="98">
        <f>'5'!H54</f>
        <v>0</v>
      </c>
      <c r="I175" s="98">
        <f>'5'!I54</f>
        <v>0</v>
      </c>
      <c r="J175" s="98">
        <f>'5'!J54</f>
        <v>0</v>
      </c>
      <c r="K175" s="98">
        <f>'5'!K54</f>
        <v>0</v>
      </c>
      <c r="L175" s="98">
        <f>'5'!L54</f>
        <v>0</v>
      </c>
      <c r="M175" s="98">
        <f>'5'!M54</f>
        <v>0</v>
      </c>
      <c r="N175" s="98">
        <f>'5'!N54</f>
        <v>0</v>
      </c>
      <c r="O175" s="98">
        <f>'5'!O54</f>
        <v>0</v>
      </c>
      <c r="P175" s="98">
        <f>'5'!P54</f>
        <v>0</v>
      </c>
      <c r="Q175" s="98">
        <f>'5'!Q54</f>
        <v>0</v>
      </c>
      <c r="R175" s="98">
        <f>'5'!R54</f>
        <v>0</v>
      </c>
      <c r="S175" s="98">
        <f>'5'!S54</f>
        <v>0</v>
      </c>
      <c r="T175" s="98">
        <f>'5'!T54</f>
        <v>0</v>
      </c>
      <c r="U175" s="161"/>
      <c r="V175" s="161"/>
    </row>
    <row r="176" spans="2:22" s="137" customFormat="1" ht="13.5">
      <c r="B176" s="169" t="s">
        <v>574</v>
      </c>
      <c r="C176" s="94" t="str">
        <f t="shared" si="130"/>
        <v>Spare - please specify</v>
      </c>
      <c r="D176" s="18" t="str">
        <f t="shared" si="132"/>
        <v>SP3</v>
      </c>
      <c r="E176" s="18" t="s">
        <v>649</v>
      </c>
      <c r="F176" s="161"/>
      <c r="G176" s="161"/>
      <c r="H176" s="98">
        <f>'5'!H55</f>
        <v>0</v>
      </c>
      <c r="I176" s="98">
        <f>'5'!I55</f>
        <v>0</v>
      </c>
      <c r="J176" s="98">
        <f>'5'!J55</f>
        <v>0</v>
      </c>
      <c r="K176" s="98">
        <f>'5'!K55</f>
        <v>0</v>
      </c>
      <c r="L176" s="98">
        <f>'5'!L55</f>
        <v>0</v>
      </c>
      <c r="M176" s="98">
        <f>'5'!M55</f>
        <v>0</v>
      </c>
      <c r="N176" s="98">
        <f>'5'!N55</f>
        <v>0</v>
      </c>
      <c r="O176" s="98">
        <f>'5'!O55</f>
        <v>0</v>
      </c>
      <c r="P176" s="98">
        <f>'5'!P55</f>
        <v>0</v>
      </c>
      <c r="Q176" s="98">
        <f>'5'!Q55</f>
        <v>0</v>
      </c>
      <c r="R176" s="98">
        <f>'5'!R55</f>
        <v>0</v>
      </c>
      <c r="S176" s="98">
        <f>'5'!S55</f>
        <v>0</v>
      </c>
      <c r="T176" s="98">
        <f>'5'!T55</f>
        <v>0</v>
      </c>
      <c r="U176" s="161"/>
      <c r="V176" s="161"/>
    </row>
    <row r="177" spans="2:22" s="137" customFormat="1" ht="13.5">
      <c r="B177" s="35" t="s">
        <v>575</v>
      </c>
      <c r="C177" s="16" t="str">
        <f t="shared" si="130"/>
        <v>Design &amp; Assurance</v>
      </c>
      <c r="D177" s="18"/>
      <c r="E177" s="18" t="s">
        <v>649</v>
      </c>
      <c r="F177" s="161"/>
      <c r="G177" s="161"/>
      <c r="H177" s="98">
        <f>'5'!H56</f>
        <v>0</v>
      </c>
      <c r="I177" s="98">
        <f>'5'!I56</f>
        <v>0</v>
      </c>
      <c r="J177" s="98">
        <f>'5'!J56</f>
        <v>0</v>
      </c>
      <c r="K177" s="98">
        <f>'5'!K56</f>
        <v>0</v>
      </c>
      <c r="L177" s="98">
        <f>'5'!L56</f>
        <v>0</v>
      </c>
      <c r="M177" s="98">
        <f>'5'!M56</f>
        <v>0</v>
      </c>
      <c r="N177" s="98">
        <f>'5'!N56</f>
        <v>0</v>
      </c>
      <c r="O177" s="98">
        <f>'5'!O56</f>
        <v>0</v>
      </c>
      <c r="P177" s="98">
        <f>'5'!P56</f>
        <v>0</v>
      </c>
      <c r="Q177" s="98">
        <f>'5'!Q56</f>
        <v>0</v>
      </c>
      <c r="R177" s="98">
        <f>'5'!R56</f>
        <v>0</v>
      </c>
      <c r="S177" s="98">
        <f>'5'!S56</f>
        <v>0</v>
      </c>
      <c r="T177" s="98">
        <f>'5'!T56</f>
        <v>0</v>
      </c>
      <c r="U177" s="161"/>
      <c r="V177" s="161"/>
    </row>
    <row r="178" spans="2:22" s="137" customFormat="1" ht="13.5">
      <c r="B178" s="35" t="s">
        <v>575</v>
      </c>
      <c r="C178" s="94" t="str">
        <f t="shared" si="130"/>
        <v>Payroll costs</v>
      </c>
      <c r="D178" s="18" t="str">
        <f t="shared" ref="D178:D190" si="133">D304</f>
        <v>PR</v>
      </c>
      <c r="E178" s="18" t="s">
        <v>649</v>
      </c>
      <c r="F178" s="161"/>
      <c r="G178" s="161"/>
      <c r="H178" s="98">
        <f>'5'!H57</f>
        <v>0</v>
      </c>
      <c r="I178" s="98">
        <f>'5'!I57</f>
        <v>0</v>
      </c>
      <c r="J178" s="98">
        <f>'5'!J57</f>
        <v>0</v>
      </c>
      <c r="K178" s="98">
        <f>'5'!K57</f>
        <v>0</v>
      </c>
      <c r="L178" s="98">
        <f>'5'!L57</f>
        <v>0</v>
      </c>
      <c r="M178" s="98">
        <f>'5'!M57</f>
        <v>0</v>
      </c>
      <c r="N178" s="98">
        <f>'5'!N57</f>
        <v>0</v>
      </c>
      <c r="O178" s="98">
        <f>'5'!O57</f>
        <v>0</v>
      </c>
      <c r="P178" s="98">
        <f>'5'!P57</f>
        <v>0</v>
      </c>
      <c r="Q178" s="98">
        <f>'5'!Q57</f>
        <v>0</v>
      </c>
      <c r="R178" s="98">
        <f>'5'!R57</f>
        <v>0</v>
      </c>
      <c r="S178" s="98">
        <f>'5'!S57</f>
        <v>0</v>
      </c>
      <c r="T178" s="98">
        <f>'5'!T57</f>
        <v>0</v>
      </c>
      <c r="U178" s="161"/>
      <c r="V178" s="161"/>
    </row>
    <row r="179" spans="2:22" s="137" customFormat="1" ht="13.5">
      <c r="B179" s="35" t="s">
        <v>575</v>
      </c>
      <c r="C179" s="94" t="str">
        <f t="shared" si="130"/>
        <v>Non-payroll costs</v>
      </c>
      <c r="D179" s="18" t="str">
        <f t="shared" si="133"/>
        <v>NP</v>
      </c>
      <c r="E179" s="18" t="s">
        <v>649</v>
      </c>
      <c r="F179" s="161"/>
      <c r="G179" s="161"/>
      <c r="H179" s="98">
        <f>'5'!H58</f>
        <v>0</v>
      </c>
      <c r="I179" s="98">
        <f>'5'!I58</f>
        <v>0</v>
      </c>
      <c r="J179" s="98">
        <f>'5'!J58</f>
        <v>0</v>
      </c>
      <c r="K179" s="98">
        <f>'5'!K58</f>
        <v>0</v>
      </c>
      <c r="L179" s="98">
        <f>'5'!L58</f>
        <v>0</v>
      </c>
      <c r="M179" s="98">
        <f>'5'!M58</f>
        <v>0</v>
      </c>
      <c r="N179" s="98">
        <f>'5'!N58</f>
        <v>0</v>
      </c>
      <c r="O179" s="98">
        <f>'5'!O58</f>
        <v>0</v>
      </c>
      <c r="P179" s="98">
        <f>'5'!P58</f>
        <v>0</v>
      </c>
      <c r="Q179" s="98">
        <f>'5'!Q58</f>
        <v>0</v>
      </c>
      <c r="R179" s="98">
        <f>'5'!R58</f>
        <v>0</v>
      </c>
      <c r="S179" s="98">
        <f>'5'!S58</f>
        <v>0</v>
      </c>
      <c r="T179" s="98">
        <f>'5'!T58</f>
        <v>0</v>
      </c>
      <c r="U179" s="161"/>
      <c r="V179" s="161"/>
    </row>
    <row r="180" spans="2:22" s="137" customFormat="1" ht="13.5">
      <c r="B180" s="35" t="s">
        <v>575</v>
      </c>
      <c r="C180" s="94" t="str">
        <f t="shared" si="130"/>
        <v>Recruitment</v>
      </c>
      <c r="D180" s="18" t="str">
        <f t="shared" si="133"/>
        <v>RC</v>
      </c>
      <c r="E180" s="18" t="s">
        <v>649</v>
      </c>
      <c r="F180" s="161"/>
      <c r="G180" s="161"/>
      <c r="H180" s="98">
        <f>'5'!H59</f>
        <v>0</v>
      </c>
      <c r="I180" s="98">
        <f>'5'!I59</f>
        <v>0</v>
      </c>
      <c r="J180" s="98">
        <f>'5'!J59</f>
        <v>0</v>
      </c>
      <c r="K180" s="98">
        <f>'5'!K59</f>
        <v>0</v>
      </c>
      <c r="L180" s="98">
        <f>'5'!L59</f>
        <v>0</v>
      </c>
      <c r="M180" s="98">
        <f>'5'!M59</f>
        <v>0</v>
      </c>
      <c r="N180" s="98">
        <f>'5'!N59</f>
        <v>0</v>
      </c>
      <c r="O180" s="98">
        <f>'5'!O59</f>
        <v>0</v>
      </c>
      <c r="P180" s="98">
        <f>'5'!P59</f>
        <v>0</v>
      </c>
      <c r="Q180" s="98">
        <f>'5'!Q59</f>
        <v>0</v>
      </c>
      <c r="R180" s="98">
        <f>'5'!R59</f>
        <v>0</v>
      </c>
      <c r="S180" s="98">
        <f>'5'!S59</f>
        <v>0</v>
      </c>
      <c r="T180" s="98">
        <f>'5'!T59</f>
        <v>0</v>
      </c>
      <c r="U180" s="161"/>
      <c r="V180" s="161"/>
    </row>
    <row r="181" spans="2:22" s="137" customFormat="1" ht="13.5">
      <c r="B181" s="35" t="s">
        <v>575</v>
      </c>
      <c r="C181" s="94" t="str">
        <f t="shared" ref="C181:C212" si="134">C307</f>
        <v>Accommodation</v>
      </c>
      <c r="D181" s="18" t="str">
        <f t="shared" si="133"/>
        <v>AC</v>
      </c>
      <c r="E181" s="18" t="s">
        <v>649</v>
      </c>
      <c r="F181" s="161"/>
      <c r="G181" s="161"/>
      <c r="H181" s="98">
        <f>'5'!H60</f>
        <v>0</v>
      </c>
      <c r="I181" s="98">
        <f>'5'!I60</f>
        <v>0</v>
      </c>
      <c r="J181" s="98">
        <f>'5'!J60</f>
        <v>0</v>
      </c>
      <c r="K181" s="98">
        <f>'5'!K60</f>
        <v>0</v>
      </c>
      <c r="L181" s="98">
        <f>'5'!L60</f>
        <v>0</v>
      </c>
      <c r="M181" s="98">
        <f>'5'!M60</f>
        <v>0</v>
      </c>
      <c r="N181" s="98">
        <f>'5'!N60</f>
        <v>0</v>
      </c>
      <c r="O181" s="98">
        <f>'5'!O60</f>
        <v>0</v>
      </c>
      <c r="P181" s="98">
        <f>'5'!P60</f>
        <v>0</v>
      </c>
      <c r="Q181" s="98">
        <f>'5'!Q60</f>
        <v>0</v>
      </c>
      <c r="R181" s="98">
        <f>'5'!R60</f>
        <v>0</v>
      </c>
      <c r="S181" s="98">
        <f>'5'!S60</f>
        <v>0</v>
      </c>
      <c r="T181" s="98">
        <f>'5'!T60</f>
        <v>0</v>
      </c>
      <c r="U181" s="161"/>
      <c r="V181" s="161"/>
    </row>
    <row r="182" spans="2:22" s="137" customFormat="1" ht="13.5">
      <c r="B182" s="35" t="s">
        <v>575</v>
      </c>
      <c r="C182" s="94" t="str">
        <f t="shared" si="134"/>
        <v>External services</v>
      </c>
      <c r="D182" s="18" t="str">
        <f t="shared" si="133"/>
        <v>ES</v>
      </c>
      <c r="E182" s="18" t="s">
        <v>649</v>
      </c>
      <c r="F182" s="161"/>
      <c r="G182" s="161"/>
      <c r="H182" s="98">
        <f>'5'!H61</f>
        <v>0</v>
      </c>
      <c r="I182" s="98">
        <f>'5'!I61</f>
        <v>0</v>
      </c>
      <c r="J182" s="98">
        <f>'5'!J61</f>
        <v>0</v>
      </c>
      <c r="K182" s="98">
        <f>'5'!K61</f>
        <v>0</v>
      </c>
      <c r="L182" s="98">
        <f>'5'!L61</f>
        <v>0</v>
      </c>
      <c r="M182" s="98">
        <f>'5'!M61</f>
        <v>0</v>
      </c>
      <c r="N182" s="98">
        <f>'5'!N61</f>
        <v>0</v>
      </c>
      <c r="O182" s="98">
        <f>'5'!O61</f>
        <v>0</v>
      </c>
      <c r="P182" s="98">
        <f>'5'!P61</f>
        <v>0</v>
      </c>
      <c r="Q182" s="98">
        <f>'5'!Q61</f>
        <v>0</v>
      </c>
      <c r="R182" s="98">
        <f>'5'!R61</f>
        <v>0</v>
      </c>
      <c r="S182" s="98">
        <f>'5'!S61</f>
        <v>0</v>
      </c>
      <c r="T182" s="98">
        <f>'5'!T61</f>
        <v>0</v>
      </c>
      <c r="U182" s="161"/>
      <c r="V182" s="161"/>
    </row>
    <row r="183" spans="2:22" s="137" customFormat="1" ht="13.5">
      <c r="B183" s="35" t="s">
        <v>575</v>
      </c>
      <c r="C183" s="94" t="str">
        <f t="shared" si="134"/>
        <v>Internal services</v>
      </c>
      <c r="D183" s="18" t="str">
        <f t="shared" si="133"/>
        <v>IS</v>
      </c>
      <c r="E183" s="18" t="s">
        <v>649</v>
      </c>
      <c r="F183" s="161"/>
      <c r="G183" s="161"/>
      <c r="H183" s="98">
        <f>'5'!H62</f>
        <v>0</v>
      </c>
      <c r="I183" s="98">
        <f>'5'!I62</f>
        <v>0</v>
      </c>
      <c r="J183" s="98">
        <f>'5'!J62</f>
        <v>0</v>
      </c>
      <c r="K183" s="98">
        <f>'5'!K62</f>
        <v>0</v>
      </c>
      <c r="L183" s="98">
        <f>'5'!L62</f>
        <v>0</v>
      </c>
      <c r="M183" s="98">
        <f>'5'!M62</f>
        <v>0</v>
      </c>
      <c r="N183" s="98">
        <f>'5'!N62</f>
        <v>0</v>
      </c>
      <c r="O183" s="98">
        <f>'5'!O62</f>
        <v>0</v>
      </c>
      <c r="P183" s="98">
        <f>'5'!P62</f>
        <v>0</v>
      </c>
      <c r="Q183" s="98">
        <f>'5'!Q62</f>
        <v>0</v>
      </c>
      <c r="R183" s="98">
        <f>'5'!R62</f>
        <v>0</v>
      </c>
      <c r="S183" s="98">
        <f>'5'!S62</f>
        <v>0</v>
      </c>
      <c r="T183" s="98">
        <f>'5'!T62</f>
        <v>0</v>
      </c>
      <c r="U183" s="161"/>
      <c r="V183" s="161"/>
    </row>
    <row r="184" spans="2:22" s="137" customFormat="1" ht="13.5">
      <c r="B184" s="35" t="s">
        <v>575</v>
      </c>
      <c r="C184" s="94" t="str">
        <f t="shared" si="134"/>
        <v>Service management</v>
      </c>
      <c r="D184" s="18" t="str">
        <f t="shared" si="133"/>
        <v>SM</v>
      </c>
      <c r="E184" s="18" t="s">
        <v>649</v>
      </c>
      <c r="F184" s="161"/>
      <c r="G184" s="161"/>
      <c r="H184" s="98">
        <f>'5'!H63</f>
        <v>0</v>
      </c>
      <c r="I184" s="98">
        <f>'5'!I63</f>
        <v>0</v>
      </c>
      <c r="J184" s="98">
        <f>'5'!J63</f>
        <v>0</v>
      </c>
      <c r="K184" s="98">
        <f>'5'!K63</f>
        <v>0</v>
      </c>
      <c r="L184" s="98">
        <f>'5'!L63</f>
        <v>0</v>
      </c>
      <c r="M184" s="98">
        <f>'5'!M63</f>
        <v>0</v>
      </c>
      <c r="N184" s="98">
        <f>'5'!N63</f>
        <v>0</v>
      </c>
      <c r="O184" s="98">
        <f>'5'!O63</f>
        <v>0</v>
      </c>
      <c r="P184" s="98">
        <f>'5'!P63</f>
        <v>0</v>
      </c>
      <c r="Q184" s="98">
        <f>'5'!Q63</f>
        <v>0</v>
      </c>
      <c r="R184" s="98">
        <f>'5'!R63</f>
        <v>0</v>
      </c>
      <c r="S184" s="98">
        <f>'5'!S63</f>
        <v>0</v>
      </c>
      <c r="T184" s="98">
        <f>'5'!T63</f>
        <v>0</v>
      </c>
      <c r="U184" s="161"/>
      <c r="V184" s="161"/>
    </row>
    <row r="185" spans="2:22" s="137" customFormat="1" ht="13.5">
      <c r="B185" s="35" t="s">
        <v>575</v>
      </c>
      <c r="C185" s="94" t="str">
        <f t="shared" si="134"/>
        <v>Transition</v>
      </c>
      <c r="D185" s="18" t="str">
        <f t="shared" si="133"/>
        <v>TR</v>
      </c>
      <c r="E185" s="18" t="s">
        <v>649</v>
      </c>
      <c r="F185" s="161"/>
      <c r="G185" s="161"/>
      <c r="H185" s="98">
        <f>'5'!H64</f>
        <v>0</v>
      </c>
      <c r="I185" s="98">
        <f>'5'!I64</f>
        <v>0</v>
      </c>
      <c r="J185" s="98">
        <f>'5'!J64</f>
        <v>0</v>
      </c>
      <c r="K185" s="98">
        <f>'5'!K64</f>
        <v>0</v>
      </c>
      <c r="L185" s="98">
        <f>'5'!L64</f>
        <v>0</v>
      </c>
      <c r="M185" s="98">
        <f>'5'!M64</f>
        <v>0</v>
      </c>
      <c r="N185" s="98">
        <f>'5'!N64</f>
        <v>0</v>
      </c>
      <c r="O185" s="98">
        <f>'5'!O64</f>
        <v>0</v>
      </c>
      <c r="P185" s="98">
        <f>'5'!P64</f>
        <v>0</v>
      </c>
      <c r="Q185" s="98">
        <f>'5'!Q64</f>
        <v>0</v>
      </c>
      <c r="R185" s="98">
        <f>'5'!R64</f>
        <v>0</v>
      </c>
      <c r="S185" s="98">
        <f>'5'!S64</f>
        <v>0</v>
      </c>
      <c r="T185" s="98">
        <f>'5'!T64</f>
        <v>0</v>
      </c>
      <c r="U185" s="161"/>
      <c r="V185" s="161"/>
    </row>
    <row r="186" spans="2:22" s="137" customFormat="1" ht="13.5">
      <c r="B186" s="35" t="s">
        <v>575</v>
      </c>
      <c r="C186" s="94" t="str">
        <f t="shared" si="134"/>
        <v>IT Services</v>
      </c>
      <c r="D186" s="18" t="str">
        <f t="shared" si="133"/>
        <v>IT</v>
      </c>
      <c r="E186" s="18" t="s">
        <v>649</v>
      </c>
      <c r="F186" s="161"/>
      <c r="G186" s="161"/>
      <c r="H186" s="98">
        <f>'5'!H65</f>
        <v>0</v>
      </c>
      <c r="I186" s="98">
        <f>'5'!I65</f>
        <v>0</v>
      </c>
      <c r="J186" s="98">
        <f>'5'!J65</f>
        <v>0</v>
      </c>
      <c r="K186" s="98">
        <f>'5'!K65</f>
        <v>0</v>
      </c>
      <c r="L186" s="98">
        <f>'5'!L65</f>
        <v>0</v>
      </c>
      <c r="M186" s="98">
        <f>'5'!M65</f>
        <v>0</v>
      </c>
      <c r="N186" s="98">
        <f>'5'!N65</f>
        <v>0</v>
      </c>
      <c r="O186" s="98">
        <f>'5'!O65</f>
        <v>0</v>
      </c>
      <c r="P186" s="98">
        <f>'5'!P65</f>
        <v>0</v>
      </c>
      <c r="Q186" s="98">
        <f>'5'!Q65</f>
        <v>0</v>
      </c>
      <c r="R186" s="98">
        <f>'5'!R65</f>
        <v>0</v>
      </c>
      <c r="S186" s="98">
        <f>'5'!S65</f>
        <v>0</v>
      </c>
      <c r="T186" s="98">
        <f>'5'!T65</f>
        <v>0</v>
      </c>
      <c r="U186" s="161"/>
      <c r="V186" s="161"/>
    </row>
    <row r="187" spans="2:22" s="161" customFormat="1" ht="13.5">
      <c r="B187" s="35" t="s">
        <v>575</v>
      </c>
      <c r="C187" s="94" t="str">
        <f t="shared" si="134"/>
        <v>Office Sundry</v>
      </c>
      <c r="D187" s="18" t="str">
        <f t="shared" si="133"/>
        <v>OS</v>
      </c>
      <c r="E187" s="18" t="s">
        <v>649</v>
      </c>
      <c r="H187" s="98">
        <f>'5'!H66</f>
        <v>0</v>
      </c>
      <c r="I187" s="98">
        <f>'5'!I66</f>
        <v>0</v>
      </c>
      <c r="J187" s="98">
        <f>'5'!J66</f>
        <v>0</v>
      </c>
      <c r="K187" s="98">
        <f>'5'!K66</f>
        <v>0</v>
      </c>
      <c r="L187" s="98">
        <f>'5'!L66</f>
        <v>0</v>
      </c>
      <c r="M187" s="98">
        <f>'5'!M66</f>
        <v>0</v>
      </c>
      <c r="N187" s="98">
        <f>'5'!N66</f>
        <v>0</v>
      </c>
      <c r="O187" s="98">
        <f>'5'!O66</f>
        <v>0</v>
      </c>
      <c r="P187" s="98">
        <f>'5'!P66</f>
        <v>0</v>
      </c>
      <c r="Q187" s="98">
        <f>'5'!Q66</f>
        <v>0</v>
      </c>
      <c r="R187" s="98">
        <f>'5'!R66</f>
        <v>0</v>
      </c>
      <c r="S187" s="98">
        <f>'5'!S66</f>
        <v>0</v>
      </c>
      <c r="T187" s="98">
        <f>'5'!T66</f>
        <v>0</v>
      </c>
    </row>
    <row r="188" spans="2:22" s="137" customFormat="1" ht="13.5">
      <c r="B188" s="35" t="s">
        <v>575</v>
      </c>
      <c r="C188" s="94" t="str">
        <f t="shared" si="134"/>
        <v>Spare - please specify</v>
      </c>
      <c r="D188" s="18" t="str">
        <f t="shared" si="133"/>
        <v>SP1</v>
      </c>
      <c r="E188" s="18" t="s">
        <v>649</v>
      </c>
      <c r="F188" s="161"/>
      <c r="G188" s="161"/>
      <c r="H188" s="98">
        <f>'5'!H67</f>
        <v>0</v>
      </c>
      <c r="I188" s="98">
        <f>'5'!I67</f>
        <v>0</v>
      </c>
      <c r="J188" s="98">
        <f>'5'!J67</f>
        <v>0</v>
      </c>
      <c r="K188" s="98">
        <f>'5'!K67</f>
        <v>0</v>
      </c>
      <c r="L188" s="98">
        <f>'5'!L67</f>
        <v>0</v>
      </c>
      <c r="M188" s="98">
        <f>'5'!M67</f>
        <v>0</v>
      </c>
      <c r="N188" s="98">
        <f>'5'!N67</f>
        <v>0</v>
      </c>
      <c r="O188" s="98">
        <f>'5'!O67</f>
        <v>0</v>
      </c>
      <c r="P188" s="98">
        <f>'5'!P67</f>
        <v>0</v>
      </c>
      <c r="Q188" s="98">
        <f>'5'!Q67</f>
        <v>0</v>
      </c>
      <c r="R188" s="98">
        <f>'5'!R67</f>
        <v>0</v>
      </c>
      <c r="S188" s="98">
        <f>'5'!S67</f>
        <v>0</v>
      </c>
      <c r="T188" s="98">
        <f>'5'!T67</f>
        <v>0</v>
      </c>
      <c r="U188" s="161"/>
      <c r="V188" s="161"/>
    </row>
    <row r="189" spans="2:22" s="137" customFormat="1" ht="13.5">
      <c r="B189" s="35" t="s">
        <v>575</v>
      </c>
      <c r="C189" s="94" t="str">
        <f t="shared" si="134"/>
        <v>Spare - please specify</v>
      </c>
      <c r="D189" s="18" t="str">
        <f t="shared" si="133"/>
        <v>SP2</v>
      </c>
      <c r="E189" s="18" t="s">
        <v>649</v>
      </c>
      <c r="F189" s="161"/>
      <c r="G189" s="161"/>
      <c r="H189" s="98">
        <f>'5'!H68</f>
        <v>0</v>
      </c>
      <c r="I189" s="98">
        <f>'5'!I68</f>
        <v>0</v>
      </c>
      <c r="J189" s="98">
        <f>'5'!J68</f>
        <v>0</v>
      </c>
      <c r="K189" s="98">
        <f>'5'!K68</f>
        <v>0</v>
      </c>
      <c r="L189" s="98">
        <f>'5'!L68</f>
        <v>0</v>
      </c>
      <c r="M189" s="98">
        <f>'5'!M68</f>
        <v>0</v>
      </c>
      <c r="N189" s="98">
        <f>'5'!N68</f>
        <v>0</v>
      </c>
      <c r="O189" s="98">
        <f>'5'!O68</f>
        <v>0</v>
      </c>
      <c r="P189" s="98">
        <f>'5'!P68</f>
        <v>0</v>
      </c>
      <c r="Q189" s="98">
        <f>'5'!Q68</f>
        <v>0</v>
      </c>
      <c r="R189" s="98">
        <f>'5'!R68</f>
        <v>0</v>
      </c>
      <c r="S189" s="98">
        <f>'5'!S68</f>
        <v>0</v>
      </c>
      <c r="T189" s="98">
        <f>'5'!T68</f>
        <v>0</v>
      </c>
      <c r="U189" s="161"/>
      <c r="V189" s="161"/>
    </row>
    <row r="190" spans="2:22" s="137" customFormat="1" ht="13.5">
      <c r="B190" s="35" t="s">
        <v>575</v>
      </c>
      <c r="C190" s="94" t="str">
        <f t="shared" si="134"/>
        <v>Spare - please specify</v>
      </c>
      <c r="D190" s="18" t="str">
        <f t="shared" si="133"/>
        <v>SP3</v>
      </c>
      <c r="E190" s="18" t="s">
        <v>649</v>
      </c>
      <c r="F190" s="161"/>
      <c r="G190" s="161"/>
      <c r="H190" s="98">
        <f>'5'!H69</f>
        <v>0</v>
      </c>
      <c r="I190" s="98">
        <f>'5'!I69</f>
        <v>0</v>
      </c>
      <c r="J190" s="98">
        <f>'5'!J69</f>
        <v>0</v>
      </c>
      <c r="K190" s="98">
        <f>'5'!K69</f>
        <v>0</v>
      </c>
      <c r="L190" s="98">
        <f>'5'!L69</f>
        <v>0</v>
      </c>
      <c r="M190" s="98">
        <f>'5'!M69</f>
        <v>0</v>
      </c>
      <c r="N190" s="98">
        <f>'5'!N69</f>
        <v>0</v>
      </c>
      <c r="O190" s="98">
        <f>'5'!O69</f>
        <v>0</v>
      </c>
      <c r="P190" s="98">
        <f>'5'!P69</f>
        <v>0</v>
      </c>
      <c r="Q190" s="98">
        <f>'5'!Q69</f>
        <v>0</v>
      </c>
      <c r="R190" s="98">
        <f>'5'!R69</f>
        <v>0</v>
      </c>
      <c r="S190" s="98">
        <f>'5'!S69</f>
        <v>0</v>
      </c>
      <c r="T190" s="98">
        <f>'5'!T69</f>
        <v>0</v>
      </c>
      <c r="U190" s="161"/>
      <c r="V190" s="161"/>
    </row>
    <row r="191" spans="2:22" s="137" customFormat="1" ht="13.5">
      <c r="B191" s="35" t="s">
        <v>573</v>
      </c>
      <c r="C191" s="16" t="str">
        <f t="shared" si="134"/>
        <v>Finance</v>
      </c>
      <c r="D191" s="18"/>
      <c r="E191" s="18" t="s">
        <v>649</v>
      </c>
      <c r="F191" s="161"/>
      <c r="G191" s="161"/>
      <c r="H191" s="98">
        <f>'5'!H70</f>
        <v>0</v>
      </c>
      <c r="I191" s="98">
        <f>'5'!I70</f>
        <v>0</v>
      </c>
      <c r="J191" s="98">
        <f>'5'!J70</f>
        <v>0</v>
      </c>
      <c r="K191" s="98">
        <f>'5'!K70</f>
        <v>0</v>
      </c>
      <c r="L191" s="98">
        <f>'5'!L70</f>
        <v>0</v>
      </c>
      <c r="M191" s="98">
        <f>'5'!M70</f>
        <v>0</v>
      </c>
      <c r="N191" s="98">
        <f>'5'!N70</f>
        <v>0</v>
      </c>
      <c r="O191" s="98">
        <f>'5'!O70</f>
        <v>0</v>
      </c>
      <c r="P191" s="98">
        <f>'5'!P70</f>
        <v>0</v>
      </c>
      <c r="Q191" s="98">
        <f>'5'!Q70</f>
        <v>0</v>
      </c>
      <c r="R191" s="98">
        <f>'5'!R70</f>
        <v>0</v>
      </c>
      <c r="S191" s="98">
        <f>'5'!S70</f>
        <v>0</v>
      </c>
      <c r="T191" s="98">
        <f>'5'!T70</f>
        <v>0</v>
      </c>
      <c r="U191" s="161"/>
      <c r="V191" s="161"/>
    </row>
    <row r="192" spans="2:22" s="137" customFormat="1" ht="13.5">
      <c r="B192" s="35" t="s">
        <v>573</v>
      </c>
      <c r="C192" s="94" t="str">
        <f t="shared" si="134"/>
        <v>Payroll costs</v>
      </c>
      <c r="D192" s="18" t="str">
        <f t="shared" ref="D192:D204" si="135">D318</f>
        <v>PR</v>
      </c>
      <c r="E192" s="18" t="s">
        <v>649</v>
      </c>
      <c r="F192" s="161"/>
      <c r="G192" s="161"/>
      <c r="H192" s="98">
        <f>'5'!H71</f>
        <v>0</v>
      </c>
      <c r="I192" s="98">
        <f>'5'!I71</f>
        <v>0</v>
      </c>
      <c r="J192" s="98">
        <f>'5'!J71</f>
        <v>0</v>
      </c>
      <c r="K192" s="98">
        <f>'5'!K71</f>
        <v>0</v>
      </c>
      <c r="L192" s="98">
        <f>'5'!L71</f>
        <v>0</v>
      </c>
      <c r="M192" s="98">
        <f>'5'!M71</f>
        <v>0</v>
      </c>
      <c r="N192" s="98">
        <f>'5'!N71</f>
        <v>0</v>
      </c>
      <c r="O192" s="98">
        <f>'5'!O71</f>
        <v>0</v>
      </c>
      <c r="P192" s="98">
        <f>'5'!P71</f>
        <v>0</v>
      </c>
      <c r="Q192" s="98">
        <f>'5'!Q71</f>
        <v>0</v>
      </c>
      <c r="R192" s="98">
        <f>'5'!R71</f>
        <v>0</v>
      </c>
      <c r="S192" s="98">
        <f>'5'!S71</f>
        <v>0</v>
      </c>
      <c r="T192" s="98">
        <f>'5'!T71</f>
        <v>0</v>
      </c>
      <c r="U192" s="161"/>
      <c r="V192" s="161"/>
    </row>
    <row r="193" spans="2:22" s="137" customFormat="1" ht="13.5">
      <c r="B193" s="35" t="s">
        <v>573</v>
      </c>
      <c r="C193" s="94" t="str">
        <f t="shared" si="134"/>
        <v>Non-payroll costs</v>
      </c>
      <c r="D193" s="18" t="str">
        <f t="shared" si="135"/>
        <v>NP</v>
      </c>
      <c r="E193" s="18" t="s">
        <v>649</v>
      </c>
      <c r="F193" s="161"/>
      <c r="G193" s="161"/>
      <c r="H193" s="98">
        <f>'5'!H72</f>
        <v>0</v>
      </c>
      <c r="I193" s="98">
        <f>'5'!I72</f>
        <v>0</v>
      </c>
      <c r="J193" s="98">
        <f>'5'!J72</f>
        <v>0</v>
      </c>
      <c r="K193" s="98">
        <f>'5'!K72</f>
        <v>0</v>
      </c>
      <c r="L193" s="98">
        <f>'5'!L72</f>
        <v>0</v>
      </c>
      <c r="M193" s="98">
        <f>'5'!M72</f>
        <v>0</v>
      </c>
      <c r="N193" s="98">
        <f>'5'!N72</f>
        <v>0</v>
      </c>
      <c r="O193" s="98">
        <f>'5'!O72</f>
        <v>0</v>
      </c>
      <c r="P193" s="98">
        <f>'5'!P72</f>
        <v>0</v>
      </c>
      <c r="Q193" s="98">
        <f>'5'!Q72</f>
        <v>0</v>
      </c>
      <c r="R193" s="98">
        <f>'5'!R72</f>
        <v>0</v>
      </c>
      <c r="S193" s="98">
        <f>'5'!S72</f>
        <v>0</v>
      </c>
      <c r="T193" s="98">
        <f>'5'!T72</f>
        <v>0</v>
      </c>
      <c r="U193" s="161"/>
      <c r="V193" s="161"/>
    </row>
    <row r="194" spans="2:22" s="137" customFormat="1" ht="13.5">
      <c r="B194" s="35" t="s">
        <v>573</v>
      </c>
      <c r="C194" s="94" t="str">
        <f t="shared" si="134"/>
        <v>Recruitment</v>
      </c>
      <c r="D194" s="18" t="str">
        <f t="shared" si="135"/>
        <v>RC</v>
      </c>
      <c r="E194" s="18" t="s">
        <v>649</v>
      </c>
      <c r="F194" s="161"/>
      <c r="G194" s="161"/>
      <c r="H194" s="98">
        <f>'5'!H73</f>
        <v>0</v>
      </c>
      <c r="I194" s="98">
        <f>'5'!I73</f>
        <v>0</v>
      </c>
      <c r="J194" s="98">
        <f>'5'!J73</f>
        <v>0</v>
      </c>
      <c r="K194" s="98">
        <f>'5'!K73</f>
        <v>0</v>
      </c>
      <c r="L194" s="98">
        <f>'5'!L73</f>
        <v>0</v>
      </c>
      <c r="M194" s="98">
        <f>'5'!M73</f>
        <v>0</v>
      </c>
      <c r="N194" s="98">
        <f>'5'!N73</f>
        <v>0</v>
      </c>
      <c r="O194" s="98">
        <f>'5'!O73</f>
        <v>0</v>
      </c>
      <c r="P194" s="98">
        <f>'5'!P73</f>
        <v>0</v>
      </c>
      <c r="Q194" s="98">
        <f>'5'!Q73</f>
        <v>0</v>
      </c>
      <c r="R194" s="98">
        <f>'5'!R73</f>
        <v>0</v>
      </c>
      <c r="S194" s="98">
        <f>'5'!S73</f>
        <v>0</v>
      </c>
      <c r="T194" s="98">
        <f>'5'!T73</f>
        <v>0</v>
      </c>
      <c r="U194" s="161"/>
      <c r="V194" s="161"/>
    </row>
    <row r="195" spans="2:22" s="137" customFormat="1" ht="13.5">
      <c r="B195" s="35" t="s">
        <v>573</v>
      </c>
      <c r="C195" s="94" t="str">
        <f t="shared" si="134"/>
        <v>Accommodation</v>
      </c>
      <c r="D195" s="18" t="str">
        <f t="shared" si="135"/>
        <v>AC</v>
      </c>
      <c r="E195" s="18" t="s">
        <v>649</v>
      </c>
      <c r="F195" s="161"/>
      <c r="G195" s="161"/>
      <c r="H195" s="98">
        <f>'5'!H74</f>
        <v>0</v>
      </c>
      <c r="I195" s="98">
        <f>'5'!I74</f>
        <v>0</v>
      </c>
      <c r="J195" s="98">
        <f>'5'!J74</f>
        <v>0</v>
      </c>
      <c r="K195" s="98">
        <f>'5'!K74</f>
        <v>0</v>
      </c>
      <c r="L195" s="98">
        <f>'5'!L74</f>
        <v>0</v>
      </c>
      <c r="M195" s="98">
        <f>'5'!M74</f>
        <v>0</v>
      </c>
      <c r="N195" s="98">
        <f>'5'!N74</f>
        <v>0</v>
      </c>
      <c r="O195" s="98">
        <f>'5'!O74</f>
        <v>0</v>
      </c>
      <c r="P195" s="98">
        <f>'5'!P74</f>
        <v>0</v>
      </c>
      <c r="Q195" s="98">
        <f>'5'!Q74</f>
        <v>0</v>
      </c>
      <c r="R195" s="98">
        <f>'5'!R74</f>
        <v>0</v>
      </c>
      <c r="S195" s="98">
        <f>'5'!S74</f>
        <v>0</v>
      </c>
      <c r="T195" s="98">
        <f>'5'!T74</f>
        <v>0</v>
      </c>
      <c r="U195" s="161"/>
      <c r="V195" s="161"/>
    </row>
    <row r="196" spans="2:22" s="137" customFormat="1" ht="13.5">
      <c r="B196" s="35" t="s">
        <v>573</v>
      </c>
      <c r="C196" s="94" t="str">
        <f t="shared" si="134"/>
        <v>External services</v>
      </c>
      <c r="D196" s="18" t="str">
        <f t="shared" si="135"/>
        <v>ES</v>
      </c>
      <c r="E196" s="18" t="s">
        <v>649</v>
      </c>
      <c r="F196" s="161"/>
      <c r="G196" s="161"/>
      <c r="H196" s="98">
        <f>'5'!H75</f>
        <v>0</v>
      </c>
      <c r="I196" s="98">
        <f>'5'!I75</f>
        <v>0</v>
      </c>
      <c r="J196" s="98">
        <f>'5'!J75</f>
        <v>0</v>
      </c>
      <c r="K196" s="98">
        <f>'5'!K75</f>
        <v>0</v>
      </c>
      <c r="L196" s="98">
        <f>'5'!L75</f>
        <v>0</v>
      </c>
      <c r="M196" s="98">
        <f>'5'!M75</f>
        <v>0</v>
      </c>
      <c r="N196" s="98">
        <f>'5'!N75</f>
        <v>0</v>
      </c>
      <c r="O196" s="98">
        <f>'5'!O75</f>
        <v>0</v>
      </c>
      <c r="P196" s="98">
        <f>'5'!P75</f>
        <v>0</v>
      </c>
      <c r="Q196" s="98">
        <f>'5'!Q75</f>
        <v>0</v>
      </c>
      <c r="R196" s="98">
        <f>'5'!R75</f>
        <v>0</v>
      </c>
      <c r="S196" s="98">
        <f>'5'!S75</f>
        <v>0</v>
      </c>
      <c r="T196" s="98">
        <f>'5'!T75</f>
        <v>0</v>
      </c>
      <c r="U196" s="161"/>
      <c r="V196" s="161"/>
    </row>
    <row r="197" spans="2:22" s="137" customFormat="1" ht="13.5">
      <c r="B197" s="35" t="s">
        <v>573</v>
      </c>
      <c r="C197" s="94" t="str">
        <f t="shared" si="134"/>
        <v>Internal services</v>
      </c>
      <c r="D197" s="18" t="str">
        <f t="shared" si="135"/>
        <v>IS</v>
      </c>
      <c r="E197" s="18" t="s">
        <v>649</v>
      </c>
      <c r="F197" s="161"/>
      <c r="G197" s="161"/>
      <c r="H197" s="98">
        <f>'5'!H76</f>
        <v>0</v>
      </c>
      <c r="I197" s="98">
        <f>'5'!I76</f>
        <v>0</v>
      </c>
      <c r="J197" s="98">
        <f>'5'!J76</f>
        <v>0</v>
      </c>
      <c r="K197" s="98">
        <f>'5'!K76</f>
        <v>0</v>
      </c>
      <c r="L197" s="98">
        <f>'5'!L76</f>
        <v>0</v>
      </c>
      <c r="M197" s="98">
        <f>'5'!M76</f>
        <v>0</v>
      </c>
      <c r="N197" s="98">
        <f>'5'!N76</f>
        <v>0</v>
      </c>
      <c r="O197" s="98">
        <f>'5'!O76</f>
        <v>0</v>
      </c>
      <c r="P197" s="98">
        <f>'5'!P76</f>
        <v>0</v>
      </c>
      <c r="Q197" s="98">
        <f>'5'!Q76</f>
        <v>0</v>
      </c>
      <c r="R197" s="98">
        <f>'5'!R76</f>
        <v>0</v>
      </c>
      <c r="S197" s="98">
        <f>'5'!S76</f>
        <v>0</v>
      </c>
      <c r="T197" s="98">
        <f>'5'!T76</f>
        <v>0</v>
      </c>
      <c r="U197" s="161"/>
      <c r="V197" s="161"/>
    </row>
    <row r="198" spans="2:22" s="137" customFormat="1" ht="13.5">
      <c r="B198" s="35" t="s">
        <v>573</v>
      </c>
      <c r="C198" s="94" t="str">
        <f t="shared" si="134"/>
        <v>Service management</v>
      </c>
      <c r="D198" s="18" t="str">
        <f t="shared" si="135"/>
        <v>SM</v>
      </c>
      <c r="E198" s="18" t="s">
        <v>649</v>
      </c>
      <c r="F198" s="161"/>
      <c r="G198" s="161"/>
      <c r="H198" s="98">
        <f>'5'!H77</f>
        <v>0</v>
      </c>
      <c r="I198" s="98">
        <f>'5'!I77</f>
        <v>0</v>
      </c>
      <c r="J198" s="98">
        <f>'5'!J77</f>
        <v>0</v>
      </c>
      <c r="K198" s="98">
        <f>'5'!K77</f>
        <v>0</v>
      </c>
      <c r="L198" s="98">
        <f>'5'!L77</f>
        <v>0</v>
      </c>
      <c r="M198" s="98">
        <f>'5'!M77</f>
        <v>0</v>
      </c>
      <c r="N198" s="98">
        <f>'5'!N77</f>
        <v>0</v>
      </c>
      <c r="O198" s="98">
        <f>'5'!O77</f>
        <v>0</v>
      </c>
      <c r="P198" s="98">
        <f>'5'!P77</f>
        <v>0</v>
      </c>
      <c r="Q198" s="98">
        <f>'5'!Q77</f>
        <v>0</v>
      </c>
      <c r="R198" s="98">
        <f>'5'!R77</f>
        <v>0</v>
      </c>
      <c r="S198" s="98">
        <f>'5'!S77</f>
        <v>0</v>
      </c>
      <c r="T198" s="98">
        <f>'5'!T77</f>
        <v>0</v>
      </c>
      <c r="U198" s="161"/>
      <c r="V198" s="161"/>
    </row>
    <row r="199" spans="2:22" s="137" customFormat="1" ht="13.5">
      <c r="B199" s="35" t="s">
        <v>573</v>
      </c>
      <c r="C199" s="94" t="str">
        <f t="shared" si="134"/>
        <v>Transition</v>
      </c>
      <c r="D199" s="18" t="str">
        <f t="shared" si="135"/>
        <v>TR</v>
      </c>
      <c r="E199" s="18" t="s">
        <v>649</v>
      </c>
      <c r="F199" s="161"/>
      <c r="G199" s="161"/>
      <c r="H199" s="98">
        <f>'5'!H78</f>
        <v>0</v>
      </c>
      <c r="I199" s="98">
        <f>'5'!I78</f>
        <v>0</v>
      </c>
      <c r="J199" s="98">
        <f>'5'!J78</f>
        <v>0</v>
      </c>
      <c r="K199" s="98">
        <f>'5'!K78</f>
        <v>0</v>
      </c>
      <c r="L199" s="98">
        <f>'5'!L78</f>
        <v>0</v>
      </c>
      <c r="M199" s="98">
        <f>'5'!M78</f>
        <v>0</v>
      </c>
      <c r="N199" s="98">
        <f>'5'!N78</f>
        <v>0</v>
      </c>
      <c r="O199" s="98">
        <f>'5'!O78</f>
        <v>0</v>
      </c>
      <c r="P199" s="98">
        <f>'5'!P78</f>
        <v>0</v>
      </c>
      <c r="Q199" s="98">
        <f>'5'!Q78</f>
        <v>0</v>
      </c>
      <c r="R199" s="98">
        <f>'5'!R78</f>
        <v>0</v>
      </c>
      <c r="S199" s="98">
        <f>'5'!S78</f>
        <v>0</v>
      </c>
      <c r="T199" s="98">
        <f>'5'!T78</f>
        <v>0</v>
      </c>
      <c r="U199" s="161"/>
      <c r="V199" s="161"/>
    </row>
    <row r="200" spans="2:22" s="137" customFormat="1" ht="13.5">
      <c r="B200" s="35" t="s">
        <v>573</v>
      </c>
      <c r="C200" s="94" t="str">
        <f t="shared" si="134"/>
        <v>IT Services</v>
      </c>
      <c r="D200" s="18" t="str">
        <f t="shared" si="135"/>
        <v>IT</v>
      </c>
      <c r="E200" s="18" t="s">
        <v>649</v>
      </c>
      <c r="F200" s="161"/>
      <c r="G200" s="161"/>
      <c r="H200" s="98">
        <f>'5'!H79</f>
        <v>0</v>
      </c>
      <c r="I200" s="98">
        <f>'5'!I79</f>
        <v>0</v>
      </c>
      <c r="J200" s="98">
        <f>'5'!J79</f>
        <v>0</v>
      </c>
      <c r="K200" s="98">
        <f>'5'!K79</f>
        <v>0</v>
      </c>
      <c r="L200" s="98">
        <f>'5'!L79</f>
        <v>0</v>
      </c>
      <c r="M200" s="98">
        <f>'5'!M79</f>
        <v>0</v>
      </c>
      <c r="N200" s="98">
        <f>'5'!N79</f>
        <v>0</v>
      </c>
      <c r="O200" s="98">
        <f>'5'!O79</f>
        <v>0</v>
      </c>
      <c r="P200" s="98">
        <f>'5'!P79</f>
        <v>0</v>
      </c>
      <c r="Q200" s="98">
        <f>'5'!Q79</f>
        <v>0</v>
      </c>
      <c r="R200" s="98">
        <f>'5'!R79</f>
        <v>0</v>
      </c>
      <c r="S200" s="98">
        <f>'5'!S79</f>
        <v>0</v>
      </c>
      <c r="T200" s="98">
        <f>'5'!T79</f>
        <v>0</v>
      </c>
      <c r="U200" s="161"/>
      <c r="V200" s="161"/>
    </row>
    <row r="201" spans="2:22" s="161" customFormat="1" ht="13.5">
      <c r="B201" s="35" t="s">
        <v>573</v>
      </c>
      <c r="C201" s="94" t="str">
        <f t="shared" si="134"/>
        <v>Office Sundry</v>
      </c>
      <c r="D201" s="18" t="str">
        <f t="shared" si="135"/>
        <v>OS</v>
      </c>
      <c r="E201" s="18" t="s">
        <v>649</v>
      </c>
      <c r="H201" s="98">
        <f>'5'!H80</f>
        <v>0</v>
      </c>
      <c r="I201" s="98">
        <f>'5'!I80</f>
        <v>0</v>
      </c>
      <c r="J201" s="98">
        <f>'5'!J80</f>
        <v>0</v>
      </c>
      <c r="K201" s="98">
        <f>'5'!K80</f>
        <v>0</v>
      </c>
      <c r="L201" s="98">
        <f>'5'!L80</f>
        <v>0</v>
      </c>
      <c r="M201" s="98">
        <f>'5'!M80</f>
        <v>0</v>
      </c>
      <c r="N201" s="98">
        <f>'5'!N80</f>
        <v>0</v>
      </c>
      <c r="O201" s="98">
        <f>'5'!O80</f>
        <v>0</v>
      </c>
      <c r="P201" s="98">
        <f>'5'!P80</f>
        <v>0</v>
      </c>
      <c r="Q201" s="98">
        <f>'5'!Q80</f>
        <v>0</v>
      </c>
      <c r="R201" s="98">
        <f>'5'!R80</f>
        <v>0</v>
      </c>
      <c r="S201" s="98">
        <f>'5'!S80</f>
        <v>0</v>
      </c>
      <c r="T201" s="98">
        <f>'5'!T80</f>
        <v>0</v>
      </c>
    </row>
    <row r="202" spans="2:22" s="137" customFormat="1" ht="13.5">
      <c r="B202" s="35" t="s">
        <v>573</v>
      </c>
      <c r="C202" s="94" t="str">
        <f t="shared" si="134"/>
        <v>Spare - please specify</v>
      </c>
      <c r="D202" s="18" t="str">
        <f t="shared" si="135"/>
        <v>SP1</v>
      </c>
      <c r="E202" s="18" t="s">
        <v>649</v>
      </c>
      <c r="F202" s="161"/>
      <c r="G202" s="161"/>
      <c r="H202" s="98">
        <f>'5'!H81</f>
        <v>0</v>
      </c>
      <c r="I202" s="98">
        <f>'5'!I81</f>
        <v>0</v>
      </c>
      <c r="J202" s="98">
        <f>'5'!J81</f>
        <v>0</v>
      </c>
      <c r="K202" s="98">
        <f>'5'!K81</f>
        <v>0</v>
      </c>
      <c r="L202" s="98">
        <f>'5'!L81</f>
        <v>0</v>
      </c>
      <c r="M202" s="98">
        <f>'5'!M81</f>
        <v>0</v>
      </c>
      <c r="N202" s="98">
        <f>'5'!N81</f>
        <v>0</v>
      </c>
      <c r="O202" s="98">
        <f>'5'!O81</f>
        <v>0</v>
      </c>
      <c r="P202" s="98">
        <f>'5'!P81</f>
        <v>0</v>
      </c>
      <c r="Q202" s="98">
        <f>'5'!Q81</f>
        <v>0</v>
      </c>
      <c r="R202" s="98">
        <f>'5'!R81</f>
        <v>0</v>
      </c>
      <c r="S202" s="98">
        <f>'5'!S81</f>
        <v>0</v>
      </c>
      <c r="T202" s="98">
        <f>'5'!T81</f>
        <v>0</v>
      </c>
      <c r="U202" s="161"/>
      <c r="V202" s="161"/>
    </row>
    <row r="203" spans="2:22" s="137" customFormat="1" ht="13.5">
      <c r="B203" s="35" t="s">
        <v>573</v>
      </c>
      <c r="C203" s="94" t="str">
        <f t="shared" si="134"/>
        <v>Spare - please specify</v>
      </c>
      <c r="D203" s="18" t="str">
        <f t="shared" si="135"/>
        <v>SP2</v>
      </c>
      <c r="E203" s="18" t="s">
        <v>649</v>
      </c>
      <c r="F203" s="161"/>
      <c r="G203" s="161"/>
      <c r="H203" s="98">
        <f>'5'!H82</f>
        <v>0</v>
      </c>
      <c r="I203" s="98">
        <f>'5'!I82</f>
        <v>0</v>
      </c>
      <c r="J203" s="98">
        <f>'5'!J82</f>
        <v>0</v>
      </c>
      <c r="K203" s="98">
        <f>'5'!K82</f>
        <v>0</v>
      </c>
      <c r="L203" s="98">
        <f>'5'!L82</f>
        <v>0</v>
      </c>
      <c r="M203" s="98">
        <f>'5'!M82</f>
        <v>0</v>
      </c>
      <c r="N203" s="98">
        <f>'5'!N82</f>
        <v>0</v>
      </c>
      <c r="O203" s="98">
        <f>'5'!O82</f>
        <v>0</v>
      </c>
      <c r="P203" s="98">
        <f>'5'!P82</f>
        <v>0</v>
      </c>
      <c r="Q203" s="98">
        <f>'5'!Q82</f>
        <v>0</v>
      </c>
      <c r="R203" s="98">
        <f>'5'!R82</f>
        <v>0</v>
      </c>
      <c r="S203" s="98">
        <f>'5'!S82</f>
        <v>0</v>
      </c>
      <c r="T203" s="98">
        <f>'5'!T82</f>
        <v>0</v>
      </c>
      <c r="U203" s="161"/>
      <c r="V203" s="161"/>
    </row>
    <row r="204" spans="2:22" s="137" customFormat="1" ht="13.5">
      <c r="B204" s="35" t="s">
        <v>573</v>
      </c>
      <c r="C204" s="94" t="str">
        <f t="shared" si="134"/>
        <v>Spare - please specify</v>
      </c>
      <c r="D204" s="18" t="str">
        <f t="shared" si="135"/>
        <v>SP3</v>
      </c>
      <c r="E204" s="18" t="s">
        <v>649</v>
      </c>
      <c r="F204" s="161"/>
      <c r="G204" s="161"/>
      <c r="H204" s="98">
        <f>'5'!H83</f>
        <v>0</v>
      </c>
      <c r="I204" s="98">
        <f>'5'!I83</f>
        <v>0</v>
      </c>
      <c r="J204" s="98">
        <f>'5'!J83</f>
        <v>0</v>
      </c>
      <c r="K204" s="98">
        <f>'5'!K83</f>
        <v>0</v>
      </c>
      <c r="L204" s="98">
        <f>'5'!L83</f>
        <v>0</v>
      </c>
      <c r="M204" s="98">
        <f>'5'!M83</f>
        <v>0</v>
      </c>
      <c r="N204" s="98">
        <f>'5'!N83</f>
        <v>0</v>
      </c>
      <c r="O204" s="98">
        <f>'5'!O83</f>
        <v>0</v>
      </c>
      <c r="P204" s="98">
        <f>'5'!P83</f>
        <v>0</v>
      </c>
      <c r="Q204" s="98">
        <f>'5'!Q83</f>
        <v>0</v>
      </c>
      <c r="R204" s="98">
        <f>'5'!R83</f>
        <v>0</v>
      </c>
      <c r="S204" s="98">
        <f>'5'!S83</f>
        <v>0</v>
      </c>
      <c r="T204" s="98">
        <f>'5'!T83</f>
        <v>0</v>
      </c>
      <c r="U204" s="161"/>
      <c r="V204" s="161"/>
    </row>
    <row r="205" spans="2:22" s="137" customFormat="1" ht="13.5">
      <c r="B205" s="35" t="s">
        <v>572</v>
      </c>
      <c r="C205" s="16" t="str">
        <f t="shared" si="134"/>
        <v>Industry</v>
      </c>
      <c r="D205" s="18"/>
      <c r="E205" s="18" t="s">
        <v>649</v>
      </c>
      <c r="F205" s="161"/>
      <c r="G205" s="161"/>
      <c r="H205" s="98">
        <f>'5'!H84</f>
        <v>0</v>
      </c>
      <c r="I205" s="98">
        <f>'5'!I84</f>
        <v>0</v>
      </c>
      <c r="J205" s="98">
        <f>'5'!J84</f>
        <v>0</v>
      </c>
      <c r="K205" s="98">
        <f>'5'!K84</f>
        <v>0</v>
      </c>
      <c r="L205" s="98">
        <f>'5'!L84</f>
        <v>0</v>
      </c>
      <c r="M205" s="98">
        <f>'5'!M84</f>
        <v>0</v>
      </c>
      <c r="N205" s="98">
        <f>'5'!N84</f>
        <v>0</v>
      </c>
      <c r="O205" s="98">
        <f>'5'!O84</f>
        <v>0</v>
      </c>
      <c r="P205" s="98">
        <f>'5'!P84</f>
        <v>0</v>
      </c>
      <c r="Q205" s="98">
        <f>'5'!Q84</f>
        <v>0</v>
      </c>
      <c r="R205" s="98">
        <f>'5'!R84</f>
        <v>0</v>
      </c>
      <c r="S205" s="98">
        <f>'5'!S84</f>
        <v>0</v>
      </c>
      <c r="T205" s="98">
        <f>'5'!T84</f>
        <v>0</v>
      </c>
      <c r="U205" s="161"/>
      <c r="V205" s="161"/>
    </row>
    <row r="206" spans="2:22" s="137" customFormat="1" ht="13.5">
      <c r="B206" s="35" t="s">
        <v>572</v>
      </c>
      <c r="C206" s="94" t="str">
        <f t="shared" si="134"/>
        <v>Payroll costs</v>
      </c>
      <c r="D206" s="18" t="str">
        <f t="shared" ref="D206:D218" si="136">D332</f>
        <v>PR</v>
      </c>
      <c r="E206" s="18" t="s">
        <v>649</v>
      </c>
      <c r="F206" s="161"/>
      <c r="G206" s="161"/>
      <c r="H206" s="98">
        <f>'5'!H85</f>
        <v>0</v>
      </c>
      <c r="I206" s="98">
        <f>'5'!I85</f>
        <v>0</v>
      </c>
      <c r="J206" s="98">
        <f>'5'!J85</f>
        <v>0</v>
      </c>
      <c r="K206" s="98">
        <f>'5'!K85</f>
        <v>0</v>
      </c>
      <c r="L206" s="98">
        <f>'5'!L85</f>
        <v>0</v>
      </c>
      <c r="M206" s="98">
        <f>'5'!M85</f>
        <v>0</v>
      </c>
      <c r="N206" s="98">
        <f>'5'!N85</f>
        <v>0</v>
      </c>
      <c r="O206" s="98">
        <f>'5'!O85</f>
        <v>0</v>
      </c>
      <c r="P206" s="98">
        <f>'5'!P85</f>
        <v>0</v>
      </c>
      <c r="Q206" s="98">
        <f>'5'!Q85</f>
        <v>0</v>
      </c>
      <c r="R206" s="98">
        <f>'5'!R85</f>
        <v>0</v>
      </c>
      <c r="S206" s="98">
        <f>'5'!S85</f>
        <v>0</v>
      </c>
      <c r="T206" s="98">
        <f>'5'!T85</f>
        <v>0</v>
      </c>
      <c r="U206" s="161"/>
      <c r="V206" s="161"/>
    </row>
    <row r="207" spans="2:22" s="137" customFormat="1" ht="13.5">
      <c r="B207" s="35" t="s">
        <v>572</v>
      </c>
      <c r="C207" s="94" t="str">
        <f t="shared" si="134"/>
        <v>Non-payroll costs</v>
      </c>
      <c r="D207" s="18" t="str">
        <f t="shared" si="136"/>
        <v>NP</v>
      </c>
      <c r="E207" s="18" t="s">
        <v>649</v>
      </c>
      <c r="F207" s="161"/>
      <c r="G207" s="161"/>
      <c r="H207" s="98">
        <f>'5'!H86</f>
        <v>0</v>
      </c>
      <c r="I207" s="98">
        <f>'5'!I86</f>
        <v>0</v>
      </c>
      <c r="J207" s="98">
        <f>'5'!J86</f>
        <v>0</v>
      </c>
      <c r="K207" s="98">
        <f>'5'!K86</f>
        <v>0</v>
      </c>
      <c r="L207" s="98">
        <f>'5'!L86</f>
        <v>0</v>
      </c>
      <c r="M207" s="98">
        <f>'5'!M86</f>
        <v>0</v>
      </c>
      <c r="N207" s="98">
        <f>'5'!N86</f>
        <v>0</v>
      </c>
      <c r="O207" s="98">
        <f>'5'!O86</f>
        <v>0</v>
      </c>
      <c r="P207" s="98">
        <f>'5'!P86</f>
        <v>0</v>
      </c>
      <c r="Q207" s="98">
        <f>'5'!Q86</f>
        <v>0</v>
      </c>
      <c r="R207" s="98">
        <f>'5'!R86</f>
        <v>0</v>
      </c>
      <c r="S207" s="98">
        <f>'5'!S86</f>
        <v>0</v>
      </c>
      <c r="T207" s="98">
        <f>'5'!T86</f>
        <v>0</v>
      </c>
      <c r="U207" s="161"/>
      <c r="V207" s="161"/>
    </row>
    <row r="208" spans="2:22" s="137" customFormat="1" ht="13.5">
      <c r="B208" s="35" t="s">
        <v>572</v>
      </c>
      <c r="C208" s="94" t="str">
        <f t="shared" si="134"/>
        <v>Recruitment</v>
      </c>
      <c r="D208" s="18" t="str">
        <f t="shared" si="136"/>
        <v>RC</v>
      </c>
      <c r="E208" s="18" t="s">
        <v>649</v>
      </c>
      <c r="F208" s="161"/>
      <c r="G208" s="161"/>
      <c r="H208" s="98">
        <f>'5'!H87</f>
        <v>0</v>
      </c>
      <c r="I208" s="98">
        <f>'5'!I87</f>
        <v>0</v>
      </c>
      <c r="J208" s="98">
        <f>'5'!J87</f>
        <v>0</v>
      </c>
      <c r="K208" s="98">
        <f>'5'!K87</f>
        <v>0</v>
      </c>
      <c r="L208" s="98">
        <f>'5'!L87</f>
        <v>0</v>
      </c>
      <c r="M208" s="98">
        <f>'5'!M87</f>
        <v>0</v>
      </c>
      <c r="N208" s="98">
        <f>'5'!N87</f>
        <v>0</v>
      </c>
      <c r="O208" s="98">
        <f>'5'!O87</f>
        <v>0</v>
      </c>
      <c r="P208" s="98">
        <f>'5'!P87</f>
        <v>0</v>
      </c>
      <c r="Q208" s="98">
        <f>'5'!Q87</f>
        <v>0</v>
      </c>
      <c r="R208" s="98">
        <f>'5'!R87</f>
        <v>0</v>
      </c>
      <c r="S208" s="98">
        <f>'5'!S87</f>
        <v>0</v>
      </c>
      <c r="T208" s="98">
        <f>'5'!T87</f>
        <v>0</v>
      </c>
      <c r="U208" s="161"/>
      <c r="V208" s="161"/>
    </row>
    <row r="209" spans="2:22" s="137" customFormat="1" ht="13.5">
      <c r="B209" s="35" t="s">
        <v>572</v>
      </c>
      <c r="C209" s="94" t="str">
        <f t="shared" si="134"/>
        <v>Accommodation</v>
      </c>
      <c r="D209" s="18" t="str">
        <f t="shared" si="136"/>
        <v>AC</v>
      </c>
      <c r="E209" s="18" t="s">
        <v>649</v>
      </c>
      <c r="F209" s="161"/>
      <c r="G209" s="161"/>
      <c r="H209" s="98">
        <f>'5'!H88</f>
        <v>0</v>
      </c>
      <c r="I209" s="98">
        <f>'5'!I88</f>
        <v>0</v>
      </c>
      <c r="J209" s="98">
        <f>'5'!J88</f>
        <v>0</v>
      </c>
      <c r="K209" s="98">
        <f>'5'!K88</f>
        <v>0</v>
      </c>
      <c r="L209" s="98">
        <f>'5'!L88</f>
        <v>0</v>
      </c>
      <c r="M209" s="98">
        <f>'5'!M88</f>
        <v>0</v>
      </c>
      <c r="N209" s="98">
        <f>'5'!N88</f>
        <v>0</v>
      </c>
      <c r="O209" s="98">
        <f>'5'!O88</f>
        <v>0</v>
      </c>
      <c r="P209" s="98">
        <f>'5'!P88</f>
        <v>0</v>
      </c>
      <c r="Q209" s="98">
        <f>'5'!Q88</f>
        <v>0</v>
      </c>
      <c r="R209" s="98">
        <f>'5'!R88</f>
        <v>0</v>
      </c>
      <c r="S209" s="98">
        <f>'5'!S88</f>
        <v>0</v>
      </c>
      <c r="T209" s="98">
        <f>'5'!T88</f>
        <v>0</v>
      </c>
      <c r="U209" s="161"/>
      <c r="V209" s="161"/>
    </row>
    <row r="210" spans="2:22" s="137" customFormat="1" ht="13.5">
      <c r="B210" s="35" t="s">
        <v>572</v>
      </c>
      <c r="C210" s="94" t="str">
        <f t="shared" si="134"/>
        <v>External services</v>
      </c>
      <c r="D210" s="18" t="str">
        <f t="shared" si="136"/>
        <v>ES</v>
      </c>
      <c r="E210" s="18" t="s">
        <v>649</v>
      </c>
      <c r="F210" s="161"/>
      <c r="G210" s="161"/>
      <c r="H210" s="98">
        <f>'5'!H89</f>
        <v>0</v>
      </c>
      <c r="I210" s="98">
        <f>'5'!I89</f>
        <v>0</v>
      </c>
      <c r="J210" s="98">
        <f>'5'!J89</f>
        <v>0</v>
      </c>
      <c r="K210" s="98">
        <f>'5'!K89</f>
        <v>0</v>
      </c>
      <c r="L210" s="98">
        <f>'5'!L89</f>
        <v>0</v>
      </c>
      <c r="M210" s="98">
        <f>'5'!M89</f>
        <v>0</v>
      </c>
      <c r="N210" s="98">
        <f>'5'!N89</f>
        <v>0</v>
      </c>
      <c r="O210" s="98">
        <f>'5'!O89</f>
        <v>0</v>
      </c>
      <c r="P210" s="98">
        <f>'5'!P89</f>
        <v>0</v>
      </c>
      <c r="Q210" s="98">
        <f>'5'!Q89</f>
        <v>0</v>
      </c>
      <c r="R210" s="98">
        <f>'5'!R89</f>
        <v>0</v>
      </c>
      <c r="S210" s="98">
        <f>'5'!S89</f>
        <v>0</v>
      </c>
      <c r="T210" s="98">
        <f>'5'!T89</f>
        <v>0</v>
      </c>
      <c r="U210" s="161"/>
      <c r="V210" s="161"/>
    </row>
    <row r="211" spans="2:22" s="137" customFormat="1" ht="13.5">
      <c r="B211" s="35" t="s">
        <v>572</v>
      </c>
      <c r="C211" s="94" t="str">
        <f t="shared" si="134"/>
        <v>Internal services</v>
      </c>
      <c r="D211" s="18" t="str">
        <f t="shared" si="136"/>
        <v>IS</v>
      </c>
      <c r="E211" s="18" t="s">
        <v>649</v>
      </c>
      <c r="F211" s="161"/>
      <c r="G211" s="161"/>
      <c r="H211" s="98">
        <f>'5'!H90</f>
        <v>0</v>
      </c>
      <c r="I211" s="98">
        <f>'5'!I90</f>
        <v>0</v>
      </c>
      <c r="J211" s="98">
        <f>'5'!J90</f>
        <v>0</v>
      </c>
      <c r="K211" s="98">
        <f>'5'!K90</f>
        <v>0</v>
      </c>
      <c r="L211" s="98">
        <f>'5'!L90</f>
        <v>0</v>
      </c>
      <c r="M211" s="98">
        <f>'5'!M90</f>
        <v>0</v>
      </c>
      <c r="N211" s="98">
        <f>'5'!N90</f>
        <v>0</v>
      </c>
      <c r="O211" s="98">
        <f>'5'!O90</f>
        <v>0</v>
      </c>
      <c r="P211" s="98">
        <f>'5'!P90</f>
        <v>0</v>
      </c>
      <c r="Q211" s="98">
        <f>'5'!Q90</f>
        <v>0</v>
      </c>
      <c r="R211" s="98">
        <f>'5'!R90</f>
        <v>0</v>
      </c>
      <c r="S211" s="98">
        <f>'5'!S90</f>
        <v>0</v>
      </c>
      <c r="T211" s="98">
        <f>'5'!T90</f>
        <v>0</v>
      </c>
      <c r="U211" s="161"/>
      <c r="V211" s="161"/>
    </row>
    <row r="212" spans="2:22" s="137" customFormat="1" ht="13.5">
      <c r="B212" s="35" t="s">
        <v>572</v>
      </c>
      <c r="C212" s="94" t="str">
        <f t="shared" si="134"/>
        <v>Service management</v>
      </c>
      <c r="D212" s="18" t="str">
        <f t="shared" si="136"/>
        <v>SM</v>
      </c>
      <c r="E212" s="18" t="s">
        <v>649</v>
      </c>
      <c r="F212" s="161"/>
      <c r="G212" s="161"/>
      <c r="H212" s="98">
        <f>'5'!H91</f>
        <v>0</v>
      </c>
      <c r="I212" s="98">
        <f>'5'!I91</f>
        <v>0</v>
      </c>
      <c r="J212" s="98">
        <f>'5'!J91</f>
        <v>0</v>
      </c>
      <c r="K212" s="98">
        <f>'5'!K91</f>
        <v>0</v>
      </c>
      <c r="L212" s="98">
        <f>'5'!L91</f>
        <v>0</v>
      </c>
      <c r="M212" s="98">
        <f>'5'!M91</f>
        <v>0</v>
      </c>
      <c r="N212" s="98">
        <f>'5'!N91</f>
        <v>0</v>
      </c>
      <c r="O212" s="98">
        <f>'5'!O91</f>
        <v>0</v>
      </c>
      <c r="P212" s="98">
        <f>'5'!P91</f>
        <v>0</v>
      </c>
      <c r="Q212" s="98">
        <f>'5'!Q91</f>
        <v>0</v>
      </c>
      <c r="R212" s="98">
        <f>'5'!R91</f>
        <v>0</v>
      </c>
      <c r="S212" s="98">
        <f>'5'!S91</f>
        <v>0</v>
      </c>
      <c r="T212" s="98">
        <f>'5'!T91</f>
        <v>0</v>
      </c>
      <c r="U212" s="161"/>
      <c r="V212" s="161"/>
    </row>
    <row r="213" spans="2:22" s="137" customFormat="1" ht="13.5">
      <c r="B213" s="35" t="s">
        <v>572</v>
      </c>
      <c r="C213" s="94" t="str">
        <f t="shared" ref="C213:C244" si="137">C339</f>
        <v>Transition</v>
      </c>
      <c r="D213" s="18" t="str">
        <f t="shared" si="136"/>
        <v>TR</v>
      </c>
      <c r="E213" s="18" t="s">
        <v>649</v>
      </c>
      <c r="F213" s="161"/>
      <c r="G213" s="161"/>
      <c r="H213" s="98">
        <f>'5'!H92</f>
        <v>0</v>
      </c>
      <c r="I213" s="98">
        <f>'5'!I92</f>
        <v>0</v>
      </c>
      <c r="J213" s="98">
        <f>'5'!J92</f>
        <v>0</v>
      </c>
      <c r="K213" s="98">
        <f>'5'!K92</f>
        <v>0</v>
      </c>
      <c r="L213" s="98">
        <f>'5'!L92</f>
        <v>0</v>
      </c>
      <c r="M213" s="98">
        <f>'5'!M92</f>
        <v>0</v>
      </c>
      <c r="N213" s="98">
        <f>'5'!N92</f>
        <v>0</v>
      </c>
      <c r="O213" s="98">
        <f>'5'!O92</f>
        <v>0</v>
      </c>
      <c r="P213" s="98">
        <f>'5'!P92</f>
        <v>0</v>
      </c>
      <c r="Q213" s="98">
        <f>'5'!Q92</f>
        <v>0</v>
      </c>
      <c r="R213" s="98">
        <f>'5'!R92</f>
        <v>0</v>
      </c>
      <c r="S213" s="98">
        <f>'5'!S92</f>
        <v>0</v>
      </c>
      <c r="T213" s="98">
        <f>'5'!T92</f>
        <v>0</v>
      </c>
      <c r="U213" s="161"/>
      <c r="V213" s="161"/>
    </row>
    <row r="214" spans="2:22" s="137" customFormat="1" ht="13.5">
      <c r="B214" s="35" t="s">
        <v>572</v>
      </c>
      <c r="C214" s="94" t="str">
        <f t="shared" si="137"/>
        <v>IT Services</v>
      </c>
      <c r="D214" s="18" t="str">
        <f t="shared" si="136"/>
        <v>IT</v>
      </c>
      <c r="E214" s="18" t="s">
        <v>649</v>
      </c>
      <c r="F214" s="161"/>
      <c r="G214" s="161"/>
      <c r="H214" s="98">
        <f>'5'!H93</f>
        <v>0</v>
      </c>
      <c r="I214" s="98">
        <f>'5'!I93</f>
        <v>0</v>
      </c>
      <c r="J214" s="98">
        <f>'5'!J93</f>
        <v>0</v>
      </c>
      <c r="K214" s="98">
        <f>'5'!K93</f>
        <v>0</v>
      </c>
      <c r="L214" s="98">
        <f>'5'!L93</f>
        <v>0</v>
      </c>
      <c r="M214" s="98">
        <f>'5'!M93</f>
        <v>0</v>
      </c>
      <c r="N214" s="98">
        <f>'5'!N93</f>
        <v>0</v>
      </c>
      <c r="O214" s="98">
        <f>'5'!O93</f>
        <v>0</v>
      </c>
      <c r="P214" s="98">
        <f>'5'!P93</f>
        <v>0</v>
      </c>
      <c r="Q214" s="98">
        <f>'5'!Q93</f>
        <v>0</v>
      </c>
      <c r="R214" s="98">
        <f>'5'!R93</f>
        <v>0</v>
      </c>
      <c r="S214" s="98">
        <f>'5'!S93</f>
        <v>0</v>
      </c>
      <c r="T214" s="98">
        <f>'5'!T93</f>
        <v>0</v>
      </c>
      <c r="U214" s="161"/>
      <c r="V214" s="161"/>
    </row>
    <row r="215" spans="2:22" s="161" customFormat="1" ht="13.5">
      <c r="B215" s="35" t="s">
        <v>572</v>
      </c>
      <c r="C215" s="94" t="str">
        <f t="shared" si="137"/>
        <v>Office Sundry</v>
      </c>
      <c r="D215" s="18" t="str">
        <f t="shared" si="136"/>
        <v>OS</v>
      </c>
      <c r="E215" s="18" t="s">
        <v>649</v>
      </c>
      <c r="H215" s="98">
        <f>'5'!H94</f>
        <v>0</v>
      </c>
      <c r="I215" s="98">
        <f>'5'!I94</f>
        <v>0</v>
      </c>
      <c r="J215" s="98">
        <f>'5'!J94</f>
        <v>0</v>
      </c>
      <c r="K215" s="98">
        <f>'5'!K94</f>
        <v>0</v>
      </c>
      <c r="L215" s="98">
        <f>'5'!L94</f>
        <v>0</v>
      </c>
      <c r="M215" s="98">
        <f>'5'!M94</f>
        <v>0</v>
      </c>
      <c r="N215" s="98">
        <f>'5'!N94</f>
        <v>0</v>
      </c>
      <c r="O215" s="98">
        <f>'5'!O94</f>
        <v>0</v>
      </c>
      <c r="P215" s="98">
        <f>'5'!P94</f>
        <v>0</v>
      </c>
      <c r="Q215" s="98">
        <f>'5'!Q94</f>
        <v>0</v>
      </c>
      <c r="R215" s="98">
        <f>'5'!R94</f>
        <v>0</v>
      </c>
      <c r="S215" s="98">
        <f>'5'!S94</f>
        <v>0</v>
      </c>
      <c r="T215" s="98">
        <f>'5'!T94</f>
        <v>0</v>
      </c>
    </row>
    <row r="216" spans="2:22" s="137" customFormat="1" ht="13.5">
      <c r="B216" s="35" t="s">
        <v>572</v>
      </c>
      <c r="C216" s="94" t="str">
        <f t="shared" si="137"/>
        <v>Spare - please specify</v>
      </c>
      <c r="D216" s="18" t="str">
        <f t="shared" si="136"/>
        <v>SP1</v>
      </c>
      <c r="E216" s="18" t="s">
        <v>649</v>
      </c>
      <c r="F216" s="161"/>
      <c r="G216" s="161"/>
      <c r="H216" s="98">
        <f>'5'!H95</f>
        <v>0</v>
      </c>
      <c r="I216" s="98">
        <f>'5'!I95</f>
        <v>0</v>
      </c>
      <c r="J216" s="98">
        <f>'5'!J95</f>
        <v>0</v>
      </c>
      <c r="K216" s="98">
        <f>'5'!K95</f>
        <v>0</v>
      </c>
      <c r="L216" s="98">
        <f>'5'!L95</f>
        <v>0</v>
      </c>
      <c r="M216" s="98">
        <f>'5'!M95</f>
        <v>0</v>
      </c>
      <c r="N216" s="98">
        <f>'5'!N95</f>
        <v>0</v>
      </c>
      <c r="O216" s="98">
        <f>'5'!O95</f>
        <v>0</v>
      </c>
      <c r="P216" s="98">
        <f>'5'!P95</f>
        <v>0</v>
      </c>
      <c r="Q216" s="98">
        <f>'5'!Q95</f>
        <v>0</v>
      </c>
      <c r="R216" s="98">
        <f>'5'!R95</f>
        <v>0</v>
      </c>
      <c r="S216" s="98">
        <f>'5'!S95</f>
        <v>0</v>
      </c>
      <c r="T216" s="98">
        <f>'5'!T95</f>
        <v>0</v>
      </c>
      <c r="U216" s="161"/>
      <c r="V216" s="161"/>
    </row>
    <row r="217" spans="2:22" s="137" customFormat="1" ht="13.5">
      <c r="B217" s="35" t="s">
        <v>572</v>
      </c>
      <c r="C217" s="94" t="str">
        <f t="shared" si="137"/>
        <v>Spare - please specify</v>
      </c>
      <c r="D217" s="18" t="str">
        <f t="shared" si="136"/>
        <v>SP2</v>
      </c>
      <c r="E217" s="18" t="s">
        <v>649</v>
      </c>
      <c r="F217" s="161"/>
      <c r="G217" s="161"/>
      <c r="H217" s="98">
        <f>'5'!H96</f>
        <v>0</v>
      </c>
      <c r="I217" s="98">
        <f>'5'!I96</f>
        <v>0</v>
      </c>
      <c r="J217" s="98">
        <f>'5'!J96</f>
        <v>0</v>
      </c>
      <c r="K217" s="98">
        <f>'5'!K96</f>
        <v>0</v>
      </c>
      <c r="L217" s="98">
        <f>'5'!L96</f>
        <v>0</v>
      </c>
      <c r="M217" s="98">
        <f>'5'!M96</f>
        <v>0</v>
      </c>
      <c r="N217" s="98">
        <f>'5'!N96</f>
        <v>0</v>
      </c>
      <c r="O217" s="98">
        <f>'5'!O96</f>
        <v>0</v>
      </c>
      <c r="P217" s="98">
        <f>'5'!P96</f>
        <v>0</v>
      </c>
      <c r="Q217" s="98">
        <f>'5'!Q96</f>
        <v>0</v>
      </c>
      <c r="R217" s="98">
        <f>'5'!R96</f>
        <v>0</v>
      </c>
      <c r="S217" s="98">
        <f>'5'!S96</f>
        <v>0</v>
      </c>
      <c r="T217" s="98">
        <f>'5'!T96</f>
        <v>0</v>
      </c>
      <c r="U217" s="161"/>
      <c r="V217" s="161"/>
    </row>
    <row r="218" spans="2:22" s="137" customFormat="1" ht="13.5">
      <c r="B218" s="35" t="s">
        <v>572</v>
      </c>
      <c r="C218" s="94" t="str">
        <f t="shared" si="137"/>
        <v>Spare - please specify</v>
      </c>
      <c r="D218" s="18" t="str">
        <f t="shared" si="136"/>
        <v>SP3</v>
      </c>
      <c r="E218" s="18" t="s">
        <v>649</v>
      </c>
      <c r="F218" s="161"/>
      <c r="G218" s="161"/>
      <c r="H218" s="98">
        <f>'5'!H97</f>
        <v>0</v>
      </c>
      <c r="I218" s="98">
        <f>'5'!I97</f>
        <v>0</v>
      </c>
      <c r="J218" s="98">
        <f>'5'!J97</f>
        <v>0</v>
      </c>
      <c r="K218" s="98">
        <f>'5'!K97</f>
        <v>0</v>
      </c>
      <c r="L218" s="98">
        <f>'5'!L97</f>
        <v>0</v>
      </c>
      <c r="M218" s="98">
        <f>'5'!M97</f>
        <v>0</v>
      </c>
      <c r="N218" s="98">
        <f>'5'!N97</f>
        <v>0</v>
      </c>
      <c r="O218" s="98">
        <f>'5'!O97</f>
        <v>0</v>
      </c>
      <c r="P218" s="98">
        <f>'5'!P97</f>
        <v>0</v>
      </c>
      <c r="Q218" s="98">
        <f>'5'!Q97</f>
        <v>0</v>
      </c>
      <c r="R218" s="98">
        <f>'5'!R97</f>
        <v>0</v>
      </c>
      <c r="S218" s="98">
        <f>'5'!S97</f>
        <v>0</v>
      </c>
      <c r="T218" s="98">
        <f>'5'!T97</f>
        <v>0</v>
      </c>
      <c r="U218" s="161"/>
      <c r="V218" s="161"/>
    </row>
    <row r="219" spans="2:22" s="137" customFormat="1" ht="13.5">
      <c r="B219" s="35" t="s">
        <v>576</v>
      </c>
      <c r="C219" s="16" t="str">
        <f t="shared" si="137"/>
        <v xml:space="preserve">Operations </v>
      </c>
      <c r="D219" s="18"/>
      <c r="E219" s="18" t="s">
        <v>649</v>
      </c>
      <c r="F219" s="161"/>
      <c r="G219" s="161"/>
      <c r="H219" s="98">
        <f>'5'!H98</f>
        <v>0</v>
      </c>
      <c r="I219" s="98">
        <f>'5'!I98</f>
        <v>0</v>
      </c>
      <c r="J219" s="98">
        <f>'5'!J98</f>
        <v>0</v>
      </c>
      <c r="K219" s="98">
        <f>'5'!K98</f>
        <v>0</v>
      </c>
      <c r="L219" s="98">
        <f>'5'!L98</f>
        <v>0</v>
      </c>
      <c r="M219" s="98">
        <f>'5'!M98</f>
        <v>0</v>
      </c>
      <c r="N219" s="98">
        <f>'5'!N98</f>
        <v>0</v>
      </c>
      <c r="O219" s="98">
        <f>'5'!O98</f>
        <v>0</v>
      </c>
      <c r="P219" s="98">
        <f>'5'!P98</f>
        <v>0</v>
      </c>
      <c r="Q219" s="98">
        <f>'5'!Q98</f>
        <v>0</v>
      </c>
      <c r="R219" s="98">
        <f>'5'!R98</f>
        <v>0</v>
      </c>
      <c r="S219" s="98">
        <f>'5'!S98</f>
        <v>0</v>
      </c>
      <c r="T219" s="98">
        <f>'5'!T98</f>
        <v>0</v>
      </c>
      <c r="U219" s="161"/>
      <c r="V219" s="161"/>
    </row>
    <row r="220" spans="2:22" s="137" customFormat="1" ht="13.5">
      <c r="B220" s="35" t="s">
        <v>576</v>
      </c>
      <c r="C220" s="94" t="str">
        <f t="shared" si="137"/>
        <v>Payroll costs</v>
      </c>
      <c r="D220" s="18" t="str">
        <f t="shared" ref="D220:D232" si="138">D346</f>
        <v>PR</v>
      </c>
      <c r="E220" s="18" t="s">
        <v>649</v>
      </c>
      <c r="F220" s="161"/>
      <c r="G220" s="161"/>
      <c r="H220" s="98">
        <f>'5'!H99</f>
        <v>0</v>
      </c>
      <c r="I220" s="98">
        <f>'5'!I99</f>
        <v>0</v>
      </c>
      <c r="J220" s="98">
        <f>'5'!J99</f>
        <v>0</v>
      </c>
      <c r="K220" s="98">
        <f>'5'!K99</f>
        <v>0</v>
      </c>
      <c r="L220" s="98">
        <f>'5'!L99</f>
        <v>0</v>
      </c>
      <c r="M220" s="98">
        <f>'5'!M99</f>
        <v>0</v>
      </c>
      <c r="N220" s="98">
        <f>'5'!N99</f>
        <v>0</v>
      </c>
      <c r="O220" s="98">
        <f>'5'!O99</f>
        <v>0</v>
      </c>
      <c r="P220" s="98">
        <f>'5'!P99</f>
        <v>0</v>
      </c>
      <c r="Q220" s="98">
        <f>'5'!Q99</f>
        <v>0</v>
      </c>
      <c r="R220" s="98">
        <f>'5'!R99</f>
        <v>0</v>
      </c>
      <c r="S220" s="98">
        <f>'5'!S99</f>
        <v>0</v>
      </c>
      <c r="T220" s="98">
        <f>'5'!T99</f>
        <v>0</v>
      </c>
      <c r="U220" s="161"/>
      <c r="V220" s="161"/>
    </row>
    <row r="221" spans="2:22" s="161" customFormat="1" ht="13.5">
      <c r="B221" s="35" t="s">
        <v>576</v>
      </c>
      <c r="C221" s="94" t="str">
        <f t="shared" si="137"/>
        <v>Non-payroll costs</v>
      </c>
      <c r="D221" s="18" t="str">
        <f t="shared" si="138"/>
        <v>NP</v>
      </c>
      <c r="E221" s="18" t="s">
        <v>649</v>
      </c>
      <c r="H221" s="98">
        <f>'5'!H100</f>
        <v>0</v>
      </c>
      <c r="I221" s="98">
        <f>'5'!I100</f>
        <v>0</v>
      </c>
      <c r="J221" s="98">
        <f>'5'!J100</f>
        <v>0</v>
      </c>
      <c r="K221" s="98">
        <f>'5'!K100</f>
        <v>0</v>
      </c>
      <c r="L221" s="98">
        <f>'5'!L100</f>
        <v>0</v>
      </c>
      <c r="M221" s="98">
        <f>'5'!M100</f>
        <v>0</v>
      </c>
      <c r="N221" s="98">
        <f>'5'!N100</f>
        <v>0</v>
      </c>
      <c r="O221" s="98">
        <f>'5'!O100</f>
        <v>0</v>
      </c>
      <c r="P221" s="98">
        <f>'5'!P100</f>
        <v>0</v>
      </c>
      <c r="Q221" s="98">
        <f>'5'!Q100</f>
        <v>0</v>
      </c>
      <c r="R221" s="98">
        <f>'5'!R100</f>
        <v>0</v>
      </c>
      <c r="S221" s="98">
        <f>'5'!S100</f>
        <v>0</v>
      </c>
      <c r="T221" s="98">
        <f>'5'!T100</f>
        <v>0</v>
      </c>
    </row>
    <row r="222" spans="2:22" s="161" customFormat="1" ht="13.5">
      <c r="B222" s="35" t="s">
        <v>576</v>
      </c>
      <c r="C222" s="94" t="str">
        <f t="shared" si="137"/>
        <v>Recruitment</v>
      </c>
      <c r="D222" s="18" t="str">
        <f t="shared" si="138"/>
        <v>RC</v>
      </c>
      <c r="E222" s="18" t="s">
        <v>649</v>
      </c>
      <c r="H222" s="98">
        <f>'5'!H101</f>
        <v>0</v>
      </c>
      <c r="I222" s="98">
        <f>'5'!I101</f>
        <v>0</v>
      </c>
      <c r="J222" s="98">
        <f>'5'!J101</f>
        <v>0</v>
      </c>
      <c r="K222" s="98">
        <f>'5'!K101</f>
        <v>0</v>
      </c>
      <c r="L222" s="98">
        <f>'5'!L101</f>
        <v>0</v>
      </c>
      <c r="M222" s="98">
        <f>'5'!M101</f>
        <v>0</v>
      </c>
      <c r="N222" s="98">
        <f>'5'!N101</f>
        <v>0</v>
      </c>
      <c r="O222" s="98">
        <f>'5'!O101</f>
        <v>0</v>
      </c>
      <c r="P222" s="98">
        <f>'5'!P101</f>
        <v>0</v>
      </c>
      <c r="Q222" s="98">
        <f>'5'!Q101</f>
        <v>0</v>
      </c>
      <c r="R222" s="98">
        <f>'5'!R101</f>
        <v>0</v>
      </c>
      <c r="S222" s="98">
        <f>'5'!S101</f>
        <v>0</v>
      </c>
      <c r="T222" s="98">
        <f>'5'!T101</f>
        <v>0</v>
      </c>
    </row>
    <row r="223" spans="2:22" s="161" customFormat="1" ht="13.5">
      <c r="B223" s="35" t="s">
        <v>576</v>
      </c>
      <c r="C223" s="94" t="str">
        <f t="shared" si="137"/>
        <v>Accommodation</v>
      </c>
      <c r="D223" s="18" t="str">
        <f t="shared" si="138"/>
        <v>AC</v>
      </c>
      <c r="E223" s="18" t="s">
        <v>649</v>
      </c>
      <c r="H223" s="98">
        <f>'5'!H102</f>
        <v>0</v>
      </c>
      <c r="I223" s="98">
        <f>'5'!I102</f>
        <v>0</v>
      </c>
      <c r="J223" s="98">
        <f>'5'!J102</f>
        <v>0</v>
      </c>
      <c r="K223" s="98">
        <f>'5'!K102</f>
        <v>0</v>
      </c>
      <c r="L223" s="98">
        <f>'5'!L102</f>
        <v>0</v>
      </c>
      <c r="M223" s="98">
        <f>'5'!M102</f>
        <v>0</v>
      </c>
      <c r="N223" s="98">
        <f>'5'!N102</f>
        <v>0</v>
      </c>
      <c r="O223" s="98">
        <f>'5'!O102</f>
        <v>0</v>
      </c>
      <c r="P223" s="98">
        <f>'5'!P102</f>
        <v>0</v>
      </c>
      <c r="Q223" s="98">
        <f>'5'!Q102</f>
        <v>0</v>
      </c>
      <c r="R223" s="98">
        <f>'5'!R102</f>
        <v>0</v>
      </c>
      <c r="S223" s="98">
        <f>'5'!S102</f>
        <v>0</v>
      </c>
      <c r="T223" s="98">
        <f>'5'!T102</f>
        <v>0</v>
      </c>
    </row>
    <row r="224" spans="2:22" s="161" customFormat="1" ht="13.5">
      <c r="B224" s="35" t="s">
        <v>576</v>
      </c>
      <c r="C224" s="94" t="str">
        <f t="shared" si="137"/>
        <v>External services</v>
      </c>
      <c r="D224" s="18" t="str">
        <f t="shared" si="138"/>
        <v>ES</v>
      </c>
      <c r="E224" s="18" t="s">
        <v>649</v>
      </c>
      <c r="H224" s="98">
        <f>'5'!H103</f>
        <v>0</v>
      </c>
      <c r="I224" s="98">
        <f>'5'!I103</f>
        <v>0</v>
      </c>
      <c r="J224" s="98">
        <f>'5'!J103</f>
        <v>0</v>
      </c>
      <c r="K224" s="98">
        <f>'5'!K103</f>
        <v>0</v>
      </c>
      <c r="L224" s="98">
        <f>'5'!L103</f>
        <v>0</v>
      </c>
      <c r="M224" s="98">
        <f>'5'!M103</f>
        <v>0</v>
      </c>
      <c r="N224" s="98">
        <f>'5'!N103</f>
        <v>0</v>
      </c>
      <c r="O224" s="98">
        <f>'5'!O103</f>
        <v>0</v>
      </c>
      <c r="P224" s="98">
        <f>'5'!P103</f>
        <v>0</v>
      </c>
      <c r="Q224" s="98">
        <f>'5'!Q103</f>
        <v>0</v>
      </c>
      <c r="R224" s="98">
        <f>'5'!R103</f>
        <v>0</v>
      </c>
      <c r="S224" s="98">
        <f>'5'!S103</f>
        <v>0</v>
      </c>
      <c r="T224" s="98">
        <f>'5'!T103</f>
        <v>0</v>
      </c>
    </row>
    <row r="225" spans="2:22" s="161" customFormat="1" ht="13.5">
      <c r="B225" s="35" t="s">
        <v>576</v>
      </c>
      <c r="C225" s="94" t="str">
        <f t="shared" si="137"/>
        <v>Internal services</v>
      </c>
      <c r="D225" s="18" t="str">
        <f t="shared" si="138"/>
        <v>IS</v>
      </c>
      <c r="E225" s="18" t="s">
        <v>649</v>
      </c>
      <c r="H225" s="98">
        <f>'5'!H104</f>
        <v>0</v>
      </c>
      <c r="I225" s="98">
        <f>'5'!I104</f>
        <v>0</v>
      </c>
      <c r="J225" s="98">
        <f>'5'!J104</f>
        <v>0</v>
      </c>
      <c r="K225" s="98">
        <f>'5'!K104</f>
        <v>0</v>
      </c>
      <c r="L225" s="98">
        <f>'5'!L104</f>
        <v>0</v>
      </c>
      <c r="M225" s="98">
        <f>'5'!M104</f>
        <v>0</v>
      </c>
      <c r="N225" s="98">
        <f>'5'!N104</f>
        <v>0</v>
      </c>
      <c r="O225" s="98">
        <f>'5'!O104</f>
        <v>0</v>
      </c>
      <c r="P225" s="98">
        <f>'5'!P104</f>
        <v>0</v>
      </c>
      <c r="Q225" s="98">
        <f>'5'!Q104</f>
        <v>0</v>
      </c>
      <c r="R225" s="98">
        <f>'5'!R104</f>
        <v>0</v>
      </c>
      <c r="S225" s="98">
        <f>'5'!S104</f>
        <v>0</v>
      </c>
      <c r="T225" s="98">
        <f>'5'!T104</f>
        <v>0</v>
      </c>
    </row>
    <row r="226" spans="2:22" s="161" customFormat="1" ht="13.5">
      <c r="B226" s="35" t="s">
        <v>576</v>
      </c>
      <c r="C226" s="94" t="str">
        <f t="shared" si="137"/>
        <v>Service management</v>
      </c>
      <c r="D226" s="18" t="str">
        <f t="shared" si="138"/>
        <v>SM</v>
      </c>
      <c r="E226" s="18" t="s">
        <v>649</v>
      </c>
      <c r="H226" s="98">
        <f>'5'!H105</f>
        <v>0</v>
      </c>
      <c r="I226" s="98">
        <f>'5'!I105</f>
        <v>0</v>
      </c>
      <c r="J226" s="98">
        <f>'5'!J105</f>
        <v>0</v>
      </c>
      <c r="K226" s="98">
        <f>'5'!K105</f>
        <v>0</v>
      </c>
      <c r="L226" s="98">
        <f>'5'!L105</f>
        <v>0</v>
      </c>
      <c r="M226" s="98">
        <f>'5'!M105</f>
        <v>0</v>
      </c>
      <c r="N226" s="98">
        <f>'5'!N105</f>
        <v>0</v>
      </c>
      <c r="O226" s="98">
        <f>'5'!O105</f>
        <v>0</v>
      </c>
      <c r="P226" s="98">
        <f>'5'!P105</f>
        <v>0</v>
      </c>
      <c r="Q226" s="98">
        <f>'5'!Q105</f>
        <v>0</v>
      </c>
      <c r="R226" s="98">
        <f>'5'!R105</f>
        <v>0</v>
      </c>
      <c r="S226" s="98">
        <f>'5'!S105</f>
        <v>0</v>
      </c>
      <c r="T226" s="98">
        <f>'5'!T105</f>
        <v>0</v>
      </c>
    </row>
    <row r="227" spans="2:22" s="161" customFormat="1" ht="13.5">
      <c r="B227" s="35" t="s">
        <v>576</v>
      </c>
      <c r="C227" s="94" t="str">
        <f t="shared" si="137"/>
        <v>Transition</v>
      </c>
      <c r="D227" s="18" t="str">
        <f t="shared" si="138"/>
        <v>TR</v>
      </c>
      <c r="E227" s="18" t="s">
        <v>649</v>
      </c>
      <c r="H227" s="98">
        <f>'5'!H106</f>
        <v>0</v>
      </c>
      <c r="I227" s="98">
        <f>'5'!I106</f>
        <v>0</v>
      </c>
      <c r="J227" s="98">
        <f>'5'!J106</f>
        <v>0</v>
      </c>
      <c r="K227" s="98">
        <f>'5'!K106</f>
        <v>0</v>
      </c>
      <c r="L227" s="98">
        <f>'5'!L106</f>
        <v>0</v>
      </c>
      <c r="M227" s="98">
        <f>'5'!M106</f>
        <v>0</v>
      </c>
      <c r="N227" s="98">
        <f>'5'!N106</f>
        <v>0</v>
      </c>
      <c r="O227" s="98">
        <f>'5'!O106</f>
        <v>0</v>
      </c>
      <c r="P227" s="98">
        <f>'5'!P106</f>
        <v>0</v>
      </c>
      <c r="Q227" s="98">
        <f>'5'!Q106</f>
        <v>0</v>
      </c>
      <c r="R227" s="98">
        <f>'5'!R106</f>
        <v>0</v>
      </c>
      <c r="S227" s="98">
        <f>'5'!S106</f>
        <v>0</v>
      </c>
      <c r="T227" s="98">
        <f>'5'!T106</f>
        <v>0</v>
      </c>
    </row>
    <row r="228" spans="2:22" s="137" customFormat="1" ht="13.5">
      <c r="B228" s="35" t="s">
        <v>576</v>
      </c>
      <c r="C228" s="94" t="str">
        <f t="shared" si="137"/>
        <v>IT Services</v>
      </c>
      <c r="D228" s="18" t="str">
        <f t="shared" si="138"/>
        <v>IT</v>
      </c>
      <c r="E228" s="18" t="s">
        <v>649</v>
      </c>
      <c r="F228" s="161"/>
      <c r="G228" s="161"/>
      <c r="H228" s="98">
        <f>'5'!H107</f>
        <v>0</v>
      </c>
      <c r="I228" s="98">
        <f>'5'!I107</f>
        <v>0</v>
      </c>
      <c r="J228" s="98">
        <f>'5'!J107</f>
        <v>0</v>
      </c>
      <c r="K228" s="98">
        <f>'5'!K107</f>
        <v>0</v>
      </c>
      <c r="L228" s="98">
        <f>'5'!L107</f>
        <v>0</v>
      </c>
      <c r="M228" s="98">
        <f>'5'!M107</f>
        <v>0</v>
      </c>
      <c r="N228" s="98">
        <f>'5'!N107</f>
        <v>0</v>
      </c>
      <c r="O228" s="98">
        <f>'5'!O107</f>
        <v>0</v>
      </c>
      <c r="P228" s="98">
        <f>'5'!P107</f>
        <v>0</v>
      </c>
      <c r="Q228" s="98">
        <f>'5'!Q107</f>
        <v>0</v>
      </c>
      <c r="R228" s="98">
        <f>'5'!R107</f>
        <v>0</v>
      </c>
      <c r="S228" s="98">
        <f>'5'!S107</f>
        <v>0</v>
      </c>
      <c r="T228" s="98">
        <f>'5'!T107</f>
        <v>0</v>
      </c>
      <c r="U228" s="161"/>
      <c r="V228" s="161"/>
    </row>
    <row r="229" spans="2:22" s="161" customFormat="1" ht="13.5">
      <c r="B229" s="35" t="s">
        <v>576</v>
      </c>
      <c r="C229" s="94" t="str">
        <f t="shared" si="137"/>
        <v>Office Sundry</v>
      </c>
      <c r="D229" s="18" t="str">
        <f t="shared" si="138"/>
        <v>OS</v>
      </c>
      <c r="E229" s="18" t="s">
        <v>649</v>
      </c>
      <c r="H229" s="98">
        <f>'5'!H108</f>
        <v>0</v>
      </c>
      <c r="I229" s="98">
        <f>'5'!I108</f>
        <v>0</v>
      </c>
      <c r="J229" s="98">
        <f>'5'!J108</f>
        <v>0</v>
      </c>
      <c r="K229" s="98">
        <f>'5'!K108</f>
        <v>0</v>
      </c>
      <c r="L229" s="98">
        <f>'5'!L108</f>
        <v>0</v>
      </c>
      <c r="M229" s="98">
        <f>'5'!M108</f>
        <v>0</v>
      </c>
      <c r="N229" s="98">
        <f>'5'!N108</f>
        <v>0</v>
      </c>
      <c r="O229" s="98">
        <f>'5'!O108</f>
        <v>0</v>
      </c>
      <c r="P229" s="98">
        <f>'5'!P108</f>
        <v>0</v>
      </c>
      <c r="Q229" s="98">
        <f>'5'!Q108</f>
        <v>0</v>
      </c>
      <c r="R229" s="98">
        <f>'5'!R108</f>
        <v>0</v>
      </c>
      <c r="S229" s="98">
        <f>'5'!S108</f>
        <v>0</v>
      </c>
      <c r="T229" s="98">
        <f>'5'!T108</f>
        <v>0</v>
      </c>
    </row>
    <row r="230" spans="2:22" s="161" customFormat="1" ht="13.5">
      <c r="B230" s="35" t="s">
        <v>576</v>
      </c>
      <c r="C230" s="94" t="str">
        <f t="shared" si="137"/>
        <v>Spare - please specify</v>
      </c>
      <c r="D230" s="18" t="str">
        <f t="shared" si="138"/>
        <v>SP1</v>
      </c>
      <c r="E230" s="18" t="s">
        <v>649</v>
      </c>
      <c r="H230" s="98">
        <f>'5'!H109</f>
        <v>0</v>
      </c>
      <c r="I230" s="98">
        <f>'5'!I109</f>
        <v>0</v>
      </c>
      <c r="J230" s="98">
        <f>'5'!J109</f>
        <v>0</v>
      </c>
      <c r="K230" s="98">
        <f>'5'!K109</f>
        <v>0</v>
      </c>
      <c r="L230" s="98">
        <f>'5'!L109</f>
        <v>0</v>
      </c>
      <c r="M230" s="98">
        <f>'5'!M109</f>
        <v>0</v>
      </c>
      <c r="N230" s="98">
        <f>'5'!N109</f>
        <v>0</v>
      </c>
      <c r="O230" s="98">
        <f>'5'!O109</f>
        <v>0</v>
      </c>
      <c r="P230" s="98">
        <f>'5'!P109</f>
        <v>0</v>
      </c>
      <c r="Q230" s="98">
        <f>'5'!Q109</f>
        <v>0</v>
      </c>
      <c r="R230" s="98">
        <f>'5'!R109</f>
        <v>0</v>
      </c>
      <c r="S230" s="98">
        <f>'5'!S109</f>
        <v>0</v>
      </c>
      <c r="T230" s="98">
        <f>'5'!T109</f>
        <v>0</v>
      </c>
    </row>
    <row r="231" spans="2:22" s="161" customFormat="1" ht="13.5">
      <c r="B231" s="35" t="s">
        <v>576</v>
      </c>
      <c r="C231" s="94" t="str">
        <f t="shared" si="137"/>
        <v>Spare - please specify</v>
      </c>
      <c r="D231" s="18" t="str">
        <f t="shared" si="138"/>
        <v>SP2</v>
      </c>
      <c r="E231" s="18" t="s">
        <v>649</v>
      </c>
      <c r="H231" s="98">
        <f>'5'!H110</f>
        <v>0</v>
      </c>
      <c r="I231" s="98">
        <f>'5'!I110</f>
        <v>0</v>
      </c>
      <c r="J231" s="98">
        <f>'5'!J110</f>
        <v>0</v>
      </c>
      <c r="K231" s="98">
        <f>'5'!K110</f>
        <v>0</v>
      </c>
      <c r="L231" s="98">
        <f>'5'!L110</f>
        <v>0</v>
      </c>
      <c r="M231" s="98">
        <f>'5'!M110</f>
        <v>0</v>
      </c>
      <c r="N231" s="98">
        <f>'5'!N110</f>
        <v>0</v>
      </c>
      <c r="O231" s="98">
        <f>'5'!O110</f>
        <v>0</v>
      </c>
      <c r="P231" s="98">
        <f>'5'!P110</f>
        <v>0</v>
      </c>
      <c r="Q231" s="98">
        <f>'5'!Q110</f>
        <v>0</v>
      </c>
      <c r="R231" s="98">
        <f>'5'!R110</f>
        <v>0</v>
      </c>
      <c r="S231" s="98">
        <f>'5'!S110</f>
        <v>0</v>
      </c>
      <c r="T231" s="98">
        <f>'5'!T110</f>
        <v>0</v>
      </c>
    </row>
    <row r="232" spans="2:22" s="161" customFormat="1" ht="13.5">
      <c r="B232" s="35" t="s">
        <v>576</v>
      </c>
      <c r="C232" s="94" t="str">
        <f t="shared" si="137"/>
        <v>Spare - please specify</v>
      </c>
      <c r="D232" s="18" t="str">
        <f t="shared" si="138"/>
        <v>SP3</v>
      </c>
      <c r="E232" s="18" t="s">
        <v>649</v>
      </c>
      <c r="H232" s="98">
        <f>'5'!H111</f>
        <v>0</v>
      </c>
      <c r="I232" s="98">
        <f>'5'!I111</f>
        <v>0</v>
      </c>
      <c r="J232" s="98">
        <f>'5'!J111</f>
        <v>0</v>
      </c>
      <c r="K232" s="98">
        <f>'5'!K111</f>
        <v>0</v>
      </c>
      <c r="L232" s="98">
        <f>'5'!L111</f>
        <v>0</v>
      </c>
      <c r="M232" s="98">
        <f>'5'!M111</f>
        <v>0</v>
      </c>
      <c r="N232" s="98">
        <f>'5'!N111</f>
        <v>0</v>
      </c>
      <c r="O232" s="98">
        <f>'5'!O111</f>
        <v>0</v>
      </c>
      <c r="P232" s="98">
        <f>'5'!P111</f>
        <v>0</v>
      </c>
      <c r="Q232" s="98">
        <f>'5'!Q111</f>
        <v>0</v>
      </c>
      <c r="R232" s="98">
        <f>'5'!R111</f>
        <v>0</v>
      </c>
      <c r="S232" s="98">
        <f>'5'!S111</f>
        <v>0</v>
      </c>
      <c r="T232" s="98">
        <f>'5'!T111</f>
        <v>0</v>
      </c>
    </row>
    <row r="233" spans="2:22" s="161" customFormat="1" ht="13.5">
      <c r="B233" s="35" t="s">
        <v>578</v>
      </c>
      <c r="C233" s="16" t="str">
        <f t="shared" si="137"/>
        <v>Programme</v>
      </c>
      <c r="D233" s="18"/>
      <c r="E233" s="18" t="s">
        <v>649</v>
      </c>
      <c r="H233" s="98">
        <f>'5'!H112</f>
        <v>0</v>
      </c>
      <c r="I233" s="98">
        <f>'5'!I112</f>
        <v>0</v>
      </c>
      <c r="J233" s="98">
        <f>'5'!J112</f>
        <v>0</v>
      </c>
      <c r="K233" s="98">
        <f>'5'!K112</f>
        <v>0</v>
      </c>
      <c r="L233" s="98">
        <f>'5'!L112</f>
        <v>0</v>
      </c>
      <c r="M233" s="98">
        <f>'5'!M112</f>
        <v>0</v>
      </c>
      <c r="N233" s="98">
        <f>'5'!N112</f>
        <v>0</v>
      </c>
      <c r="O233" s="98">
        <f>'5'!O112</f>
        <v>0</v>
      </c>
      <c r="P233" s="98">
        <f>'5'!P112</f>
        <v>0</v>
      </c>
      <c r="Q233" s="98">
        <f>'5'!Q112</f>
        <v>0</v>
      </c>
      <c r="R233" s="98">
        <f>'5'!R112</f>
        <v>0</v>
      </c>
      <c r="S233" s="98">
        <f>'5'!S112</f>
        <v>0</v>
      </c>
      <c r="T233" s="98">
        <f>'5'!T112</f>
        <v>0</v>
      </c>
    </row>
    <row r="234" spans="2:22" s="161" customFormat="1" ht="13.5">
      <c r="B234" s="35" t="s">
        <v>578</v>
      </c>
      <c r="C234" s="94" t="str">
        <f t="shared" si="137"/>
        <v>Payroll costs</v>
      </c>
      <c r="D234" s="18" t="str">
        <f t="shared" ref="D234:D246" si="139">D360</f>
        <v>PR</v>
      </c>
      <c r="E234" s="18" t="s">
        <v>649</v>
      </c>
      <c r="H234" s="98">
        <f>'5'!H113</f>
        <v>0</v>
      </c>
      <c r="I234" s="98">
        <f>'5'!I113</f>
        <v>0</v>
      </c>
      <c r="J234" s="98">
        <f>'5'!J113</f>
        <v>0</v>
      </c>
      <c r="K234" s="98">
        <f>'5'!K113</f>
        <v>0</v>
      </c>
      <c r="L234" s="98">
        <f>'5'!L113</f>
        <v>0</v>
      </c>
      <c r="M234" s="98">
        <f>'5'!M113</f>
        <v>0</v>
      </c>
      <c r="N234" s="98">
        <f>'5'!N113</f>
        <v>0</v>
      </c>
      <c r="O234" s="98">
        <f>'5'!O113</f>
        <v>0</v>
      </c>
      <c r="P234" s="98">
        <f>'5'!P113</f>
        <v>0</v>
      </c>
      <c r="Q234" s="98">
        <f>'5'!Q113</f>
        <v>0</v>
      </c>
      <c r="R234" s="98">
        <f>'5'!R113</f>
        <v>0</v>
      </c>
      <c r="S234" s="98">
        <f>'5'!S113</f>
        <v>0</v>
      </c>
      <c r="T234" s="98">
        <f>'5'!T113</f>
        <v>0</v>
      </c>
    </row>
    <row r="235" spans="2:22" s="161" customFormat="1" ht="13.5">
      <c r="B235" s="35" t="s">
        <v>578</v>
      </c>
      <c r="C235" s="94" t="str">
        <f t="shared" si="137"/>
        <v>Non-payroll costs</v>
      </c>
      <c r="D235" s="18" t="str">
        <f t="shared" si="139"/>
        <v>NP</v>
      </c>
      <c r="E235" s="18" t="s">
        <v>649</v>
      </c>
      <c r="H235" s="98">
        <f>'5'!H114</f>
        <v>0</v>
      </c>
      <c r="I235" s="98">
        <f>'5'!I114</f>
        <v>0</v>
      </c>
      <c r="J235" s="98">
        <f>'5'!J114</f>
        <v>0</v>
      </c>
      <c r="K235" s="98">
        <f>'5'!K114</f>
        <v>0</v>
      </c>
      <c r="L235" s="98">
        <f>'5'!L114</f>
        <v>0</v>
      </c>
      <c r="M235" s="98">
        <f>'5'!M114</f>
        <v>0</v>
      </c>
      <c r="N235" s="98">
        <f>'5'!N114</f>
        <v>0</v>
      </c>
      <c r="O235" s="98">
        <f>'5'!O114</f>
        <v>0</v>
      </c>
      <c r="P235" s="98">
        <f>'5'!P114</f>
        <v>0</v>
      </c>
      <c r="Q235" s="98">
        <f>'5'!Q114</f>
        <v>0</v>
      </c>
      <c r="R235" s="98">
        <f>'5'!R114</f>
        <v>0</v>
      </c>
      <c r="S235" s="98">
        <f>'5'!S114</f>
        <v>0</v>
      </c>
      <c r="T235" s="98">
        <f>'5'!T114</f>
        <v>0</v>
      </c>
    </row>
    <row r="236" spans="2:22" s="161" customFormat="1" ht="13.5">
      <c r="B236" s="35" t="s">
        <v>578</v>
      </c>
      <c r="C236" s="94" t="str">
        <f t="shared" si="137"/>
        <v>Recruitment</v>
      </c>
      <c r="D236" s="18" t="str">
        <f t="shared" si="139"/>
        <v>RC</v>
      </c>
      <c r="E236" s="18" t="s">
        <v>649</v>
      </c>
      <c r="H236" s="98">
        <f>'5'!H115</f>
        <v>0</v>
      </c>
      <c r="I236" s="98">
        <f>'5'!I115</f>
        <v>0</v>
      </c>
      <c r="J236" s="98">
        <f>'5'!J115</f>
        <v>0</v>
      </c>
      <c r="K236" s="98">
        <f>'5'!K115</f>
        <v>0</v>
      </c>
      <c r="L236" s="98">
        <f>'5'!L115</f>
        <v>0</v>
      </c>
      <c r="M236" s="98">
        <f>'5'!M115</f>
        <v>0</v>
      </c>
      <c r="N236" s="98">
        <f>'5'!N115</f>
        <v>0</v>
      </c>
      <c r="O236" s="98">
        <f>'5'!O115</f>
        <v>0</v>
      </c>
      <c r="P236" s="98">
        <f>'5'!P115</f>
        <v>0</v>
      </c>
      <c r="Q236" s="98">
        <f>'5'!Q115</f>
        <v>0</v>
      </c>
      <c r="R236" s="98">
        <f>'5'!R115</f>
        <v>0</v>
      </c>
      <c r="S236" s="98">
        <f>'5'!S115</f>
        <v>0</v>
      </c>
      <c r="T236" s="98">
        <f>'5'!T115</f>
        <v>0</v>
      </c>
    </row>
    <row r="237" spans="2:22" s="161" customFormat="1" ht="13.5">
      <c r="B237" s="35" t="s">
        <v>578</v>
      </c>
      <c r="C237" s="94" t="str">
        <f t="shared" si="137"/>
        <v>Accommodation</v>
      </c>
      <c r="D237" s="18" t="str">
        <f t="shared" si="139"/>
        <v>AC</v>
      </c>
      <c r="E237" s="18" t="s">
        <v>649</v>
      </c>
      <c r="H237" s="98">
        <f>'5'!H116</f>
        <v>0</v>
      </c>
      <c r="I237" s="98">
        <f>'5'!I116</f>
        <v>0</v>
      </c>
      <c r="J237" s="98">
        <f>'5'!J116</f>
        <v>0</v>
      </c>
      <c r="K237" s="98">
        <f>'5'!K116</f>
        <v>0</v>
      </c>
      <c r="L237" s="98">
        <f>'5'!L116</f>
        <v>0</v>
      </c>
      <c r="M237" s="98">
        <f>'5'!M116</f>
        <v>0</v>
      </c>
      <c r="N237" s="98">
        <f>'5'!N116</f>
        <v>0</v>
      </c>
      <c r="O237" s="98">
        <f>'5'!O116</f>
        <v>0</v>
      </c>
      <c r="P237" s="98">
        <f>'5'!P116</f>
        <v>0</v>
      </c>
      <c r="Q237" s="98">
        <f>'5'!Q116</f>
        <v>0</v>
      </c>
      <c r="R237" s="98">
        <f>'5'!R116</f>
        <v>0</v>
      </c>
      <c r="S237" s="98">
        <f>'5'!S116</f>
        <v>0</v>
      </c>
      <c r="T237" s="98">
        <f>'5'!T116</f>
        <v>0</v>
      </c>
    </row>
    <row r="238" spans="2:22" s="161" customFormat="1" ht="13.5">
      <c r="B238" s="35" t="s">
        <v>578</v>
      </c>
      <c r="C238" s="94" t="str">
        <f t="shared" si="137"/>
        <v>External services</v>
      </c>
      <c r="D238" s="18" t="str">
        <f t="shared" si="139"/>
        <v>ES</v>
      </c>
      <c r="E238" s="18" t="s">
        <v>649</v>
      </c>
      <c r="H238" s="98">
        <f>'5'!H117</f>
        <v>0</v>
      </c>
      <c r="I238" s="98">
        <f>'5'!I117</f>
        <v>0</v>
      </c>
      <c r="J238" s="98">
        <f>'5'!J117</f>
        <v>0</v>
      </c>
      <c r="K238" s="98">
        <f>'5'!K117</f>
        <v>0</v>
      </c>
      <c r="L238" s="98">
        <f>'5'!L117</f>
        <v>0</v>
      </c>
      <c r="M238" s="98">
        <f>'5'!M117</f>
        <v>0</v>
      </c>
      <c r="N238" s="98">
        <f>'5'!N117</f>
        <v>0</v>
      </c>
      <c r="O238" s="98">
        <f>'5'!O117</f>
        <v>0</v>
      </c>
      <c r="P238" s="98">
        <f>'5'!P117</f>
        <v>0</v>
      </c>
      <c r="Q238" s="98">
        <f>'5'!Q117</f>
        <v>0</v>
      </c>
      <c r="R238" s="98">
        <f>'5'!R117</f>
        <v>0</v>
      </c>
      <c r="S238" s="98">
        <f>'5'!S117</f>
        <v>0</v>
      </c>
      <c r="T238" s="98">
        <f>'5'!T117</f>
        <v>0</v>
      </c>
    </row>
    <row r="239" spans="2:22" s="161" customFormat="1" ht="13.5">
      <c r="B239" s="35" t="s">
        <v>578</v>
      </c>
      <c r="C239" s="94" t="str">
        <f t="shared" si="137"/>
        <v>Internal services</v>
      </c>
      <c r="D239" s="18" t="str">
        <f t="shared" si="139"/>
        <v>IS</v>
      </c>
      <c r="E239" s="18" t="s">
        <v>649</v>
      </c>
      <c r="H239" s="98">
        <f>'5'!H118</f>
        <v>0</v>
      </c>
      <c r="I239" s="98">
        <f>'5'!I118</f>
        <v>0</v>
      </c>
      <c r="J239" s="98">
        <f>'5'!J118</f>
        <v>0</v>
      </c>
      <c r="K239" s="98">
        <f>'5'!K118</f>
        <v>0</v>
      </c>
      <c r="L239" s="98">
        <f>'5'!L118</f>
        <v>0</v>
      </c>
      <c r="M239" s="98">
        <f>'5'!M118</f>
        <v>0</v>
      </c>
      <c r="N239" s="98">
        <f>'5'!N118</f>
        <v>0</v>
      </c>
      <c r="O239" s="98">
        <f>'5'!O118</f>
        <v>0</v>
      </c>
      <c r="P239" s="98">
        <f>'5'!P118</f>
        <v>0</v>
      </c>
      <c r="Q239" s="98">
        <f>'5'!Q118</f>
        <v>0</v>
      </c>
      <c r="R239" s="98">
        <f>'5'!R118</f>
        <v>0</v>
      </c>
      <c r="S239" s="98">
        <f>'5'!S118</f>
        <v>0</v>
      </c>
      <c r="T239" s="98">
        <f>'5'!T118</f>
        <v>0</v>
      </c>
    </row>
    <row r="240" spans="2:22" s="161" customFormat="1" ht="13.5">
      <c r="B240" s="35" t="s">
        <v>578</v>
      </c>
      <c r="C240" s="94" t="str">
        <f t="shared" si="137"/>
        <v>Service management</v>
      </c>
      <c r="D240" s="18" t="str">
        <f t="shared" si="139"/>
        <v>SM</v>
      </c>
      <c r="E240" s="18" t="s">
        <v>649</v>
      </c>
      <c r="H240" s="98">
        <f>'5'!H119</f>
        <v>0</v>
      </c>
      <c r="I240" s="98">
        <f>'5'!I119</f>
        <v>0</v>
      </c>
      <c r="J240" s="98">
        <f>'5'!J119</f>
        <v>0</v>
      </c>
      <c r="K240" s="98">
        <f>'5'!K119</f>
        <v>0</v>
      </c>
      <c r="L240" s="98">
        <f>'5'!L119</f>
        <v>0</v>
      </c>
      <c r="M240" s="98">
        <f>'5'!M119</f>
        <v>0</v>
      </c>
      <c r="N240" s="98">
        <f>'5'!N119</f>
        <v>0</v>
      </c>
      <c r="O240" s="98">
        <f>'5'!O119</f>
        <v>0</v>
      </c>
      <c r="P240" s="98">
        <f>'5'!P119</f>
        <v>0</v>
      </c>
      <c r="Q240" s="98">
        <f>'5'!Q119</f>
        <v>0</v>
      </c>
      <c r="R240" s="98">
        <f>'5'!R119</f>
        <v>0</v>
      </c>
      <c r="S240" s="98">
        <f>'5'!S119</f>
        <v>0</v>
      </c>
      <c r="T240" s="98">
        <f>'5'!T119</f>
        <v>0</v>
      </c>
    </row>
    <row r="241" spans="2:20" s="161" customFormat="1" ht="13.5">
      <c r="B241" s="35" t="s">
        <v>578</v>
      </c>
      <c r="C241" s="94" t="str">
        <f t="shared" si="137"/>
        <v>Transition</v>
      </c>
      <c r="D241" s="18" t="str">
        <f t="shared" si="139"/>
        <v>TR</v>
      </c>
      <c r="E241" s="18" t="s">
        <v>649</v>
      </c>
      <c r="H241" s="98">
        <f>'5'!H120</f>
        <v>0</v>
      </c>
      <c r="I241" s="98">
        <f>'5'!I120</f>
        <v>0</v>
      </c>
      <c r="J241" s="98">
        <f>'5'!J120</f>
        <v>0</v>
      </c>
      <c r="K241" s="98">
        <f>'5'!K120</f>
        <v>0</v>
      </c>
      <c r="L241" s="98">
        <f>'5'!L120</f>
        <v>0</v>
      </c>
      <c r="M241" s="98">
        <f>'5'!M120</f>
        <v>0</v>
      </c>
      <c r="N241" s="98">
        <f>'5'!N120</f>
        <v>0</v>
      </c>
      <c r="O241" s="98">
        <f>'5'!O120</f>
        <v>0</v>
      </c>
      <c r="P241" s="98">
        <f>'5'!P120</f>
        <v>0</v>
      </c>
      <c r="Q241" s="98">
        <f>'5'!Q120</f>
        <v>0</v>
      </c>
      <c r="R241" s="98">
        <f>'5'!R120</f>
        <v>0</v>
      </c>
      <c r="S241" s="98">
        <f>'5'!S120</f>
        <v>0</v>
      </c>
      <c r="T241" s="98">
        <f>'5'!T120</f>
        <v>0</v>
      </c>
    </row>
    <row r="242" spans="2:20" s="161" customFormat="1" ht="13.5">
      <c r="B242" s="35" t="s">
        <v>578</v>
      </c>
      <c r="C242" s="94" t="str">
        <f t="shared" si="137"/>
        <v>IT Services</v>
      </c>
      <c r="D242" s="18" t="str">
        <f t="shared" si="139"/>
        <v>IT</v>
      </c>
      <c r="E242" s="18" t="s">
        <v>649</v>
      </c>
      <c r="H242" s="98">
        <f>'5'!H121</f>
        <v>0</v>
      </c>
      <c r="I242" s="98">
        <f>'5'!I121</f>
        <v>0</v>
      </c>
      <c r="J242" s="98">
        <f>'5'!J121</f>
        <v>0</v>
      </c>
      <c r="K242" s="98">
        <f>'5'!K121</f>
        <v>0</v>
      </c>
      <c r="L242" s="98">
        <f>'5'!L121</f>
        <v>0</v>
      </c>
      <c r="M242" s="98">
        <f>'5'!M121</f>
        <v>0</v>
      </c>
      <c r="N242" s="98">
        <f>'5'!N121</f>
        <v>0</v>
      </c>
      <c r="O242" s="98">
        <f>'5'!O121</f>
        <v>0</v>
      </c>
      <c r="P242" s="98">
        <f>'5'!P121</f>
        <v>0</v>
      </c>
      <c r="Q242" s="98">
        <f>'5'!Q121</f>
        <v>0</v>
      </c>
      <c r="R242" s="98">
        <f>'5'!R121</f>
        <v>0</v>
      </c>
      <c r="S242" s="98">
        <f>'5'!S121</f>
        <v>0</v>
      </c>
      <c r="T242" s="98">
        <f>'5'!T121</f>
        <v>0</v>
      </c>
    </row>
    <row r="243" spans="2:20" s="161" customFormat="1" ht="13.5">
      <c r="B243" s="35" t="s">
        <v>578</v>
      </c>
      <c r="C243" s="94" t="str">
        <f t="shared" si="137"/>
        <v>Office Sundry</v>
      </c>
      <c r="D243" s="18" t="str">
        <f t="shared" si="139"/>
        <v>OS</v>
      </c>
      <c r="E243" s="18" t="s">
        <v>649</v>
      </c>
      <c r="H243" s="98">
        <f>'5'!H122</f>
        <v>0</v>
      </c>
      <c r="I243" s="98">
        <f>'5'!I122</f>
        <v>0</v>
      </c>
      <c r="J243" s="98">
        <f>'5'!J122</f>
        <v>0</v>
      </c>
      <c r="K243" s="98">
        <f>'5'!K122</f>
        <v>0</v>
      </c>
      <c r="L243" s="98">
        <f>'5'!L122</f>
        <v>0</v>
      </c>
      <c r="M243" s="98">
        <f>'5'!M122</f>
        <v>0</v>
      </c>
      <c r="N243" s="98">
        <f>'5'!N122</f>
        <v>0</v>
      </c>
      <c r="O243" s="98">
        <f>'5'!O122</f>
        <v>0</v>
      </c>
      <c r="P243" s="98">
        <f>'5'!P122</f>
        <v>0</v>
      </c>
      <c r="Q243" s="98">
        <f>'5'!Q122</f>
        <v>0</v>
      </c>
      <c r="R243" s="98">
        <f>'5'!R122</f>
        <v>0</v>
      </c>
      <c r="S243" s="98">
        <f>'5'!S122</f>
        <v>0</v>
      </c>
      <c r="T243" s="98">
        <f>'5'!T122</f>
        <v>0</v>
      </c>
    </row>
    <row r="244" spans="2:20" s="161" customFormat="1" ht="13.5">
      <c r="B244" s="35" t="s">
        <v>578</v>
      </c>
      <c r="C244" s="94" t="str">
        <f t="shared" si="137"/>
        <v>Spare - please specify</v>
      </c>
      <c r="D244" s="18" t="str">
        <f t="shared" si="139"/>
        <v>SP1</v>
      </c>
      <c r="E244" s="18" t="s">
        <v>649</v>
      </c>
      <c r="H244" s="98">
        <f>'5'!H123</f>
        <v>0</v>
      </c>
      <c r="I244" s="98">
        <f>'5'!I123</f>
        <v>0</v>
      </c>
      <c r="J244" s="98">
        <f>'5'!J123</f>
        <v>0</v>
      </c>
      <c r="K244" s="98">
        <f>'5'!K123</f>
        <v>0</v>
      </c>
      <c r="L244" s="98">
        <f>'5'!L123</f>
        <v>0</v>
      </c>
      <c r="M244" s="98">
        <f>'5'!M123</f>
        <v>0</v>
      </c>
      <c r="N244" s="98">
        <f>'5'!N123</f>
        <v>0</v>
      </c>
      <c r="O244" s="98">
        <f>'5'!O123</f>
        <v>0</v>
      </c>
      <c r="P244" s="98">
        <f>'5'!P123</f>
        <v>0</v>
      </c>
      <c r="Q244" s="98">
        <f>'5'!Q123</f>
        <v>0</v>
      </c>
      <c r="R244" s="98">
        <f>'5'!R123</f>
        <v>0</v>
      </c>
      <c r="S244" s="98">
        <f>'5'!S123</f>
        <v>0</v>
      </c>
      <c r="T244" s="98">
        <f>'5'!T123</f>
        <v>0</v>
      </c>
    </row>
    <row r="245" spans="2:20" s="161" customFormat="1" ht="13.5">
      <c r="B245" s="35" t="s">
        <v>578</v>
      </c>
      <c r="C245" s="94" t="str">
        <f t="shared" ref="C245:C260" si="140">C371</f>
        <v>Spare - please specify</v>
      </c>
      <c r="D245" s="18" t="str">
        <f t="shared" si="139"/>
        <v>SP2</v>
      </c>
      <c r="E245" s="18" t="s">
        <v>649</v>
      </c>
      <c r="H245" s="98">
        <f>'5'!H124</f>
        <v>0</v>
      </c>
      <c r="I245" s="98">
        <f>'5'!I124</f>
        <v>0</v>
      </c>
      <c r="J245" s="98">
        <f>'5'!J124</f>
        <v>0</v>
      </c>
      <c r="K245" s="98">
        <f>'5'!K124</f>
        <v>0</v>
      </c>
      <c r="L245" s="98">
        <f>'5'!L124</f>
        <v>0</v>
      </c>
      <c r="M245" s="98">
        <f>'5'!M124</f>
        <v>0</v>
      </c>
      <c r="N245" s="98">
        <f>'5'!N124</f>
        <v>0</v>
      </c>
      <c r="O245" s="98">
        <f>'5'!O124</f>
        <v>0</v>
      </c>
      <c r="P245" s="98">
        <f>'5'!P124</f>
        <v>0</v>
      </c>
      <c r="Q245" s="98">
        <f>'5'!Q124</f>
        <v>0</v>
      </c>
      <c r="R245" s="98">
        <f>'5'!R124</f>
        <v>0</v>
      </c>
      <c r="S245" s="98">
        <f>'5'!S124</f>
        <v>0</v>
      </c>
      <c r="T245" s="98">
        <f>'5'!T124</f>
        <v>0</v>
      </c>
    </row>
    <row r="246" spans="2:20" s="161" customFormat="1" ht="13.5">
      <c r="B246" s="35" t="s">
        <v>578</v>
      </c>
      <c r="C246" s="94" t="str">
        <f t="shared" si="140"/>
        <v>Spare - please specify</v>
      </c>
      <c r="D246" s="18" t="str">
        <f t="shared" si="139"/>
        <v>SP3</v>
      </c>
      <c r="E246" s="18" t="s">
        <v>649</v>
      </c>
      <c r="H246" s="98">
        <f>'5'!H125</f>
        <v>0</v>
      </c>
      <c r="I246" s="98">
        <f>'5'!I125</f>
        <v>0</v>
      </c>
      <c r="J246" s="98">
        <f>'5'!J125</f>
        <v>0</v>
      </c>
      <c r="K246" s="98">
        <f>'5'!K125</f>
        <v>0</v>
      </c>
      <c r="L246" s="98">
        <f>'5'!L125</f>
        <v>0</v>
      </c>
      <c r="M246" s="98">
        <f>'5'!M125</f>
        <v>0</v>
      </c>
      <c r="N246" s="98">
        <f>'5'!N125</f>
        <v>0</v>
      </c>
      <c r="O246" s="98">
        <f>'5'!O125</f>
        <v>0</v>
      </c>
      <c r="P246" s="98">
        <f>'5'!P125</f>
        <v>0</v>
      </c>
      <c r="Q246" s="98">
        <f>'5'!Q125</f>
        <v>0</v>
      </c>
      <c r="R246" s="98">
        <f>'5'!R125</f>
        <v>0</v>
      </c>
      <c r="S246" s="98">
        <f>'5'!S125</f>
        <v>0</v>
      </c>
      <c r="T246" s="98">
        <f>'5'!T125</f>
        <v>0</v>
      </c>
    </row>
    <row r="247" spans="2:20" s="161" customFormat="1" ht="13.5">
      <c r="B247" s="35" t="s">
        <v>577</v>
      </c>
      <c r="C247" s="16" t="str">
        <f t="shared" si="140"/>
        <v>Security</v>
      </c>
      <c r="D247" s="18"/>
      <c r="E247" s="18" t="s">
        <v>649</v>
      </c>
      <c r="H247" s="98">
        <f>'5'!H126</f>
        <v>0</v>
      </c>
      <c r="I247" s="98">
        <f>'5'!I126</f>
        <v>0</v>
      </c>
      <c r="J247" s="98">
        <f>'5'!J126</f>
        <v>0</v>
      </c>
      <c r="K247" s="98">
        <f>'5'!K126</f>
        <v>0</v>
      </c>
      <c r="L247" s="98">
        <f>'5'!L126</f>
        <v>0</v>
      </c>
      <c r="M247" s="98">
        <f>'5'!M126</f>
        <v>0</v>
      </c>
      <c r="N247" s="98">
        <f>'5'!N126</f>
        <v>0</v>
      </c>
      <c r="O247" s="98">
        <f>'5'!O126</f>
        <v>0</v>
      </c>
      <c r="P247" s="98">
        <f>'5'!P126</f>
        <v>0</v>
      </c>
      <c r="Q247" s="98">
        <f>'5'!Q126</f>
        <v>0</v>
      </c>
      <c r="R247" s="98">
        <f>'5'!R126</f>
        <v>0</v>
      </c>
      <c r="S247" s="98">
        <f>'5'!S126</f>
        <v>0</v>
      </c>
      <c r="T247" s="98">
        <f>'5'!T126</f>
        <v>0</v>
      </c>
    </row>
    <row r="248" spans="2:20" s="161" customFormat="1" ht="13.5">
      <c r="B248" s="35" t="s">
        <v>577</v>
      </c>
      <c r="C248" s="94" t="str">
        <f t="shared" si="140"/>
        <v>Payroll costs</v>
      </c>
      <c r="D248" s="18" t="str">
        <f t="shared" ref="D248:D260" si="141">D374</f>
        <v>PR</v>
      </c>
      <c r="E248" s="18" t="s">
        <v>649</v>
      </c>
      <c r="H248" s="98">
        <f>'5'!H127</f>
        <v>0</v>
      </c>
      <c r="I248" s="98">
        <f>'5'!I127</f>
        <v>0</v>
      </c>
      <c r="J248" s="98">
        <f>'5'!J127</f>
        <v>0</v>
      </c>
      <c r="K248" s="98">
        <f>'5'!K127</f>
        <v>0</v>
      </c>
      <c r="L248" s="98">
        <f>'5'!L127</f>
        <v>0</v>
      </c>
      <c r="M248" s="98">
        <f>'5'!M127</f>
        <v>0</v>
      </c>
      <c r="N248" s="98">
        <f>'5'!N127</f>
        <v>0</v>
      </c>
      <c r="O248" s="98">
        <f>'5'!O127</f>
        <v>0</v>
      </c>
      <c r="P248" s="98">
        <f>'5'!P127</f>
        <v>0</v>
      </c>
      <c r="Q248" s="98">
        <f>'5'!Q127</f>
        <v>0</v>
      </c>
      <c r="R248" s="98">
        <f>'5'!R127</f>
        <v>0</v>
      </c>
      <c r="S248" s="98">
        <f>'5'!S127</f>
        <v>0</v>
      </c>
      <c r="T248" s="98">
        <f>'5'!T127</f>
        <v>0</v>
      </c>
    </row>
    <row r="249" spans="2:20" s="161" customFormat="1" ht="13.5">
      <c r="B249" s="35" t="s">
        <v>577</v>
      </c>
      <c r="C249" s="94" t="str">
        <f t="shared" si="140"/>
        <v>Non-payroll costs</v>
      </c>
      <c r="D249" s="18" t="str">
        <f t="shared" si="141"/>
        <v>NP</v>
      </c>
      <c r="E249" s="18" t="s">
        <v>649</v>
      </c>
      <c r="H249" s="98">
        <f>'5'!H128</f>
        <v>0</v>
      </c>
      <c r="I249" s="98">
        <f>'5'!I128</f>
        <v>0</v>
      </c>
      <c r="J249" s="98">
        <f>'5'!J128</f>
        <v>0</v>
      </c>
      <c r="K249" s="98">
        <f>'5'!K128</f>
        <v>0</v>
      </c>
      <c r="L249" s="98">
        <f>'5'!L128</f>
        <v>0</v>
      </c>
      <c r="M249" s="98">
        <f>'5'!M128</f>
        <v>0</v>
      </c>
      <c r="N249" s="98">
        <f>'5'!N128</f>
        <v>0</v>
      </c>
      <c r="O249" s="98">
        <f>'5'!O128</f>
        <v>0</v>
      </c>
      <c r="P249" s="98">
        <f>'5'!P128</f>
        <v>0</v>
      </c>
      <c r="Q249" s="98">
        <f>'5'!Q128</f>
        <v>0</v>
      </c>
      <c r="R249" s="98">
        <f>'5'!R128</f>
        <v>0</v>
      </c>
      <c r="S249" s="98">
        <f>'5'!S128</f>
        <v>0</v>
      </c>
      <c r="T249" s="98">
        <f>'5'!T128</f>
        <v>0</v>
      </c>
    </row>
    <row r="250" spans="2:20" s="161" customFormat="1" ht="13.5">
      <c r="B250" s="35" t="s">
        <v>577</v>
      </c>
      <c r="C250" s="94" t="str">
        <f t="shared" si="140"/>
        <v>Recruitment</v>
      </c>
      <c r="D250" s="18" t="str">
        <f t="shared" si="141"/>
        <v>RC</v>
      </c>
      <c r="E250" s="18" t="s">
        <v>649</v>
      </c>
      <c r="H250" s="98">
        <f>'5'!H129</f>
        <v>0</v>
      </c>
      <c r="I250" s="98">
        <f>'5'!I129</f>
        <v>0</v>
      </c>
      <c r="J250" s="98">
        <f>'5'!J129</f>
        <v>0</v>
      </c>
      <c r="K250" s="98">
        <f>'5'!K129</f>
        <v>0</v>
      </c>
      <c r="L250" s="98">
        <f>'5'!L129</f>
        <v>0</v>
      </c>
      <c r="M250" s="98">
        <f>'5'!M129</f>
        <v>0</v>
      </c>
      <c r="N250" s="98">
        <f>'5'!N129</f>
        <v>0</v>
      </c>
      <c r="O250" s="98">
        <f>'5'!O129</f>
        <v>0</v>
      </c>
      <c r="P250" s="98">
        <f>'5'!P129</f>
        <v>0</v>
      </c>
      <c r="Q250" s="98">
        <f>'5'!Q129</f>
        <v>0</v>
      </c>
      <c r="R250" s="98">
        <f>'5'!R129</f>
        <v>0</v>
      </c>
      <c r="S250" s="98">
        <f>'5'!S129</f>
        <v>0</v>
      </c>
      <c r="T250" s="98">
        <f>'5'!T129</f>
        <v>0</v>
      </c>
    </row>
    <row r="251" spans="2:20" s="161" customFormat="1" ht="13.5">
      <c r="B251" s="35" t="s">
        <v>577</v>
      </c>
      <c r="C251" s="94" t="str">
        <f t="shared" si="140"/>
        <v>Accommodation</v>
      </c>
      <c r="D251" s="18" t="str">
        <f t="shared" si="141"/>
        <v>AC</v>
      </c>
      <c r="E251" s="18" t="s">
        <v>649</v>
      </c>
      <c r="H251" s="98">
        <f>'5'!H130</f>
        <v>0</v>
      </c>
      <c r="I251" s="98">
        <f>'5'!I130</f>
        <v>0</v>
      </c>
      <c r="J251" s="98">
        <f>'5'!J130</f>
        <v>0</v>
      </c>
      <c r="K251" s="98">
        <f>'5'!K130</f>
        <v>0</v>
      </c>
      <c r="L251" s="98">
        <f>'5'!L130</f>
        <v>0</v>
      </c>
      <c r="M251" s="98">
        <f>'5'!M130</f>
        <v>0</v>
      </c>
      <c r="N251" s="98">
        <f>'5'!N130</f>
        <v>0</v>
      </c>
      <c r="O251" s="98">
        <f>'5'!O130</f>
        <v>0</v>
      </c>
      <c r="P251" s="98">
        <f>'5'!P130</f>
        <v>0</v>
      </c>
      <c r="Q251" s="98">
        <f>'5'!Q130</f>
        <v>0</v>
      </c>
      <c r="R251" s="98">
        <f>'5'!R130</f>
        <v>0</v>
      </c>
      <c r="S251" s="98">
        <f>'5'!S130</f>
        <v>0</v>
      </c>
      <c r="T251" s="98">
        <f>'5'!T130</f>
        <v>0</v>
      </c>
    </row>
    <row r="252" spans="2:20" s="161" customFormat="1" ht="13.5">
      <c r="B252" s="35" t="s">
        <v>577</v>
      </c>
      <c r="C252" s="94" t="str">
        <f t="shared" si="140"/>
        <v>External services</v>
      </c>
      <c r="D252" s="18" t="str">
        <f t="shared" si="141"/>
        <v>ES</v>
      </c>
      <c r="E252" s="18" t="s">
        <v>649</v>
      </c>
      <c r="H252" s="98">
        <f>'5'!H131</f>
        <v>0</v>
      </c>
      <c r="I252" s="98">
        <f>'5'!I131</f>
        <v>0</v>
      </c>
      <c r="J252" s="98">
        <f>'5'!J131</f>
        <v>0</v>
      </c>
      <c r="K252" s="98">
        <f>'5'!K131</f>
        <v>0</v>
      </c>
      <c r="L252" s="98">
        <f>'5'!L131</f>
        <v>0</v>
      </c>
      <c r="M252" s="98">
        <f>'5'!M131</f>
        <v>0</v>
      </c>
      <c r="N252" s="98">
        <f>'5'!N131</f>
        <v>0</v>
      </c>
      <c r="O252" s="98">
        <f>'5'!O131</f>
        <v>0</v>
      </c>
      <c r="P252" s="98">
        <f>'5'!P131</f>
        <v>0</v>
      </c>
      <c r="Q252" s="98">
        <f>'5'!Q131</f>
        <v>0</v>
      </c>
      <c r="R252" s="98">
        <f>'5'!R131</f>
        <v>0</v>
      </c>
      <c r="S252" s="98">
        <f>'5'!S131</f>
        <v>0</v>
      </c>
      <c r="T252" s="98">
        <f>'5'!T131</f>
        <v>0</v>
      </c>
    </row>
    <row r="253" spans="2:20" s="161" customFormat="1" ht="13.5">
      <c r="B253" s="35" t="s">
        <v>577</v>
      </c>
      <c r="C253" s="94" t="str">
        <f t="shared" si="140"/>
        <v>Internal services</v>
      </c>
      <c r="D253" s="18" t="str">
        <f t="shared" si="141"/>
        <v>IS</v>
      </c>
      <c r="E253" s="18" t="s">
        <v>649</v>
      </c>
      <c r="H253" s="98">
        <f>'5'!H132</f>
        <v>0</v>
      </c>
      <c r="I253" s="98">
        <f>'5'!I132</f>
        <v>0</v>
      </c>
      <c r="J253" s="98">
        <f>'5'!J132</f>
        <v>0</v>
      </c>
      <c r="K253" s="98">
        <f>'5'!K132</f>
        <v>0</v>
      </c>
      <c r="L253" s="98">
        <f>'5'!L132</f>
        <v>0</v>
      </c>
      <c r="M253" s="98">
        <f>'5'!M132</f>
        <v>0</v>
      </c>
      <c r="N253" s="98">
        <f>'5'!N132</f>
        <v>0</v>
      </c>
      <c r="O253" s="98">
        <f>'5'!O132</f>
        <v>0</v>
      </c>
      <c r="P253" s="98">
        <f>'5'!P132</f>
        <v>0</v>
      </c>
      <c r="Q253" s="98">
        <f>'5'!Q132</f>
        <v>0</v>
      </c>
      <c r="R253" s="98">
        <f>'5'!R132</f>
        <v>0</v>
      </c>
      <c r="S253" s="98">
        <f>'5'!S132</f>
        <v>0</v>
      </c>
      <c r="T253" s="98">
        <f>'5'!T132</f>
        <v>0</v>
      </c>
    </row>
    <row r="254" spans="2:20" s="161" customFormat="1" ht="13.5">
      <c r="B254" s="35" t="s">
        <v>577</v>
      </c>
      <c r="C254" s="94" t="str">
        <f t="shared" si="140"/>
        <v>Service management</v>
      </c>
      <c r="D254" s="18" t="str">
        <f t="shared" si="141"/>
        <v>SM</v>
      </c>
      <c r="E254" s="18" t="s">
        <v>649</v>
      </c>
      <c r="H254" s="98">
        <f>'5'!H133</f>
        <v>0</v>
      </c>
      <c r="I254" s="98">
        <f>'5'!I133</f>
        <v>0</v>
      </c>
      <c r="J254" s="98">
        <f>'5'!J133</f>
        <v>0</v>
      </c>
      <c r="K254" s="98">
        <f>'5'!K133</f>
        <v>0</v>
      </c>
      <c r="L254" s="98">
        <f>'5'!L133</f>
        <v>0</v>
      </c>
      <c r="M254" s="98">
        <f>'5'!M133</f>
        <v>0</v>
      </c>
      <c r="N254" s="98">
        <f>'5'!N133</f>
        <v>0</v>
      </c>
      <c r="O254" s="98">
        <f>'5'!O133</f>
        <v>0</v>
      </c>
      <c r="P254" s="98">
        <f>'5'!P133</f>
        <v>0</v>
      </c>
      <c r="Q254" s="98">
        <f>'5'!Q133</f>
        <v>0</v>
      </c>
      <c r="R254" s="98">
        <f>'5'!R133</f>
        <v>0</v>
      </c>
      <c r="S254" s="98">
        <f>'5'!S133</f>
        <v>0</v>
      </c>
      <c r="T254" s="98">
        <f>'5'!T133</f>
        <v>0</v>
      </c>
    </row>
    <row r="255" spans="2:20" s="161" customFormat="1" ht="13.5">
      <c r="B255" s="35" t="s">
        <v>577</v>
      </c>
      <c r="C255" s="94" t="str">
        <f t="shared" si="140"/>
        <v>Transition</v>
      </c>
      <c r="D255" s="18" t="str">
        <f t="shared" si="141"/>
        <v>TR</v>
      </c>
      <c r="E255" s="18" t="s">
        <v>649</v>
      </c>
      <c r="H255" s="98">
        <f>'5'!H134</f>
        <v>0</v>
      </c>
      <c r="I255" s="98">
        <f>'5'!I134</f>
        <v>0</v>
      </c>
      <c r="J255" s="98">
        <f>'5'!J134</f>
        <v>0</v>
      </c>
      <c r="K255" s="98">
        <f>'5'!K134</f>
        <v>0</v>
      </c>
      <c r="L255" s="98">
        <f>'5'!L134</f>
        <v>0</v>
      </c>
      <c r="M255" s="98">
        <f>'5'!M134</f>
        <v>0</v>
      </c>
      <c r="N255" s="98">
        <f>'5'!N134</f>
        <v>0</v>
      </c>
      <c r="O255" s="98">
        <f>'5'!O134</f>
        <v>0</v>
      </c>
      <c r="P255" s="98">
        <f>'5'!P134</f>
        <v>0</v>
      </c>
      <c r="Q255" s="98">
        <f>'5'!Q134</f>
        <v>0</v>
      </c>
      <c r="R255" s="98">
        <f>'5'!R134</f>
        <v>0</v>
      </c>
      <c r="S255" s="98">
        <f>'5'!S134</f>
        <v>0</v>
      </c>
      <c r="T255" s="98">
        <f>'5'!T134</f>
        <v>0</v>
      </c>
    </row>
    <row r="256" spans="2:20" s="161" customFormat="1" ht="13.5">
      <c r="B256" s="35" t="s">
        <v>577</v>
      </c>
      <c r="C256" s="94" t="str">
        <f t="shared" si="140"/>
        <v>IT Services</v>
      </c>
      <c r="D256" s="18" t="str">
        <f t="shared" si="141"/>
        <v>IT</v>
      </c>
      <c r="E256" s="18" t="s">
        <v>649</v>
      </c>
      <c r="H256" s="98">
        <f>'5'!H135</f>
        <v>0</v>
      </c>
      <c r="I256" s="98">
        <f>'5'!I135</f>
        <v>0</v>
      </c>
      <c r="J256" s="98">
        <f>'5'!J135</f>
        <v>0</v>
      </c>
      <c r="K256" s="98">
        <f>'5'!K135</f>
        <v>0</v>
      </c>
      <c r="L256" s="98">
        <f>'5'!L135</f>
        <v>0</v>
      </c>
      <c r="M256" s="98">
        <f>'5'!M135</f>
        <v>0</v>
      </c>
      <c r="N256" s="98">
        <f>'5'!N135</f>
        <v>0</v>
      </c>
      <c r="O256" s="98">
        <f>'5'!O135</f>
        <v>0</v>
      </c>
      <c r="P256" s="98">
        <f>'5'!P135</f>
        <v>0</v>
      </c>
      <c r="Q256" s="98">
        <f>'5'!Q135</f>
        <v>0</v>
      </c>
      <c r="R256" s="98">
        <f>'5'!R135</f>
        <v>0</v>
      </c>
      <c r="S256" s="98">
        <f>'5'!S135</f>
        <v>0</v>
      </c>
      <c r="T256" s="98">
        <f>'5'!T135</f>
        <v>0</v>
      </c>
    </row>
    <row r="257" spans="1:257" s="161" customFormat="1" ht="13.5">
      <c r="B257" s="35" t="s">
        <v>577</v>
      </c>
      <c r="C257" s="94" t="str">
        <f t="shared" si="140"/>
        <v>Office Sundry</v>
      </c>
      <c r="D257" s="18" t="str">
        <f t="shared" si="141"/>
        <v>OS</v>
      </c>
      <c r="E257" s="18" t="s">
        <v>649</v>
      </c>
      <c r="H257" s="98">
        <f>'5'!H136</f>
        <v>0</v>
      </c>
      <c r="I257" s="98">
        <f>'5'!I136</f>
        <v>0</v>
      </c>
      <c r="J257" s="98">
        <f>'5'!J136</f>
        <v>0</v>
      </c>
      <c r="K257" s="98">
        <f>'5'!K136</f>
        <v>0</v>
      </c>
      <c r="L257" s="98">
        <f>'5'!L136</f>
        <v>0</v>
      </c>
      <c r="M257" s="98">
        <f>'5'!M136</f>
        <v>0</v>
      </c>
      <c r="N257" s="98">
        <f>'5'!N136</f>
        <v>0</v>
      </c>
      <c r="O257" s="98">
        <f>'5'!O136</f>
        <v>0</v>
      </c>
      <c r="P257" s="98">
        <f>'5'!P136</f>
        <v>0</v>
      </c>
      <c r="Q257" s="98">
        <f>'5'!Q136</f>
        <v>0</v>
      </c>
      <c r="R257" s="98">
        <f>'5'!R136</f>
        <v>0</v>
      </c>
      <c r="S257" s="98">
        <f>'5'!S136</f>
        <v>0</v>
      </c>
      <c r="T257" s="98">
        <f>'5'!T136</f>
        <v>0</v>
      </c>
    </row>
    <row r="258" spans="1:257" s="161" customFormat="1" ht="13.5">
      <c r="B258" s="35" t="s">
        <v>577</v>
      </c>
      <c r="C258" s="94" t="str">
        <f t="shared" si="140"/>
        <v>Spare - please specify</v>
      </c>
      <c r="D258" s="18" t="str">
        <f t="shared" si="141"/>
        <v>SP1</v>
      </c>
      <c r="E258" s="18" t="s">
        <v>649</v>
      </c>
      <c r="H258" s="98">
        <f>'5'!H137</f>
        <v>0</v>
      </c>
      <c r="I258" s="98">
        <f>'5'!I137</f>
        <v>0</v>
      </c>
      <c r="J258" s="98">
        <f>'5'!J137</f>
        <v>0</v>
      </c>
      <c r="K258" s="98">
        <f>'5'!K137</f>
        <v>0</v>
      </c>
      <c r="L258" s="98">
        <f>'5'!L137</f>
        <v>0</v>
      </c>
      <c r="M258" s="98">
        <f>'5'!M137</f>
        <v>0</v>
      </c>
      <c r="N258" s="98">
        <f>'5'!N137</f>
        <v>0</v>
      </c>
      <c r="O258" s="98">
        <f>'5'!O137</f>
        <v>0</v>
      </c>
      <c r="P258" s="98">
        <f>'5'!P137</f>
        <v>0</v>
      </c>
      <c r="Q258" s="98">
        <f>'5'!Q137</f>
        <v>0</v>
      </c>
      <c r="R258" s="98">
        <f>'5'!R137</f>
        <v>0</v>
      </c>
      <c r="S258" s="98">
        <f>'5'!S137</f>
        <v>0</v>
      </c>
      <c r="T258" s="98">
        <f>'5'!T137</f>
        <v>0</v>
      </c>
    </row>
    <row r="259" spans="1:257" s="161" customFormat="1" ht="13.5">
      <c r="B259" s="35" t="s">
        <v>577</v>
      </c>
      <c r="C259" s="94" t="str">
        <f t="shared" si="140"/>
        <v>Spare - please specify</v>
      </c>
      <c r="D259" s="18" t="str">
        <f t="shared" si="141"/>
        <v>SP2</v>
      </c>
      <c r="E259" s="18" t="s">
        <v>649</v>
      </c>
      <c r="H259" s="98">
        <f>'5'!H138</f>
        <v>0</v>
      </c>
      <c r="I259" s="98">
        <f>'5'!I138</f>
        <v>0</v>
      </c>
      <c r="J259" s="98">
        <f>'5'!J138</f>
        <v>0</v>
      </c>
      <c r="K259" s="98">
        <f>'5'!K138</f>
        <v>0</v>
      </c>
      <c r="L259" s="98">
        <f>'5'!L138</f>
        <v>0</v>
      </c>
      <c r="M259" s="98">
        <f>'5'!M138</f>
        <v>0</v>
      </c>
      <c r="N259" s="98">
        <f>'5'!N138</f>
        <v>0</v>
      </c>
      <c r="O259" s="98">
        <f>'5'!O138</f>
        <v>0</v>
      </c>
      <c r="P259" s="98">
        <f>'5'!P138</f>
        <v>0</v>
      </c>
      <c r="Q259" s="98">
        <f>'5'!Q138</f>
        <v>0</v>
      </c>
      <c r="R259" s="98">
        <f>'5'!R138</f>
        <v>0</v>
      </c>
      <c r="S259" s="98">
        <f>'5'!S138</f>
        <v>0</v>
      </c>
      <c r="T259" s="98">
        <f>'5'!T138</f>
        <v>0</v>
      </c>
    </row>
    <row r="260" spans="1:257" s="161" customFormat="1" ht="13.5">
      <c r="B260" s="35" t="s">
        <v>577</v>
      </c>
      <c r="C260" s="94" t="str">
        <f t="shared" si="140"/>
        <v>Spare - please specify</v>
      </c>
      <c r="D260" s="18" t="str">
        <f t="shared" si="141"/>
        <v>SP3</v>
      </c>
      <c r="E260" s="18" t="s">
        <v>649</v>
      </c>
      <c r="H260" s="98">
        <f>'5'!H139</f>
        <v>0</v>
      </c>
      <c r="I260" s="98">
        <f>'5'!I139</f>
        <v>0</v>
      </c>
      <c r="J260" s="98">
        <f>'5'!J139</f>
        <v>0</v>
      </c>
      <c r="K260" s="98">
        <f>'5'!K139</f>
        <v>0</v>
      </c>
      <c r="L260" s="98">
        <f>'5'!L139</f>
        <v>0</v>
      </c>
      <c r="M260" s="98">
        <f>'5'!M139</f>
        <v>0</v>
      </c>
      <c r="N260" s="98">
        <f>'5'!N139</f>
        <v>0</v>
      </c>
      <c r="O260" s="98">
        <f>'5'!O139</f>
        <v>0</v>
      </c>
      <c r="P260" s="98">
        <f>'5'!P139</f>
        <v>0</v>
      </c>
      <c r="Q260" s="98">
        <f>'5'!Q139</f>
        <v>0</v>
      </c>
      <c r="R260" s="98">
        <f>'5'!R139</f>
        <v>0</v>
      </c>
      <c r="S260" s="98">
        <f>'5'!S139</f>
        <v>0</v>
      </c>
      <c r="T260" s="98">
        <f>'5'!T139</f>
        <v>0</v>
      </c>
    </row>
    <row r="261" spans="1:257" s="161" customFormat="1" ht="12.75" customHeight="1">
      <c r="C261" s="23"/>
      <c r="H261" s="97"/>
      <c r="I261" s="97"/>
      <c r="J261" s="97"/>
      <c r="K261" s="97"/>
      <c r="L261" s="97"/>
      <c r="M261" s="97"/>
      <c r="N261" s="97"/>
      <c r="O261" s="97"/>
      <c r="P261" s="97"/>
      <c r="Q261" s="97"/>
      <c r="R261" s="97"/>
      <c r="S261" s="97"/>
      <c r="T261" s="97"/>
    </row>
    <row r="262" spans="1:257" s="161" customFormat="1" ht="13.5">
      <c r="B262" s="35" t="s">
        <v>665</v>
      </c>
      <c r="C262" s="149" t="str">
        <f>C388</f>
        <v>Additional Baseline</v>
      </c>
      <c r="D262" s="18"/>
      <c r="E262" s="18" t="s">
        <v>649</v>
      </c>
      <c r="H262" s="98">
        <f>'5'!H141</f>
        <v>0</v>
      </c>
      <c r="I262" s="98">
        <f>'5'!I141</f>
        <v>0</v>
      </c>
      <c r="J262" s="98">
        <f>'5'!J141</f>
        <v>0</v>
      </c>
      <c r="K262" s="98">
        <f>'5'!K141</f>
        <v>0</v>
      </c>
      <c r="L262" s="98">
        <f>'5'!L141</f>
        <v>0</v>
      </c>
      <c r="M262" s="98">
        <f>'5'!M141</f>
        <v>0</v>
      </c>
      <c r="N262" s="98">
        <f>'5'!N141</f>
        <v>0</v>
      </c>
      <c r="O262" s="98">
        <f>'5'!O141</f>
        <v>0</v>
      </c>
      <c r="P262" s="98">
        <f>'5'!P141</f>
        <v>0</v>
      </c>
      <c r="Q262" s="98">
        <f>'5'!Q141</f>
        <v>0</v>
      </c>
      <c r="R262" s="98">
        <f>'5'!R141</f>
        <v>0</v>
      </c>
      <c r="S262" s="98">
        <f>'5'!S141</f>
        <v>0</v>
      </c>
      <c r="T262" s="98">
        <f>'5'!T141</f>
        <v>0</v>
      </c>
    </row>
    <row r="263" spans="1:257" s="161" customFormat="1" ht="13.5">
      <c r="C263" s="23"/>
      <c r="H263" s="97"/>
      <c r="I263" s="97"/>
      <c r="J263" s="97"/>
      <c r="K263" s="97"/>
      <c r="L263" s="97"/>
      <c r="M263" s="97"/>
      <c r="N263" s="97"/>
      <c r="O263" s="97"/>
      <c r="P263" s="97"/>
      <c r="Q263" s="97"/>
      <c r="R263" s="97"/>
      <c r="S263" s="97"/>
      <c r="T263" s="97"/>
    </row>
    <row r="264" spans="1:257" s="161" customFormat="1" ht="13.5">
      <c r="B264" s="35" t="s">
        <v>581</v>
      </c>
      <c r="C264" s="149" t="str">
        <f>C390</f>
        <v>New scope (excluding shared service cost)</v>
      </c>
      <c r="D264" s="18"/>
      <c r="E264" s="18" t="s">
        <v>649</v>
      </c>
      <c r="H264" s="98">
        <f>'5'!H148</f>
        <v>0</v>
      </c>
      <c r="I264" s="98">
        <f>'5'!I148</f>
        <v>0</v>
      </c>
      <c r="J264" s="98">
        <f>'5'!J148</f>
        <v>0</v>
      </c>
      <c r="K264" s="98">
        <f>'5'!K148</f>
        <v>0</v>
      </c>
      <c r="L264" s="98">
        <f>'5'!L148</f>
        <v>0</v>
      </c>
      <c r="M264" s="98">
        <f>'5'!M148</f>
        <v>0</v>
      </c>
      <c r="N264" s="98">
        <f>'5'!N148</f>
        <v>0</v>
      </c>
      <c r="O264" s="98">
        <f>'5'!O148</f>
        <v>0</v>
      </c>
      <c r="P264" s="98">
        <f>'5'!P148</f>
        <v>0</v>
      </c>
      <c r="Q264" s="98">
        <f>'5'!Q148</f>
        <v>0</v>
      </c>
      <c r="R264" s="98">
        <f>'5'!R148</f>
        <v>0</v>
      </c>
      <c r="S264" s="98">
        <f>'5'!S148</f>
        <v>0</v>
      </c>
      <c r="T264" s="98">
        <f>'5'!T148</f>
        <v>0</v>
      </c>
    </row>
    <row r="265" spans="1:257" s="137" customFormat="1" ht="13.5">
      <c r="A265" s="161"/>
      <c r="B265" s="161"/>
      <c r="C265" s="82"/>
      <c r="D265" s="18"/>
      <c r="E265" s="18"/>
      <c r="F265" s="18"/>
      <c r="G265" s="18"/>
      <c r="H265" s="117"/>
      <c r="I265" s="117"/>
      <c r="J265" s="117"/>
      <c r="K265" s="117"/>
      <c r="L265" s="117"/>
      <c r="M265" s="117"/>
      <c r="N265" s="117"/>
      <c r="O265" s="117"/>
      <c r="P265" s="117"/>
      <c r="Q265" s="117"/>
      <c r="R265" s="117"/>
      <c r="S265" s="117"/>
      <c r="T265" s="117"/>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row>
    <row r="266" spans="1:257" s="137" customFormat="1" ht="13.5">
      <c r="A266" s="18"/>
      <c r="B266" s="35" t="s">
        <v>582</v>
      </c>
      <c r="C266" s="149" t="str">
        <f>C392</f>
        <v>Shared service cost (Baseline and New Scope)</v>
      </c>
      <c r="D266" s="52"/>
      <c r="E266" s="18" t="s">
        <v>649</v>
      </c>
      <c r="F266" s="161"/>
      <c r="G266" s="161"/>
      <c r="H266" s="103">
        <f>'5'!H21</f>
        <v>0</v>
      </c>
      <c r="I266" s="103">
        <f>'5'!I21</f>
        <v>0</v>
      </c>
      <c r="J266" s="103">
        <f>'5'!J21</f>
        <v>0</v>
      </c>
      <c r="K266" s="103">
        <f>'5'!K21</f>
        <v>0</v>
      </c>
      <c r="L266" s="103">
        <f>'5'!L21</f>
        <v>0</v>
      </c>
      <c r="M266" s="103">
        <f>'5'!M21</f>
        <v>0</v>
      </c>
      <c r="N266" s="103">
        <f>'5'!N21</f>
        <v>0</v>
      </c>
      <c r="O266" s="103">
        <f>'5'!O21</f>
        <v>0</v>
      </c>
      <c r="P266" s="103">
        <f>'5'!P21</f>
        <v>0</v>
      </c>
      <c r="Q266" s="103">
        <f>'5'!Q21</f>
        <v>0</v>
      </c>
      <c r="R266" s="103">
        <f>'5'!R21</f>
        <v>0</v>
      </c>
      <c r="S266" s="103">
        <f>'5'!S21</f>
        <v>0</v>
      </c>
      <c r="T266" s="103">
        <f>'5'!T21</f>
        <v>0</v>
      </c>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row>
    <row r="267" spans="1:257" s="160" customFormat="1" ht="13.5">
      <c r="A267" s="161"/>
      <c r="B267" s="161"/>
      <c r="C267" s="161"/>
      <c r="D267" s="161"/>
      <c r="E267" s="161"/>
      <c r="F267" s="161"/>
      <c r="G267" s="161"/>
      <c r="H267" s="97"/>
      <c r="I267" s="97"/>
      <c r="J267" s="97"/>
      <c r="K267" s="97"/>
      <c r="L267" s="97"/>
      <c r="M267" s="97"/>
      <c r="N267" s="97"/>
      <c r="O267" s="97"/>
      <c r="P267" s="97"/>
      <c r="Q267" s="97"/>
      <c r="R267" s="97"/>
      <c r="S267" s="97"/>
      <c r="T267" s="97"/>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row>
    <row r="268" spans="1:257" s="223" customFormat="1" ht="13.5">
      <c r="H268" s="226"/>
      <c r="I268" s="226"/>
      <c r="J268" s="226"/>
      <c r="K268" s="226"/>
      <c r="L268" s="226"/>
      <c r="M268" s="226"/>
      <c r="N268" s="226"/>
      <c r="O268" s="226"/>
      <c r="P268" s="226"/>
      <c r="Q268" s="226"/>
      <c r="R268" s="226"/>
      <c r="S268" s="226"/>
      <c r="T268" s="226"/>
    </row>
    <row r="269" spans="1:257" s="76" customFormat="1" ht="13.5">
      <c r="A269" s="64"/>
      <c r="B269" s="65" t="s">
        <v>618</v>
      </c>
      <c r="C269" s="161"/>
      <c r="D269" s="64"/>
      <c r="E269" s="161"/>
      <c r="F269" s="161"/>
      <c r="G269" s="161"/>
      <c r="H269" s="161"/>
      <c r="I269" s="161"/>
      <c r="J269" s="161"/>
      <c r="K269" s="161"/>
      <c r="L269" s="161"/>
      <c r="M269" s="161"/>
      <c r="N269" s="161"/>
      <c r="O269" s="161"/>
      <c r="P269" s="161"/>
      <c r="Q269" s="161"/>
      <c r="R269" s="161"/>
      <c r="S269" s="161"/>
      <c r="T269" s="161"/>
      <c r="U269" s="64"/>
      <c r="V269" s="64"/>
      <c r="W269" s="64"/>
    </row>
    <row r="270" spans="1:257" s="76" customFormat="1" ht="13.5">
      <c r="A270" s="64"/>
      <c r="B270" s="64"/>
      <c r="C270" s="65"/>
      <c r="D270" s="64"/>
      <c r="E270" s="64"/>
      <c r="F270" s="64"/>
      <c r="G270" s="64"/>
      <c r="H270" s="64"/>
      <c r="I270" s="64"/>
      <c r="J270" s="64"/>
      <c r="K270" s="64"/>
      <c r="L270" s="64"/>
      <c r="M270" s="64"/>
      <c r="N270" s="64"/>
      <c r="O270" s="64"/>
      <c r="P270" s="64"/>
      <c r="Q270" s="64"/>
      <c r="R270" s="64"/>
      <c r="S270" s="64"/>
      <c r="T270" s="64"/>
      <c r="U270" s="64"/>
      <c r="V270" s="64"/>
      <c r="W270" s="64"/>
    </row>
    <row r="271" spans="1:257" s="137" customFormat="1" ht="13.5">
      <c r="A271" s="64"/>
      <c r="B271" s="64"/>
      <c r="C271" s="65" t="s">
        <v>468</v>
      </c>
      <c r="D271" s="64"/>
      <c r="E271" s="18" t="s">
        <v>649</v>
      </c>
      <c r="F271" s="161"/>
      <c r="G271" s="161"/>
      <c r="H271" s="98">
        <f>SUM(H273,H390,H392)</f>
        <v>0</v>
      </c>
      <c r="I271" s="98">
        <f t="shared" ref="I271:T271" si="142">SUM(I273,I390,I392)</f>
        <v>0</v>
      </c>
      <c r="J271" s="98">
        <f t="shared" si="142"/>
        <v>0</v>
      </c>
      <c r="K271" s="98">
        <f t="shared" si="142"/>
        <v>0</v>
      </c>
      <c r="L271" s="98">
        <f t="shared" si="142"/>
        <v>0</v>
      </c>
      <c r="M271" s="98">
        <f t="shared" si="142"/>
        <v>0</v>
      </c>
      <c r="N271" s="98">
        <f t="shared" si="142"/>
        <v>0</v>
      </c>
      <c r="O271" s="98">
        <f t="shared" si="142"/>
        <v>0</v>
      </c>
      <c r="P271" s="98">
        <f t="shared" si="142"/>
        <v>0</v>
      </c>
      <c r="Q271" s="98">
        <f t="shared" si="142"/>
        <v>0</v>
      </c>
      <c r="R271" s="98">
        <f t="shared" si="142"/>
        <v>0</v>
      </c>
      <c r="S271" s="98">
        <f t="shared" si="142"/>
        <v>0</v>
      </c>
      <c r="T271" s="98">
        <f t="shared" si="142"/>
        <v>0</v>
      </c>
      <c r="U271" s="64"/>
      <c r="V271" s="64"/>
      <c r="W271" s="64"/>
    </row>
    <row r="272" spans="1:257" s="137" customFormat="1" ht="13.5">
      <c r="A272" s="64"/>
      <c r="B272" s="64"/>
      <c r="C272" s="65"/>
      <c r="D272" s="64"/>
      <c r="E272" s="64"/>
      <c r="F272" s="64"/>
      <c r="G272" s="64"/>
      <c r="H272" s="119"/>
      <c r="I272" s="119"/>
      <c r="J272" s="119"/>
      <c r="K272" s="119"/>
      <c r="L272" s="119"/>
      <c r="M272" s="119"/>
      <c r="N272" s="119"/>
      <c r="O272" s="119"/>
      <c r="P272" s="119"/>
      <c r="Q272" s="119"/>
      <c r="R272" s="119"/>
      <c r="S272" s="119"/>
      <c r="T272" s="119"/>
      <c r="U272" s="64"/>
      <c r="V272" s="64"/>
      <c r="W272" s="64"/>
    </row>
    <row r="273" spans="1:23" s="137" customFormat="1" ht="13.5">
      <c r="A273" s="64"/>
      <c r="B273" s="64"/>
      <c r="C273" s="65" t="s">
        <v>471</v>
      </c>
      <c r="D273" s="64"/>
      <c r="E273" s="18" t="s">
        <v>649</v>
      </c>
      <c r="F273" s="64"/>
      <c r="G273" s="64"/>
      <c r="H273" s="132">
        <f>SUM(H275,H289,H303,H317,H331,H345,H359,H373,H388)</f>
        <v>0</v>
      </c>
      <c r="I273" s="132">
        <f t="shared" ref="I273:T273" si="143">SUM(I275,I289,I303,I317,I331,I345,I359,I373,I388)</f>
        <v>0</v>
      </c>
      <c r="J273" s="132">
        <f t="shared" si="143"/>
        <v>0</v>
      </c>
      <c r="K273" s="132">
        <f t="shared" si="143"/>
        <v>0</v>
      </c>
      <c r="L273" s="132">
        <f t="shared" si="143"/>
        <v>0</v>
      </c>
      <c r="M273" s="132">
        <f t="shared" si="143"/>
        <v>0</v>
      </c>
      <c r="N273" s="132">
        <f t="shared" si="143"/>
        <v>0</v>
      </c>
      <c r="O273" s="132">
        <f t="shared" si="143"/>
        <v>0</v>
      </c>
      <c r="P273" s="132">
        <f t="shared" si="143"/>
        <v>0</v>
      </c>
      <c r="Q273" s="132">
        <f t="shared" si="143"/>
        <v>0</v>
      </c>
      <c r="R273" s="132">
        <f t="shared" si="143"/>
        <v>0</v>
      </c>
      <c r="S273" s="132">
        <f t="shared" si="143"/>
        <v>0</v>
      </c>
      <c r="T273" s="132">
        <f t="shared" si="143"/>
        <v>0</v>
      </c>
      <c r="U273" s="64"/>
      <c r="V273" s="64"/>
      <c r="W273" s="64"/>
    </row>
    <row r="274" spans="1:23" s="137" customFormat="1" ht="13.5">
      <c r="A274" s="64"/>
      <c r="B274" s="64"/>
      <c r="C274" s="65"/>
      <c r="D274" s="64"/>
      <c r="E274" s="64"/>
      <c r="F274" s="64"/>
      <c r="G274" s="64"/>
      <c r="H274" s="119"/>
      <c r="I274" s="119"/>
      <c r="J274" s="119"/>
      <c r="K274" s="119"/>
      <c r="L274" s="119"/>
      <c r="M274" s="119"/>
      <c r="N274" s="119"/>
      <c r="O274" s="119"/>
      <c r="P274" s="119"/>
      <c r="Q274" s="119"/>
      <c r="R274" s="119"/>
      <c r="S274" s="119"/>
      <c r="T274" s="119"/>
      <c r="U274" s="64"/>
      <c r="V274" s="64"/>
      <c r="W274" s="64"/>
    </row>
    <row r="275" spans="1:23" s="137" customFormat="1" ht="13.5">
      <c r="A275" s="161"/>
      <c r="B275" s="169" t="s">
        <v>571</v>
      </c>
      <c r="C275" s="16" t="str">
        <f>'5'!C28</f>
        <v>Corporate management</v>
      </c>
      <c r="D275" s="18"/>
      <c r="E275" s="18" t="s">
        <v>649</v>
      </c>
      <c r="F275" s="161"/>
      <c r="G275" s="161"/>
      <c r="H275" s="98">
        <f t="shared" ref="H275:T275" si="144">SUM(H276:H288)</f>
        <v>0</v>
      </c>
      <c r="I275" s="98">
        <f t="shared" si="144"/>
        <v>0</v>
      </c>
      <c r="J275" s="98">
        <f t="shared" si="144"/>
        <v>0</v>
      </c>
      <c r="K275" s="98">
        <f t="shared" si="144"/>
        <v>0</v>
      </c>
      <c r="L275" s="98">
        <f t="shared" si="144"/>
        <v>0</v>
      </c>
      <c r="M275" s="98">
        <f t="shared" si="144"/>
        <v>0</v>
      </c>
      <c r="N275" s="98">
        <f t="shared" si="144"/>
        <v>0</v>
      </c>
      <c r="O275" s="98">
        <f t="shared" si="144"/>
        <v>0</v>
      </c>
      <c r="P275" s="98">
        <f t="shared" si="144"/>
        <v>0</v>
      </c>
      <c r="Q275" s="98">
        <f t="shared" si="144"/>
        <v>0</v>
      </c>
      <c r="R275" s="98">
        <f t="shared" si="144"/>
        <v>0</v>
      </c>
      <c r="S275" s="98">
        <f t="shared" si="144"/>
        <v>0</v>
      </c>
      <c r="T275" s="98">
        <f t="shared" si="144"/>
        <v>0</v>
      </c>
      <c r="U275" s="169"/>
      <c r="V275" s="182">
        <f>SUM(H275:T275)</f>
        <v>0</v>
      </c>
      <c r="W275" s="161"/>
    </row>
    <row r="276" spans="1:23" s="137" customFormat="1" ht="13.5">
      <c r="A276" s="161"/>
      <c r="B276" s="169" t="s">
        <v>571</v>
      </c>
      <c r="C276" s="94" t="str">
        <f>'5'!C29</f>
        <v>Payroll costs</v>
      </c>
      <c r="D276" s="18" t="str">
        <f>'5'!D29</f>
        <v>PR</v>
      </c>
      <c r="E276" s="18" t="s">
        <v>649</v>
      </c>
      <c r="F276" s="161"/>
      <c r="G276" s="161"/>
      <c r="H276" s="99"/>
      <c r="I276" s="124"/>
      <c r="J276" s="124"/>
      <c r="K276" s="124"/>
      <c r="L276" s="124"/>
      <c r="M276" s="124"/>
      <c r="N276" s="124"/>
      <c r="O276" s="124"/>
      <c r="P276" s="124"/>
      <c r="Q276" s="124"/>
      <c r="R276" s="124"/>
      <c r="S276" s="124"/>
      <c r="T276" s="124"/>
      <c r="U276" s="161"/>
      <c r="V276" s="182">
        <f>SUM(H276:T276)</f>
        <v>0</v>
      </c>
      <c r="W276" s="161"/>
    </row>
    <row r="277" spans="1:23" s="137" customFormat="1" ht="13.5">
      <c r="A277" s="161"/>
      <c r="B277" s="169" t="s">
        <v>571</v>
      </c>
      <c r="C277" s="94" t="str">
        <f>'5'!C30</f>
        <v>Non-payroll costs</v>
      </c>
      <c r="D277" s="18" t="str">
        <f>'5'!D30</f>
        <v>NP</v>
      </c>
      <c r="E277" s="18" t="s">
        <v>649</v>
      </c>
      <c r="F277" s="161"/>
      <c r="G277" s="161"/>
      <c r="H277" s="99"/>
      <c r="I277" s="124"/>
      <c r="J277" s="124"/>
      <c r="K277" s="124"/>
      <c r="L277" s="124"/>
      <c r="M277" s="124"/>
      <c r="N277" s="124"/>
      <c r="O277" s="124"/>
      <c r="P277" s="124"/>
      <c r="Q277" s="124"/>
      <c r="R277" s="124"/>
      <c r="S277" s="124"/>
      <c r="T277" s="124"/>
      <c r="U277" s="161"/>
      <c r="V277" s="182">
        <f t="shared" ref="V277:V345" si="145">SUM(H277:T277)</f>
        <v>0</v>
      </c>
      <c r="W277" s="161"/>
    </row>
    <row r="278" spans="1:23" s="137" customFormat="1" ht="13.5">
      <c r="A278" s="161"/>
      <c r="B278" s="169" t="s">
        <v>571</v>
      </c>
      <c r="C278" s="94" t="str">
        <f>'5'!C31</f>
        <v>Recruitment</v>
      </c>
      <c r="D278" s="18" t="str">
        <f>'5'!D31</f>
        <v>RC</v>
      </c>
      <c r="E278" s="18" t="s">
        <v>649</v>
      </c>
      <c r="F278" s="161"/>
      <c r="G278" s="161"/>
      <c r="H278" s="99"/>
      <c r="I278" s="124"/>
      <c r="J278" s="124"/>
      <c r="K278" s="124"/>
      <c r="L278" s="124"/>
      <c r="M278" s="124"/>
      <c r="N278" s="124"/>
      <c r="O278" s="124"/>
      <c r="P278" s="124"/>
      <c r="Q278" s="124"/>
      <c r="R278" s="124"/>
      <c r="S278" s="124"/>
      <c r="T278" s="124"/>
      <c r="U278" s="161"/>
      <c r="V278" s="182">
        <f t="shared" si="145"/>
        <v>0</v>
      </c>
      <c r="W278" s="161"/>
    </row>
    <row r="279" spans="1:23" s="137" customFormat="1" ht="13.5">
      <c r="A279" s="161"/>
      <c r="B279" s="169" t="s">
        <v>571</v>
      </c>
      <c r="C279" s="94" t="str">
        <f>'5'!C32</f>
        <v>Accommodation</v>
      </c>
      <c r="D279" s="18" t="str">
        <f>'5'!D32</f>
        <v>AC</v>
      </c>
      <c r="E279" s="18" t="s">
        <v>649</v>
      </c>
      <c r="F279" s="161"/>
      <c r="G279" s="161"/>
      <c r="H279" s="99"/>
      <c r="I279" s="124"/>
      <c r="J279" s="124"/>
      <c r="K279" s="124"/>
      <c r="L279" s="124"/>
      <c r="M279" s="124"/>
      <c r="N279" s="124"/>
      <c r="O279" s="124"/>
      <c r="P279" s="124"/>
      <c r="Q279" s="124"/>
      <c r="R279" s="124"/>
      <c r="S279" s="124"/>
      <c r="T279" s="124"/>
      <c r="U279" s="161"/>
      <c r="V279" s="182">
        <f t="shared" si="145"/>
        <v>0</v>
      </c>
      <c r="W279" s="161"/>
    </row>
    <row r="280" spans="1:23" s="137" customFormat="1" ht="13.5">
      <c r="A280" s="161"/>
      <c r="B280" s="169" t="s">
        <v>571</v>
      </c>
      <c r="C280" s="94" t="str">
        <f>'5'!C33</f>
        <v>External services</v>
      </c>
      <c r="D280" s="18" t="str">
        <f>'5'!D33</f>
        <v>ES</v>
      </c>
      <c r="E280" s="18" t="s">
        <v>649</v>
      </c>
      <c r="F280" s="161"/>
      <c r="G280" s="161"/>
      <c r="H280" s="99"/>
      <c r="I280" s="124"/>
      <c r="J280" s="124"/>
      <c r="K280" s="124"/>
      <c r="L280" s="124"/>
      <c r="M280" s="124"/>
      <c r="N280" s="124"/>
      <c r="O280" s="124"/>
      <c r="P280" s="124"/>
      <c r="Q280" s="124"/>
      <c r="R280" s="124"/>
      <c r="S280" s="124"/>
      <c r="T280" s="124"/>
      <c r="U280" s="161"/>
      <c r="V280" s="182">
        <f t="shared" si="145"/>
        <v>0</v>
      </c>
      <c r="W280" s="161"/>
    </row>
    <row r="281" spans="1:23" s="137" customFormat="1" ht="13.5">
      <c r="A281" s="161"/>
      <c r="B281" s="169" t="s">
        <v>571</v>
      </c>
      <c r="C281" s="94" t="str">
        <f>'5'!C34</f>
        <v>Internal services</v>
      </c>
      <c r="D281" s="18" t="str">
        <f>'5'!D34</f>
        <v>IS</v>
      </c>
      <c r="E281" s="18" t="s">
        <v>649</v>
      </c>
      <c r="F281" s="161"/>
      <c r="G281" s="161"/>
      <c r="H281" s="99"/>
      <c r="I281" s="124"/>
      <c r="J281" s="124"/>
      <c r="K281" s="124"/>
      <c r="L281" s="124"/>
      <c r="M281" s="124"/>
      <c r="N281" s="124"/>
      <c r="O281" s="124"/>
      <c r="P281" s="124"/>
      <c r="Q281" s="124"/>
      <c r="R281" s="124"/>
      <c r="S281" s="124"/>
      <c r="T281" s="124"/>
      <c r="U281" s="161"/>
      <c r="V281" s="182">
        <f t="shared" si="145"/>
        <v>0</v>
      </c>
      <c r="W281" s="161"/>
    </row>
    <row r="282" spans="1:23" s="137" customFormat="1" ht="13.5">
      <c r="A282" s="161"/>
      <c r="B282" s="169" t="s">
        <v>571</v>
      </c>
      <c r="C282" s="94" t="str">
        <f>'5'!C35</f>
        <v>Service management</v>
      </c>
      <c r="D282" s="18" t="str">
        <f>'5'!D35</f>
        <v>SM</v>
      </c>
      <c r="E282" s="18" t="s">
        <v>649</v>
      </c>
      <c r="F282" s="161"/>
      <c r="G282" s="161"/>
      <c r="H282" s="99"/>
      <c r="I282" s="124"/>
      <c r="J282" s="124"/>
      <c r="K282" s="124"/>
      <c r="L282" s="124"/>
      <c r="M282" s="124"/>
      <c r="N282" s="124"/>
      <c r="O282" s="124"/>
      <c r="P282" s="124"/>
      <c r="Q282" s="124"/>
      <c r="R282" s="124"/>
      <c r="S282" s="124"/>
      <c r="T282" s="124"/>
      <c r="U282" s="161"/>
      <c r="V282" s="182">
        <f t="shared" si="145"/>
        <v>0</v>
      </c>
      <c r="W282" s="161"/>
    </row>
    <row r="283" spans="1:23" s="137" customFormat="1" ht="13.5">
      <c r="B283" s="169" t="s">
        <v>571</v>
      </c>
      <c r="C283" s="94" t="str">
        <f>'5'!C36</f>
        <v>Transition</v>
      </c>
      <c r="D283" s="18" t="str">
        <f>'5'!D36</f>
        <v>TR</v>
      </c>
      <c r="E283" s="18" t="s">
        <v>649</v>
      </c>
      <c r="F283" s="161"/>
      <c r="G283" s="161"/>
      <c r="H283" s="99"/>
      <c r="I283" s="124"/>
      <c r="J283" s="124"/>
      <c r="K283" s="124"/>
      <c r="L283" s="124"/>
      <c r="M283" s="124"/>
      <c r="N283" s="124"/>
      <c r="O283" s="124"/>
      <c r="P283" s="124"/>
      <c r="Q283" s="124"/>
      <c r="R283" s="124"/>
      <c r="S283" s="124"/>
      <c r="T283" s="124"/>
      <c r="U283" s="161"/>
      <c r="V283" s="182">
        <f t="shared" si="145"/>
        <v>0</v>
      </c>
    </row>
    <row r="284" spans="1:23" s="161" customFormat="1" ht="13.5">
      <c r="B284" s="169" t="s">
        <v>571</v>
      </c>
      <c r="C284" s="94" t="str">
        <f>'5'!C37</f>
        <v>IT Services</v>
      </c>
      <c r="D284" s="18" t="str">
        <f>'5'!D37</f>
        <v>IT</v>
      </c>
      <c r="E284" s="18" t="s">
        <v>649</v>
      </c>
      <c r="H284" s="99"/>
      <c r="I284" s="124"/>
      <c r="J284" s="124"/>
      <c r="K284" s="124"/>
      <c r="L284" s="124"/>
      <c r="M284" s="124"/>
      <c r="N284" s="124"/>
      <c r="O284" s="124"/>
      <c r="P284" s="124"/>
      <c r="Q284" s="124"/>
      <c r="R284" s="124"/>
      <c r="S284" s="124"/>
      <c r="T284" s="124"/>
      <c r="V284" s="182">
        <f t="shared" si="145"/>
        <v>0</v>
      </c>
    </row>
    <row r="285" spans="1:23" s="161" customFormat="1" ht="13.5">
      <c r="B285" s="169" t="s">
        <v>571</v>
      </c>
      <c r="C285" s="94" t="str">
        <f>'5'!C38</f>
        <v>Office Sundry</v>
      </c>
      <c r="D285" s="18" t="str">
        <f>'5'!D38</f>
        <v>OS</v>
      </c>
      <c r="E285" s="18" t="s">
        <v>649</v>
      </c>
      <c r="H285" s="99"/>
      <c r="I285" s="124"/>
      <c r="J285" s="124"/>
      <c r="K285" s="124"/>
      <c r="L285" s="124"/>
      <c r="M285" s="124"/>
      <c r="N285" s="124"/>
      <c r="O285" s="124"/>
      <c r="P285" s="124"/>
      <c r="Q285" s="124"/>
      <c r="R285" s="124"/>
      <c r="S285" s="124"/>
      <c r="T285" s="124"/>
      <c r="V285" s="182"/>
    </row>
    <row r="286" spans="1:23" s="161" customFormat="1" ht="13.5">
      <c r="B286" s="169" t="s">
        <v>571</v>
      </c>
      <c r="C286" s="94" t="str">
        <f>'5'!C39</f>
        <v>Spare - please specify</v>
      </c>
      <c r="D286" s="18" t="str">
        <f>'5'!D39</f>
        <v>SP1</v>
      </c>
      <c r="E286" s="18" t="s">
        <v>649</v>
      </c>
      <c r="H286" s="99"/>
      <c r="I286" s="124"/>
      <c r="J286" s="124"/>
      <c r="K286" s="124"/>
      <c r="L286" s="124"/>
      <c r="M286" s="124"/>
      <c r="N286" s="124"/>
      <c r="O286" s="124"/>
      <c r="P286" s="124"/>
      <c r="Q286" s="124"/>
      <c r="R286" s="124"/>
      <c r="S286" s="124"/>
      <c r="T286" s="124"/>
      <c r="V286" s="182">
        <f>SUM(H286:T286)</f>
        <v>0</v>
      </c>
    </row>
    <row r="287" spans="1:23" s="161" customFormat="1" ht="13.5">
      <c r="B287" s="169" t="s">
        <v>571</v>
      </c>
      <c r="C287" s="94" t="str">
        <f>'5'!C40</f>
        <v>Spare - please specify</v>
      </c>
      <c r="D287" s="18" t="str">
        <f>'5'!D40</f>
        <v>SP2</v>
      </c>
      <c r="E287" s="18" t="s">
        <v>649</v>
      </c>
      <c r="H287" s="99"/>
      <c r="I287" s="124"/>
      <c r="J287" s="124"/>
      <c r="K287" s="124"/>
      <c r="L287" s="124"/>
      <c r="M287" s="124"/>
      <c r="N287" s="124"/>
      <c r="O287" s="124"/>
      <c r="P287" s="124"/>
      <c r="Q287" s="124"/>
      <c r="R287" s="124"/>
      <c r="S287" s="124"/>
      <c r="T287" s="124"/>
      <c r="V287" s="182">
        <f t="shared" si="145"/>
        <v>0</v>
      </c>
    </row>
    <row r="288" spans="1:23" s="161" customFormat="1" ht="13.5">
      <c r="B288" s="169" t="s">
        <v>571</v>
      </c>
      <c r="C288" s="94" t="str">
        <f>'5'!C41</f>
        <v>Spare - please specify</v>
      </c>
      <c r="D288" s="18" t="str">
        <f>'5'!D41</f>
        <v>SP3</v>
      </c>
      <c r="E288" s="18" t="s">
        <v>649</v>
      </c>
      <c r="H288" s="99"/>
      <c r="I288" s="124"/>
      <c r="J288" s="124"/>
      <c r="K288" s="124"/>
      <c r="L288" s="124"/>
      <c r="M288" s="124"/>
      <c r="N288" s="124"/>
      <c r="O288" s="124"/>
      <c r="P288" s="124"/>
      <c r="Q288" s="124"/>
      <c r="R288" s="124"/>
      <c r="S288" s="124"/>
      <c r="T288" s="124"/>
      <c r="V288" s="182">
        <f t="shared" si="145"/>
        <v>0</v>
      </c>
    </row>
    <row r="289" spans="2:22" s="161" customFormat="1" ht="13.5">
      <c r="B289" s="169" t="s">
        <v>574</v>
      </c>
      <c r="C289" s="16" t="str">
        <f>'5'!C42</f>
        <v>Commercial</v>
      </c>
      <c r="D289" s="18"/>
      <c r="E289" s="18"/>
      <c r="H289" s="98">
        <f t="shared" ref="H289:T289" si="146">SUM(H290:H302)</f>
        <v>0</v>
      </c>
      <c r="I289" s="98">
        <f t="shared" si="146"/>
        <v>0</v>
      </c>
      <c r="J289" s="98">
        <f t="shared" si="146"/>
        <v>0</v>
      </c>
      <c r="K289" s="98">
        <f t="shared" si="146"/>
        <v>0</v>
      </c>
      <c r="L289" s="98">
        <f t="shared" si="146"/>
        <v>0</v>
      </c>
      <c r="M289" s="98">
        <f t="shared" si="146"/>
        <v>0</v>
      </c>
      <c r="N289" s="98">
        <f t="shared" si="146"/>
        <v>0</v>
      </c>
      <c r="O289" s="98">
        <f t="shared" si="146"/>
        <v>0</v>
      </c>
      <c r="P289" s="98">
        <f t="shared" si="146"/>
        <v>0</v>
      </c>
      <c r="Q289" s="98">
        <f t="shared" si="146"/>
        <v>0</v>
      </c>
      <c r="R289" s="98">
        <f t="shared" si="146"/>
        <v>0</v>
      </c>
      <c r="S289" s="98">
        <f t="shared" si="146"/>
        <v>0</v>
      </c>
      <c r="T289" s="98">
        <f t="shared" si="146"/>
        <v>0</v>
      </c>
      <c r="U289" s="169"/>
      <c r="V289" s="182">
        <f>SUM(H289:T289)</f>
        <v>0</v>
      </c>
    </row>
    <row r="290" spans="2:22" s="137" customFormat="1" ht="13.5">
      <c r="B290" s="169" t="s">
        <v>574</v>
      </c>
      <c r="C290" s="94" t="str">
        <f>'5'!C43</f>
        <v>Payroll costs</v>
      </c>
      <c r="D290" s="18" t="str">
        <f>'5'!D43</f>
        <v>PR</v>
      </c>
      <c r="E290" s="18" t="s">
        <v>649</v>
      </c>
      <c r="F290" s="161"/>
      <c r="G290" s="161"/>
      <c r="H290" s="99"/>
      <c r="I290" s="99"/>
      <c r="J290" s="99"/>
      <c r="K290" s="99"/>
      <c r="L290" s="99"/>
      <c r="M290" s="99"/>
      <c r="N290" s="99"/>
      <c r="O290" s="99"/>
      <c r="P290" s="99"/>
      <c r="Q290" s="99"/>
      <c r="R290" s="99"/>
      <c r="S290" s="99"/>
      <c r="T290" s="99"/>
      <c r="V290" s="182">
        <f t="shared" si="145"/>
        <v>0</v>
      </c>
    </row>
    <row r="291" spans="2:22" s="137" customFormat="1" ht="13.5">
      <c r="B291" s="169" t="s">
        <v>574</v>
      </c>
      <c r="C291" s="94" t="str">
        <f>'5'!C44</f>
        <v>Non-payroll costs</v>
      </c>
      <c r="D291" s="18" t="str">
        <f>'5'!D44</f>
        <v>NP</v>
      </c>
      <c r="E291" s="18" t="s">
        <v>649</v>
      </c>
      <c r="F291" s="161"/>
      <c r="G291" s="161"/>
      <c r="H291" s="99"/>
      <c r="I291" s="99"/>
      <c r="J291" s="99"/>
      <c r="K291" s="99"/>
      <c r="L291" s="99"/>
      <c r="M291" s="99"/>
      <c r="N291" s="99"/>
      <c r="O291" s="99"/>
      <c r="P291" s="99"/>
      <c r="Q291" s="99"/>
      <c r="R291" s="99"/>
      <c r="S291" s="99"/>
      <c r="T291" s="99"/>
      <c r="U291" s="161"/>
      <c r="V291" s="182">
        <f t="shared" si="145"/>
        <v>0</v>
      </c>
    </row>
    <row r="292" spans="2:22" s="137" customFormat="1" ht="13.5">
      <c r="B292" s="169" t="s">
        <v>574</v>
      </c>
      <c r="C292" s="94" t="str">
        <f>'5'!C45</f>
        <v>Recruitment</v>
      </c>
      <c r="D292" s="18" t="str">
        <f>'5'!D45</f>
        <v>RC</v>
      </c>
      <c r="E292" s="18" t="s">
        <v>649</v>
      </c>
      <c r="F292" s="161"/>
      <c r="G292" s="161"/>
      <c r="H292" s="99"/>
      <c r="I292" s="99"/>
      <c r="J292" s="99"/>
      <c r="K292" s="99"/>
      <c r="L292" s="99"/>
      <c r="M292" s="99"/>
      <c r="N292" s="99"/>
      <c r="O292" s="99"/>
      <c r="P292" s="99"/>
      <c r="Q292" s="99"/>
      <c r="R292" s="99"/>
      <c r="S292" s="99"/>
      <c r="T292" s="99"/>
      <c r="U292" s="161"/>
      <c r="V292" s="182">
        <f t="shared" si="145"/>
        <v>0</v>
      </c>
    </row>
    <row r="293" spans="2:22" s="137" customFormat="1" ht="13.5">
      <c r="B293" s="169" t="s">
        <v>574</v>
      </c>
      <c r="C293" s="94" t="str">
        <f>'5'!C46</f>
        <v>Accommodation</v>
      </c>
      <c r="D293" s="18" t="str">
        <f>'5'!D46</f>
        <v>AC</v>
      </c>
      <c r="E293" s="18" t="s">
        <v>649</v>
      </c>
      <c r="F293" s="161"/>
      <c r="G293" s="161"/>
      <c r="H293" s="99"/>
      <c r="I293" s="99"/>
      <c r="J293" s="99"/>
      <c r="K293" s="99"/>
      <c r="L293" s="99"/>
      <c r="M293" s="99"/>
      <c r="N293" s="99"/>
      <c r="O293" s="99"/>
      <c r="P293" s="99"/>
      <c r="Q293" s="99"/>
      <c r="R293" s="99"/>
      <c r="S293" s="99"/>
      <c r="T293" s="99"/>
      <c r="U293" s="161"/>
      <c r="V293" s="182">
        <f t="shared" si="145"/>
        <v>0</v>
      </c>
    </row>
    <row r="294" spans="2:22" s="137" customFormat="1" ht="13.5">
      <c r="B294" s="169" t="s">
        <v>574</v>
      </c>
      <c r="C294" s="94" t="str">
        <f>'5'!C47</f>
        <v>External services</v>
      </c>
      <c r="D294" s="18" t="str">
        <f>'5'!D47</f>
        <v>ES</v>
      </c>
      <c r="E294" s="18" t="s">
        <v>649</v>
      </c>
      <c r="F294" s="161"/>
      <c r="G294" s="161"/>
      <c r="H294" s="99"/>
      <c r="I294" s="99"/>
      <c r="J294" s="99"/>
      <c r="K294" s="99"/>
      <c r="L294" s="99"/>
      <c r="M294" s="99"/>
      <c r="N294" s="99"/>
      <c r="O294" s="99"/>
      <c r="P294" s="99"/>
      <c r="Q294" s="99"/>
      <c r="R294" s="99"/>
      <c r="S294" s="99"/>
      <c r="T294" s="99"/>
      <c r="U294" s="161"/>
      <c r="V294" s="182">
        <f t="shared" si="145"/>
        <v>0</v>
      </c>
    </row>
    <row r="295" spans="2:22" s="137" customFormat="1" ht="13.5">
      <c r="B295" s="169" t="s">
        <v>574</v>
      </c>
      <c r="C295" s="94" t="str">
        <f>'5'!C48</f>
        <v>Internal services</v>
      </c>
      <c r="D295" s="18" t="str">
        <f>'5'!D48</f>
        <v>IS</v>
      </c>
      <c r="E295" s="18" t="s">
        <v>649</v>
      </c>
      <c r="F295" s="161"/>
      <c r="G295" s="161"/>
      <c r="H295" s="99"/>
      <c r="I295" s="99"/>
      <c r="J295" s="99"/>
      <c r="K295" s="99"/>
      <c r="L295" s="99"/>
      <c r="M295" s="99"/>
      <c r="N295" s="99"/>
      <c r="O295" s="99"/>
      <c r="P295" s="99"/>
      <c r="Q295" s="99"/>
      <c r="R295" s="99"/>
      <c r="S295" s="99"/>
      <c r="T295" s="99"/>
      <c r="U295" s="161"/>
      <c r="V295" s="182">
        <f t="shared" si="145"/>
        <v>0</v>
      </c>
    </row>
    <row r="296" spans="2:22" s="137" customFormat="1" ht="13.5">
      <c r="B296" s="169" t="s">
        <v>574</v>
      </c>
      <c r="C296" s="94" t="str">
        <f>'5'!C49</f>
        <v>Service management</v>
      </c>
      <c r="D296" s="18" t="str">
        <f>'5'!D49</f>
        <v>SM</v>
      </c>
      <c r="E296" s="18" t="s">
        <v>649</v>
      </c>
      <c r="F296" s="161"/>
      <c r="G296" s="161"/>
      <c r="H296" s="99"/>
      <c r="I296" s="99"/>
      <c r="J296" s="99"/>
      <c r="K296" s="99"/>
      <c r="L296" s="99"/>
      <c r="M296" s="99"/>
      <c r="N296" s="99"/>
      <c r="O296" s="99"/>
      <c r="P296" s="99"/>
      <c r="Q296" s="99"/>
      <c r="R296" s="99"/>
      <c r="S296" s="99"/>
      <c r="T296" s="99"/>
      <c r="U296" s="161"/>
      <c r="V296" s="182">
        <f t="shared" si="145"/>
        <v>0</v>
      </c>
    </row>
    <row r="297" spans="2:22" s="137" customFormat="1" ht="13.5">
      <c r="B297" s="169" t="s">
        <v>574</v>
      </c>
      <c r="C297" s="94" t="str">
        <f>'5'!C50</f>
        <v>Transition</v>
      </c>
      <c r="D297" s="18" t="str">
        <f>'5'!D50</f>
        <v>TR</v>
      </c>
      <c r="E297" s="18" t="s">
        <v>649</v>
      </c>
      <c r="F297" s="161"/>
      <c r="G297" s="161"/>
      <c r="H297" s="99"/>
      <c r="I297" s="99"/>
      <c r="J297" s="99"/>
      <c r="K297" s="99"/>
      <c r="L297" s="99"/>
      <c r="M297" s="99"/>
      <c r="N297" s="99"/>
      <c r="O297" s="99"/>
      <c r="P297" s="99"/>
      <c r="Q297" s="99"/>
      <c r="R297" s="99"/>
      <c r="S297" s="99"/>
      <c r="T297" s="99"/>
      <c r="U297" s="161"/>
      <c r="V297" s="182">
        <f t="shared" si="145"/>
        <v>0</v>
      </c>
    </row>
    <row r="298" spans="2:22" s="161" customFormat="1" ht="13.5">
      <c r="B298" s="169" t="s">
        <v>574</v>
      </c>
      <c r="C298" s="94" t="str">
        <f>'5'!C51</f>
        <v>IT Services</v>
      </c>
      <c r="D298" s="18" t="str">
        <f>'5'!D51</f>
        <v>IT</v>
      </c>
      <c r="E298" s="18" t="s">
        <v>649</v>
      </c>
      <c r="H298" s="99"/>
      <c r="I298" s="124"/>
      <c r="J298" s="124"/>
      <c r="K298" s="124"/>
      <c r="L298" s="124"/>
      <c r="M298" s="124"/>
      <c r="N298" s="124"/>
      <c r="O298" s="124"/>
      <c r="P298" s="124"/>
      <c r="Q298" s="124"/>
      <c r="R298" s="124"/>
      <c r="S298" s="124"/>
      <c r="T298" s="124"/>
      <c r="U298" s="18"/>
      <c r="V298" s="182">
        <f t="shared" si="145"/>
        <v>0</v>
      </c>
    </row>
    <row r="299" spans="2:22" s="161" customFormat="1" ht="13.5">
      <c r="B299" s="169" t="s">
        <v>574</v>
      </c>
      <c r="C299" s="94" t="str">
        <f>'5'!C52</f>
        <v>Office Sundry</v>
      </c>
      <c r="D299" s="18" t="str">
        <f>'5'!D52</f>
        <v>OS</v>
      </c>
      <c r="E299" s="18" t="s">
        <v>649</v>
      </c>
      <c r="H299" s="99"/>
      <c r="I299" s="124"/>
      <c r="J299" s="124"/>
      <c r="K299" s="124"/>
      <c r="L299" s="124"/>
      <c r="M299" s="124"/>
      <c r="N299" s="124"/>
      <c r="O299" s="124"/>
      <c r="P299" s="124"/>
      <c r="Q299" s="124"/>
      <c r="R299" s="124"/>
      <c r="S299" s="124"/>
      <c r="T299" s="124"/>
      <c r="U299" s="18"/>
      <c r="V299" s="182"/>
    </row>
    <row r="300" spans="2:22" s="161" customFormat="1" ht="13.5">
      <c r="B300" s="169" t="s">
        <v>574</v>
      </c>
      <c r="C300" s="94" t="str">
        <f>'5'!C53</f>
        <v>Spare - please specify</v>
      </c>
      <c r="D300" s="18" t="str">
        <f>'5'!D53</f>
        <v>SP1</v>
      </c>
      <c r="E300" s="18" t="s">
        <v>649</v>
      </c>
      <c r="H300" s="99"/>
      <c r="I300" s="124"/>
      <c r="J300" s="124"/>
      <c r="K300" s="124"/>
      <c r="L300" s="124"/>
      <c r="M300" s="124"/>
      <c r="N300" s="124"/>
      <c r="O300" s="124"/>
      <c r="P300" s="124"/>
      <c r="Q300" s="124"/>
      <c r="R300" s="124"/>
      <c r="S300" s="124"/>
      <c r="T300" s="124"/>
      <c r="U300" s="18"/>
      <c r="V300" s="182">
        <f t="shared" si="145"/>
        <v>0</v>
      </c>
    </row>
    <row r="301" spans="2:22" s="161" customFormat="1" ht="13.5">
      <c r="B301" s="169" t="s">
        <v>574</v>
      </c>
      <c r="C301" s="94" t="str">
        <f>'5'!C54</f>
        <v>Spare - please specify</v>
      </c>
      <c r="D301" s="18" t="str">
        <f>'5'!D54</f>
        <v>SP2</v>
      </c>
      <c r="E301" s="18" t="s">
        <v>649</v>
      </c>
      <c r="H301" s="99"/>
      <c r="I301" s="124"/>
      <c r="J301" s="124"/>
      <c r="K301" s="124"/>
      <c r="L301" s="124"/>
      <c r="M301" s="124"/>
      <c r="N301" s="124"/>
      <c r="O301" s="124"/>
      <c r="P301" s="124"/>
      <c r="Q301" s="124"/>
      <c r="R301" s="124"/>
      <c r="S301" s="124"/>
      <c r="T301" s="124"/>
      <c r="U301" s="18"/>
      <c r="V301" s="182">
        <f t="shared" si="145"/>
        <v>0</v>
      </c>
    </row>
    <row r="302" spans="2:22" s="161" customFormat="1" ht="13.5">
      <c r="B302" s="169" t="s">
        <v>574</v>
      </c>
      <c r="C302" s="94" t="str">
        <f>'5'!C55</f>
        <v>Spare - please specify</v>
      </c>
      <c r="D302" s="18" t="str">
        <f>'5'!D55</f>
        <v>SP3</v>
      </c>
      <c r="E302" s="18" t="s">
        <v>649</v>
      </c>
      <c r="H302" s="99"/>
      <c r="I302" s="124"/>
      <c r="J302" s="124"/>
      <c r="K302" s="124"/>
      <c r="L302" s="124"/>
      <c r="M302" s="124"/>
      <c r="N302" s="124"/>
      <c r="O302" s="124"/>
      <c r="P302" s="124"/>
      <c r="Q302" s="124"/>
      <c r="R302" s="124"/>
      <c r="S302" s="124"/>
      <c r="T302" s="124"/>
      <c r="U302" s="18"/>
      <c r="V302" s="182">
        <f t="shared" si="145"/>
        <v>0</v>
      </c>
    </row>
    <row r="303" spans="2:22" s="161" customFormat="1" ht="13.5">
      <c r="B303" s="35" t="s">
        <v>575</v>
      </c>
      <c r="C303" s="16" t="str">
        <f>'5'!C56</f>
        <v>Design &amp; Assurance</v>
      </c>
      <c r="D303" s="18"/>
      <c r="E303" s="18" t="s">
        <v>649</v>
      </c>
      <c r="H303" s="98">
        <f t="shared" ref="H303:T303" si="147">SUM(H304:H316)</f>
        <v>0</v>
      </c>
      <c r="I303" s="98">
        <f t="shared" si="147"/>
        <v>0</v>
      </c>
      <c r="J303" s="98">
        <f t="shared" si="147"/>
        <v>0</v>
      </c>
      <c r="K303" s="98">
        <f t="shared" si="147"/>
        <v>0</v>
      </c>
      <c r="L303" s="98">
        <f t="shared" si="147"/>
        <v>0</v>
      </c>
      <c r="M303" s="98">
        <f t="shared" si="147"/>
        <v>0</v>
      </c>
      <c r="N303" s="98">
        <f t="shared" si="147"/>
        <v>0</v>
      </c>
      <c r="O303" s="98">
        <f t="shared" si="147"/>
        <v>0</v>
      </c>
      <c r="P303" s="98">
        <f t="shared" si="147"/>
        <v>0</v>
      </c>
      <c r="Q303" s="98">
        <f t="shared" si="147"/>
        <v>0</v>
      </c>
      <c r="R303" s="98">
        <f t="shared" si="147"/>
        <v>0</v>
      </c>
      <c r="S303" s="98">
        <f t="shared" si="147"/>
        <v>0</v>
      </c>
      <c r="T303" s="98">
        <f t="shared" si="147"/>
        <v>0</v>
      </c>
      <c r="U303" s="169"/>
      <c r="V303" s="182">
        <f>SUM(H303:T303)</f>
        <v>0</v>
      </c>
    </row>
    <row r="304" spans="2:22" s="137" customFormat="1" ht="13.5">
      <c r="B304" s="35" t="s">
        <v>575</v>
      </c>
      <c r="C304" s="94" t="str">
        <f>'5'!C57</f>
        <v>Payroll costs</v>
      </c>
      <c r="D304" s="18" t="str">
        <f>'5'!D57</f>
        <v>PR</v>
      </c>
      <c r="E304" s="18" t="s">
        <v>649</v>
      </c>
      <c r="F304" s="161"/>
      <c r="G304" s="161"/>
      <c r="H304" s="99"/>
      <c r="I304" s="99"/>
      <c r="J304" s="99"/>
      <c r="K304" s="99"/>
      <c r="L304" s="99"/>
      <c r="M304" s="99"/>
      <c r="N304" s="99"/>
      <c r="O304" s="99"/>
      <c r="P304" s="99"/>
      <c r="Q304" s="99"/>
      <c r="R304" s="99"/>
      <c r="S304" s="99"/>
      <c r="T304" s="99"/>
      <c r="U304" s="161"/>
      <c r="V304" s="182">
        <f t="shared" si="145"/>
        <v>0</v>
      </c>
    </row>
    <row r="305" spans="2:22" s="137" customFormat="1" ht="13.5">
      <c r="B305" s="35" t="s">
        <v>575</v>
      </c>
      <c r="C305" s="94" t="str">
        <f>'5'!C58</f>
        <v>Non-payroll costs</v>
      </c>
      <c r="D305" s="18" t="str">
        <f>'5'!D58</f>
        <v>NP</v>
      </c>
      <c r="E305" s="18" t="s">
        <v>649</v>
      </c>
      <c r="F305" s="161"/>
      <c r="G305" s="161"/>
      <c r="H305" s="99"/>
      <c r="I305" s="99"/>
      <c r="J305" s="99"/>
      <c r="K305" s="99"/>
      <c r="L305" s="99"/>
      <c r="M305" s="99"/>
      <c r="N305" s="99"/>
      <c r="O305" s="99"/>
      <c r="P305" s="99"/>
      <c r="Q305" s="99"/>
      <c r="R305" s="99"/>
      <c r="S305" s="99"/>
      <c r="T305" s="99"/>
      <c r="U305" s="161"/>
      <c r="V305" s="182">
        <f t="shared" si="145"/>
        <v>0</v>
      </c>
    </row>
    <row r="306" spans="2:22" s="137" customFormat="1" ht="13.5">
      <c r="B306" s="35" t="s">
        <v>575</v>
      </c>
      <c r="C306" s="94" t="str">
        <f>'5'!C59</f>
        <v>Recruitment</v>
      </c>
      <c r="D306" s="18" t="str">
        <f>'5'!D59</f>
        <v>RC</v>
      </c>
      <c r="E306" s="18" t="s">
        <v>649</v>
      </c>
      <c r="F306" s="161"/>
      <c r="G306" s="161"/>
      <c r="H306" s="99"/>
      <c r="I306" s="99"/>
      <c r="J306" s="99"/>
      <c r="K306" s="99"/>
      <c r="L306" s="99"/>
      <c r="M306" s="99"/>
      <c r="N306" s="99"/>
      <c r="O306" s="99"/>
      <c r="P306" s="99"/>
      <c r="Q306" s="99"/>
      <c r="R306" s="99"/>
      <c r="S306" s="99"/>
      <c r="T306" s="99"/>
      <c r="U306" s="161"/>
      <c r="V306" s="182">
        <f t="shared" si="145"/>
        <v>0</v>
      </c>
    </row>
    <row r="307" spans="2:22" s="137" customFormat="1" ht="13.5">
      <c r="B307" s="35" t="s">
        <v>575</v>
      </c>
      <c r="C307" s="94" t="str">
        <f>'5'!C60</f>
        <v>Accommodation</v>
      </c>
      <c r="D307" s="18" t="str">
        <f>'5'!D60</f>
        <v>AC</v>
      </c>
      <c r="E307" s="18" t="s">
        <v>649</v>
      </c>
      <c r="F307" s="161"/>
      <c r="G307" s="161"/>
      <c r="H307" s="99"/>
      <c r="I307" s="99"/>
      <c r="J307" s="99"/>
      <c r="K307" s="99"/>
      <c r="L307" s="99"/>
      <c r="M307" s="99"/>
      <c r="N307" s="99"/>
      <c r="O307" s="99"/>
      <c r="P307" s="99"/>
      <c r="Q307" s="99"/>
      <c r="R307" s="99"/>
      <c r="S307" s="99"/>
      <c r="T307" s="99"/>
      <c r="U307" s="161"/>
      <c r="V307" s="182">
        <f t="shared" si="145"/>
        <v>0</v>
      </c>
    </row>
    <row r="308" spans="2:22" s="137" customFormat="1" ht="13.5">
      <c r="B308" s="35" t="s">
        <v>575</v>
      </c>
      <c r="C308" s="94" t="str">
        <f>'5'!C61</f>
        <v>External services</v>
      </c>
      <c r="D308" s="18" t="str">
        <f>'5'!D61</f>
        <v>ES</v>
      </c>
      <c r="E308" s="18" t="s">
        <v>649</v>
      </c>
      <c r="F308" s="161"/>
      <c r="G308" s="161"/>
      <c r="H308" s="99"/>
      <c r="I308" s="99"/>
      <c r="J308" s="99"/>
      <c r="K308" s="99"/>
      <c r="L308" s="99"/>
      <c r="M308" s="99"/>
      <c r="N308" s="99"/>
      <c r="O308" s="99"/>
      <c r="P308" s="99"/>
      <c r="Q308" s="99"/>
      <c r="R308" s="99"/>
      <c r="S308" s="99"/>
      <c r="T308" s="99"/>
      <c r="U308" s="161"/>
      <c r="V308" s="182">
        <f t="shared" si="145"/>
        <v>0</v>
      </c>
    </row>
    <row r="309" spans="2:22" s="137" customFormat="1" ht="13.5">
      <c r="B309" s="35" t="s">
        <v>575</v>
      </c>
      <c r="C309" s="94" t="str">
        <f>'5'!C62</f>
        <v>Internal services</v>
      </c>
      <c r="D309" s="18" t="str">
        <f>'5'!D62</f>
        <v>IS</v>
      </c>
      <c r="E309" s="18" t="s">
        <v>649</v>
      </c>
      <c r="F309" s="161"/>
      <c r="G309" s="161"/>
      <c r="H309" s="99"/>
      <c r="I309" s="99"/>
      <c r="J309" s="99"/>
      <c r="K309" s="99"/>
      <c r="L309" s="99"/>
      <c r="M309" s="99"/>
      <c r="N309" s="99"/>
      <c r="O309" s="99"/>
      <c r="P309" s="99"/>
      <c r="Q309" s="99"/>
      <c r="R309" s="99"/>
      <c r="S309" s="99"/>
      <c r="T309" s="99"/>
      <c r="U309" s="161"/>
      <c r="V309" s="182">
        <f t="shared" si="145"/>
        <v>0</v>
      </c>
    </row>
    <row r="310" spans="2:22" s="137" customFormat="1" ht="13.5">
      <c r="B310" s="35" t="s">
        <v>575</v>
      </c>
      <c r="C310" s="94" t="str">
        <f>'5'!C63</f>
        <v>Service management</v>
      </c>
      <c r="D310" s="18" t="str">
        <f>'5'!D63</f>
        <v>SM</v>
      </c>
      <c r="E310" s="18" t="s">
        <v>649</v>
      </c>
      <c r="F310" s="161"/>
      <c r="G310" s="161"/>
      <c r="H310" s="99"/>
      <c r="I310" s="99"/>
      <c r="J310" s="99"/>
      <c r="K310" s="99"/>
      <c r="L310" s="99"/>
      <c r="M310" s="99"/>
      <c r="N310" s="99"/>
      <c r="O310" s="99"/>
      <c r="P310" s="99"/>
      <c r="Q310" s="99"/>
      <c r="R310" s="99"/>
      <c r="S310" s="99"/>
      <c r="T310" s="99"/>
      <c r="U310" s="161"/>
      <c r="V310" s="182">
        <f t="shared" si="145"/>
        <v>0</v>
      </c>
    </row>
    <row r="311" spans="2:22" s="137" customFormat="1" ht="13.5">
      <c r="B311" s="35" t="s">
        <v>575</v>
      </c>
      <c r="C311" s="94" t="str">
        <f>'5'!C64</f>
        <v>Transition</v>
      </c>
      <c r="D311" s="18" t="str">
        <f>'5'!D64</f>
        <v>TR</v>
      </c>
      <c r="E311" s="18" t="s">
        <v>649</v>
      </c>
      <c r="F311" s="161"/>
      <c r="G311" s="161"/>
      <c r="H311" s="99"/>
      <c r="I311" s="99"/>
      <c r="J311" s="99"/>
      <c r="K311" s="99"/>
      <c r="L311" s="99"/>
      <c r="M311" s="99"/>
      <c r="N311" s="99"/>
      <c r="O311" s="99"/>
      <c r="P311" s="99"/>
      <c r="Q311" s="99"/>
      <c r="R311" s="99"/>
      <c r="S311" s="99"/>
      <c r="T311" s="99"/>
      <c r="U311" s="161"/>
      <c r="V311" s="182">
        <f t="shared" si="145"/>
        <v>0</v>
      </c>
    </row>
    <row r="312" spans="2:22" s="161" customFormat="1" ht="13.5">
      <c r="B312" s="35" t="s">
        <v>575</v>
      </c>
      <c r="C312" s="94" t="str">
        <f>'5'!C65</f>
        <v>IT Services</v>
      </c>
      <c r="D312" s="18" t="str">
        <f>'5'!D65</f>
        <v>IT</v>
      </c>
      <c r="E312" s="18" t="s">
        <v>649</v>
      </c>
      <c r="H312" s="99"/>
      <c r="I312" s="124"/>
      <c r="J312" s="124"/>
      <c r="K312" s="124"/>
      <c r="L312" s="124"/>
      <c r="M312" s="124"/>
      <c r="N312" s="124"/>
      <c r="O312" s="124"/>
      <c r="P312" s="124"/>
      <c r="Q312" s="124"/>
      <c r="R312" s="124"/>
      <c r="S312" s="124"/>
      <c r="T312" s="124"/>
      <c r="V312" s="182">
        <f t="shared" si="145"/>
        <v>0</v>
      </c>
    </row>
    <row r="313" spans="2:22" s="161" customFormat="1" ht="13.5">
      <c r="B313" s="35" t="s">
        <v>575</v>
      </c>
      <c r="C313" s="94" t="str">
        <f>'5'!C66</f>
        <v>Office Sundry</v>
      </c>
      <c r="D313" s="18" t="str">
        <f>'5'!D66</f>
        <v>OS</v>
      </c>
      <c r="E313" s="18" t="s">
        <v>649</v>
      </c>
      <c r="H313" s="99"/>
      <c r="I313" s="124"/>
      <c r="J313" s="124"/>
      <c r="K313" s="124"/>
      <c r="L313" s="124"/>
      <c r="M313" s="124"/>
      <c r="N313" s="124"/>
      <c r="O313" s="124"/>
      <c r="P313" s="124"/>
      <c r="Q313" s="124"/>
      <c r="R313" s="124"/>
      <c r="S313" s="124"/>
      <c r="T313" s="124"/>
      <c r="V313" s="182"/>
    </row>
    <row r="314" spans="2:22" s="161" customFormat="1" ht="13.5">
      <c r="B314" s="35" t="s">
        <v>575</v>
      </c>
      <c r="C314" s="94" t="str">
        <f>'5'!C67</f>
        <v>Spare - please specify</v>
      </c>
      <c r="D314" s="18" t="str">
        <f>'5'!D67</f>
        <v>SP1</v>
      </c>
      <c r="E314" s="18" t="s">
        <v>649</v>
      </c>
      <c r="H314" s="99"/>
      <c r="I314" s="124"/>
      <c r="J314" s="124"/>
      <c r="K314" s="124"/>
      <c r="L314" s="124"/>
      <c r="M314" s="124"/>
      <c r="N314" s="124"/>
      <c r="O314" s="124"/>
      <c r="P314" s="124"/>
      <c r="Q314" s="124"/>
      <c r="R314" s="124"/>
      <c r="S314" s="124"/>
      <c r="T314" s="124"/>
      <c r="V314" s="182">
        <f t="shared" si="145"/>
        <v>0</v>
      </c>
    </row>
    <row r="315" spans="2:22" s="161" customFormat="1" ht="13.5">
      <c r="B315" s="35" t="s">
        <v>575</v>
      </c>
      <c r="C315" s="94" t="str">
        <f>'5'!C68</f>
        <v>Spare - please specify</v>
      </c>
      <c r="D315" s="18" t="str">
        <f>'5'!D68</f>
        <v>SP2</v>
      </c>
      <c r="E315" s="18" t="s">
        <v>649</v>
      </c>
      <c r="H315" s="99"/>
      <c r="I315" s="124"/>
      <c r="J315" s="124"/>
      <c r="K315" s="124"/>
      <c r="L315" s="124"/>
      <c r="M315" s="124"/>
      <c r="N315" s="124"/>
      <c r="O315" s="124"/>
      <c r="P315" s="124"/>
      <c r="Q315" s="124"/>
      <c r="R315" s="124"/>
      <c r="S315" s="124"/>
      <c r="T315" s="124"/>
      <c r="V315" s="182">
        <f t="shared" si="145"/>
        <v>0</v>
      </c>
    </row>
    <row r="316" spans="2:22" s="161" customFormat="1" ht="13.5">
      <c r="B316" s="35" t="s">
        <v>575</v>
      </c>
      <c r="C316" s="94" t="str">
        <f>'5'!C69</f>
        <v>Spare - please specify</v>
      </c>
      <c r="D316" s="18" t="str">
        <f>'5'!D69</f>
        <v>SP3</v>
      </c>
      <c r="E316" s="18" t="s">
        <v>649</v>
      </c>
      <c r="H316" s="99"/>
      <c r="I316" s="124"/>
      <c r="J316" s="124"/>
      <c r="K316" s="124"/>
      <c r="L316" s="124"/>
      <c r="M316" s="124"/>
      <c r="N316" s="124"/>
      <c r="O316" s="124"/>
      <c r="P316" s="124"/>
      <c r="Q316" s="124"/>
      <c r="R316" s="124"/>
      <c r="S316" s="124"/>
      <c r="T316" s="124"/>
      <c r="V316" s="182">
        <f t="shared" si="145"/>
        <v>0</v>
      </c>
    </row>
    <row r="317" spans="2:22" s="161" customFormat="1" ht="13.5">
      <c r="B317" s="35" t="s">
        <v>573</v>
      </c>
      <c r="C317" s="16" t="str">
        <f>'5'!C70</f>
        <v>Finance</v>
      </c>
      <c r="D317" s="18"/>
      <c r="E317" s="18" t="s">
        <v>649</v>
      </c>
      <c r="H317" s="98">
        <f t="shared" ref="H317:T317" si="148">SUM(H318:H330)</f>
        <v>0</v>
      </c>
      <c r="I317" s="98">
        <f t="shared" si="148"/>
        <v>0</v>
      </c>
      <c r="J317" s="98">
        <f t="shared" si="148"/>
        <v>0</v>
      </c>
      <c r="K317" s="98">
        <f t="shared" si="148"/>
        <v>0</v>
      </c>
      <c r="L317" s="98">
        <f t="shared" si="148"/>
        <v>0</v>
      </c>
      <c r="M317" s="98">
        <f t="shared" si="148"/>
        <v>0</v>
      </c>
      <c r="N317" s="98">
        <f t="shared" si="148"/>
        <v>0</v>
      </c>
      <c r="O317" s="98">
        <f t="shared" si="148"/>
        <v>0</v>
      </c>
      <c r="P317" s="98">
        <f t="shared" si="148"/>
        <v>0</v>
      </c>
      <c r="Q317" s="98">
        <f t="shared" si="148"/>
        <v>0</v>
      </c>
      <c r="R317" s="98">
        <f t="shared" si="148"/>
        <v>0</v>
      </c>
      <c r="S317" s="98">
        <f t="shared" si="148"/>
        <v>0</v>
      </c>
      <c r="T317" s="98">
        <f t="shared" si="148"/>
        <v>0</v>
      </c>
      <c r="U317" s="169"/>
      <c r="V317" s="182">
        <f t="shared" si="145"/>
        <v>0</v>
      </c>
    </row>
    <row r="318" spans="2:22" s="137" customFormat="1" ht="13.5">
      <c r="B318" s="35" t="s">
        <v>573</v>
      </c>
      <c r="C318" s="94" t="str">
        <f>'5'!C71</f>
        <v>Payroll costs</v>
      </c>
      <c r="D318" s="18" t="str">
        <f>'5'!D71</f>
        <v>PR</v>
      </c>
      <c r="E318" s="18" t="s">
        <v>649</v>
      </c>
      <c r="F318" s="161"/>
      <c r="G318" s="161"/>
      <c r="H318" s="99"/>
      <c r="I318" s="99"/>
      <c r="J318" s="99"/>
      <c r="K318" s="99"/>
      <c r="L318" s="99"/>
      <c r="M318" s="99"/>
      <c r="N318" s="99"/>
      <c r="O318" s="99"/>
      <c r="P318" s="99"/>
      <c r="Q318" s="99"/>
      <c r="R318" s="99"/>
      <c r="S318" s="99"/>
      <c r="T318" s="99"/>
      <c r="U318" s="161"/>
      <c r="V318" s="182">
        <f t="shared" si="145"/>
        <v>0</v>
      </c>
    </row>
    <row r="319" spans="2:22" s="137" customFormat="1" ht="13.5">
      <c r="B319" s="35" t="s">
        <v>573</v>
      </c>
      <c r="C319" s="94" t="str">
        <f>'5'!C72</f>
        <v>Non-payroll costs</v>
      </c>
      <c r="D319" s="18" t="str">
        <f>'5'!D72</f>
        <v>NP</v>
      </c>
      <c r="E319" s="18" t="s">
        <v>649</v>
      </c>
      <c r="F319" s="161"/>
      <c r="G319" s="161"/>
      <c r="H319" s="99"/>
      <c r="I319" s="99"/>
      <c r="J319" s="99"/>
      <c r="K319" s="99"/>
      <c r="L319" s="99"/>
      <c r="M319" s="99"/>
      <c r="N319" s="99"/>
      <c r="O319" s="99"/>
      <c r="P319" s="99"/>
      <c r="Q319" s="99"/>
      <c r="R319" s="99"/>
      <c r="S319" s="99"/>
      <c r="T319" s="99"/>
      <c r="U319" s="161"/>
      <c r="V319" s="182">
        <f t="shared" si="145"/>
        <v>0</v>
      </c>
    </row>
    <row r="320" spans="2:22" s="137" customFormat="1" ht="13.5">
      <c r="B320" s="35" t="s">
        <v>573</v>
      </c>
      <c r="C320" s="94" t="str">
        <f>'5'!C73</f>
        <v>Recruitment</v>
      </c>
      <c r="D320" s="18" t="str">
        <f>'5'!D73</f>
        <v>RC</v>
      </c>
      <c r="E320" s="18" t="s">
        <v>649</v>
      </c>
      <c r="F320" s="161"/>
      <c r="G320" s="161"/>
      <c r="H320" s="99"/>
      <c r="I320" s="99"/>
      <c r="J320" s="99"/>
      <c r="K320" s="99"/>
      <c r="L320" s="99"/>
      <c r="M320" s="99"/>
      <c r="N320" s="99"/>
      <c r="O320" s="99"/>
      <c r="P320" s="99"/>
      <c r="Q320" s="99"/>
      <c r="R320" s="99"/>
      <c r="S320" s="99"/>
      <c r="T320" s="99"/>
      <c r="U320" s="161"/>
      <c r="V320" s="182">
        <f t="shared" si="145"/>
        <v>0</v>
      </c>
    </row>
    <row r="321" spans="2:22" s="137" customFormat="1" ht="13.5">
      <c r="B321" s="35" t="s">
        <v>573</v>
      </c>
      <c r="C321" s="94" t="str">
        <f>'5'!C74</f>
        <v>Accommodation</v>
      </c>
      <c r="D321" s="18" t="str">
        <f>'5'!D74</f>
        <v>AC</v>
      </c>
      <c r="E321" s="18" t="s">
        <v>649</v>
      </c>
      <c r="F321" s="161"/>
      <c r="G321" s="161"/>
      <c r="H321" s="99"/>
      <c r="I321" s="99"/>
      <c r="J321" s="99"/>
      <c r="K321" s="99"/>
      <c r="L321" s="99"/>
      <c r="M321" s="99"/>
      <c r="N321" s="99"/>
      <c r="O321" s="99"/>
      <c r="P321" s="99"/>
      <c r="Q321" s="99"/>
      <c r="R321" s="99"/>
      <c r="S321" s="99"/>
      <c r="T321" s="99"/>
      <c r="U321" s="161"/>
      <c r="V321" s="182">
        <f t="shared" si="145"/>
        <v>0</v>
      </c>
    </row>
    <row r="322" spans="2:22" s="137" customFormat="1" ht="13.5">
      <c r="B322" s="35" t="s">
        <v>573</v>
      </c>
      <c r="C322" s="94" t="str">
        <f>'5'!C75</f>
        <v>External services</v>
      </c>
      <c r="D322" s="18" t="str">
        <f>'5'!D75</f>
        <v>ES</v>
      </c>
      <c r="E322" s="18" t="s">
        <v>649</v>
      </c>
      <c r="F322" s="161"/>
      <c r="G322" s="161"/>
      <c r="H322" s="99"/>
      <c r="I322" s="99"/>
      <c r="J322" s="99"/>
      <c r="K322" s="99"/>
      <c r="L322" s="99"/>
      <c r="M322" s="99"/>
      <c r="N322" s="99"/>
      <c r="O322" s="99"/>
      <c r="P322" s="99"/>
      <c r="Q322" s="99"/>
      <c r="R322" s="99"/>
      <c r="S322" s="99"/>
      <c r="T322" s="99"/>
      <c r="U322" s="161"/>
      <c r="V322" s="182">
        <f t="shared" si="145"/>
        <v>0</v>
      </c>
    </row>
    <row r="323" spans="2:22" s="137" customFormat="1" ht="13.5">
      <c r="B323" s="35" t="s">
        <v>573</v>
      </c>
      <c r="C323" s="94" t="str">
        <f>'5'!C76</f>
        <v>Internal services</v>
      </c>
      <c r="D323" s="18" t="str">
        <f>'5'!D76</f>
        <v>IS</v>
      </c>
      <c r="E323" s="18" t="s">
        <v>649</v>
      </c>
      <c r="F323" s="161"/>
      <c r="G323" s="161"/>
      <c r="H323" s="99"/>
      <c r="I323" s="99"/>
      <c r="J323" s="99"/>
      <c r="K323" s="99"/>
      <c r="L323" s="99"/>
      <c r="M323" s="99"/>
      <c r="N323" s="99"/>
      <c r="O323" s="99"/>
      <c r="P323" s="99"/>
      <c r="Q323" s="99"/>
      <c r="R323" s="99"/>
      <c r="S323" s="99"/>
      <c r="T323" s="99"/>
      <c r="U323" s="161"/>
      <c r="V323" s="182">
        <f t="shared" si="145"/>
        <v>0</v>
      </c>
    </row>
    <row r="324" spans="2:22" s="137" customFormat="1" ht="13.5">
      <c r="B324" s="35" t="s">
        <v>573</v>
      </c>
      <c r="C324" s="94" t="str">
        <f>'5'!C77</f>
        <v>Service management</v>
      </c>
      <c r="D324" s="18" t="str">
        <f>'5'!D77</f>
        <v>SM</v>
      </c>
      <c r="E324" s="18" t="s">
        <v>649</v>
      </c>
      <c r="F324" s="161"/>
      <c r="G324" s="161"/>
      <c r="H324" s="99"/>
      <c r="I324" s="99"/>
      <c r="J324" s="99"/>
      <c r="K324" s="99"/>
      <c r="L324" s="99"/>
      <c r="M324" s="99"/>
      <c r="N324" s="99"/>
      <c r="O324" s="99"/>
      <c r="P324" s="99"/>
      <c r="Q324" s="99"/>
      <c r="R324" s="99"/>
      <c r="S324" s="99"/>
      <c r="T324" s="99"/>
      <c r="U324" s="161"/>
      <c r="V324" s="182">
        <f t="shared" si="145"/>
        <v>0</v>
      </c>
    </row>
    <row r="325" spans="2:22" s="137" customFormat="1" ht="13.5">
      <c r="B325" s="35" t="s">
        <v>573</v>
      </c>
      <c r="C325" s="94" t="str">
        <f>'5'!C78</f>
        <v>Transition</v>
      </c>
      <c r="D325" s="18" t="str">
        <f>'5'!D78</f>
        <v>TR</v>
      </c>
      <c r="E325" s="18" t="s">
        <v>649</v>
      </c>
      <c r="F325" s="161"/>
      <c r="G325" s="161"/>
      <c r="H325" s="99"/>
      <c r="I325" s="99"/>
      <c r="J325" s="99"/>
      <c r="K325" s="99"/>
      <c r="L325" s="99"/>
      <c r="M325" s="99"/>
      <c r="N325" s="99"/>
      <c r="O325" s="99"/>
      <c r="P325" s="99"/>
      <c r="Q325" s="99"/>
      <c r="R325" s="99"/>
      <c r="S325" s="99"/>
      <c r="T325" s="99"/>
      <c r="U325" s="161"/>
      <c r="V325" s="182">
        <f t="shared" si="145"/>
        <v>0</v>
      </c>
    </row>
    <row r="326" spans="2:22" s="161" customFormat="1" ht="13.5">
      <c r="B326" s="35" t="s">
        <v>573</v>
      </c>
      <c r="C326" s="94" t="str">
        <f>'5'!C79</f>
        <v>IT Services</v>
      </c>
      <c r="D326" s="18" t="str">
        <f>'5'!D79</f>
        <v>IT</v>
      </c>
      <c r="E326" s="18" t="s">
        <v>649</v>
      </c>
      <c r="H326" s="99"/>
      <c r="I326" s="124"/>
      <c r="J326" s="124"/>
      <c r="K326" s="124"/>
      <c r="L326" s="124"/>
      <c r="M326" s="124"/>
      <c r="N326" s="124"/>
      <c r="O326" s="124"/>
      <c r="P326" s="124"/>
      <c r="Q326" s="124"/>
      <c r="R326" s="124"/>
      <c r="S326" s="124"/>
      <c r="T326" s="124"/>
      <c r="V326" s="182">
        <f t="shared" si="145"/>
        <v>0</v>
      </c>
    </row>
    <row r="327" spans="2:22" s="161" customFormat="1" ht="13.5">
      <c r="B327" s="35" t="s">
        <v>573</v>
      </c>
      <c r="C327" s="94" t="str">
        <f>'5'!C80</f>
        <v>Office Sundry</v>
      </c>
      <c r="D327" s="18" t="str">
        <f>'5'!D80</f>
        <v>OS</v>
      </c>
      <c r="E327" s="18" t="s">
        <v>649</v>
      </c>
      <c r="H327" s="99"/>
      <c r="I327" s="124"/>
      <c r="J327" s="124"/>
      <c r="K327" s="124"/>
      <c r="L327" s="124"/>
      <c r="M327" s="124"/>
      <c r="N327" s="124"/>
      <c r="O327" s="124"/>
      <c r="P327" s="124"/>
      <c r="Q327" s="124"/>
      <c r="R327" s="124"/>
      <c r="S327" s="124"/>
      <c r="T327" s="124"/>
      <c r="V327" s="182"/>
    </row>
    <row r="328" spans="2:22" s="161" customFormat="1" ht="13.5">
      <c r="B328" s="35" t="s">
        <v>573</v>
      </c>
      <c r="C328" s="94" t="str">
        <f>'5'!C81</f>
        <v>Spare - please specify</v>
      </c>
      <c r="D328" s="18" t="str">
        <f>'5'!D81</f>
        <v>SP1</v>
      </c>
      <c r="E328" s="18" t="s">
        <v>649</v>
      </c>
      <c r="H328" s="99"/>
      <c r="I328" s="124"/>
      <c r="J328" s="124"/>
      <c r="K328" s="124"/>
      <c r="L328" s="124"/>
      <c r="M328" s="124"/>
      <c r="N328" s="124"/>
      <c r="O328" s="124"/>
      <c r="P328" s="124"/>
      <c r="Q328" s="124"/>
      <c r="R328" s="124"/>
      <c r="S328" s="124"/>
      <c r="T328" s="124"/>
      <c r="V328" s="182">
        <f t="shared" si="145"/>
        <v>0</v>
      </c>
    </row>
    <row r="329" spans="2:22" s="161" customFormat="1" ht="13.5">
      <c r="B329" s="35" t="s">
        <v>573</v>
      </c>
      <c r="C329" s="94" t="str">
        <f>'5'!C82</f>
        <v>Spare - please specify</v>
      </c>
      <c r="D329" s="18" t="str">
        <f>'5'!D82</f>
        <v>SP2</v>
      </c>
      <c r="E329" s="18" t="s">
        <v>649</v>
      </c>
      <c r="H329" s="99"/>
      <c r="I329" s="124"/>
      <c r="J329" s="124"/>
      <c r="K329" s="124"/>
      <c r="L329" s="124"/>
      <c r="M329" s="124"/>
      <c r="N329" s="124"/>
      <c r="O329" s="124"/>
      <c r="P329" s="124"/>
      <c r="Q329" s="124"/>
      <c r="R329" s="124"/>
      <c r="S329" s="124"/>
      <c r="T329" s="124"/>
      <c r="V329" s="182">
        <f t="shared" si="145"/>
        <v>0</v>
      </c>
    </row>
    <row r="330" spans="2:22" s="161" customFormat="1" ht="13.5">
      <c r="B330" s="35" t="s">
        <v>573</v>
      </c>
      <c r="C330" s="94" t="str">
        <f>'5'!C83</f>
        <v>Spare - please specify</v>
      </c>
      <c r="D330" s="18" t="str">
        <f>'5'!D83</f>
        <v>SP3</v>
      </c>
      <c r="E330" s="18" t="s">
        <v>649</v>
      </c>
      <c r="H330" s="99"/>
      <c r="I330" s="124"/>
      <c r="J330" s="124"/>
      <c r="K330" s="124"/>
      <c r="L330" s="124"/>
      <c r="M330" s="124"/>
      <c r="N330" s="124"/>
      <c r="O330" s="124"/>
      <c r="P330" s="124"/>
      <c r="Q330" s="124"/>
      <c r="R330" s="124"/>
      <c r="S330" s="124"/>
      <c r="T330" s="124"/>
      <c r="V330" s="182">
        <f t="shared" si="145"/>
        <v>0</v>
      </c>
    </row>
    <row r="331" spans="2:22" s="161" customFormat="1" ht="13.5">
      <c r="B331" s="35" t="s">
        <v>572</v>
      </c>
      <c r="C331" s="16" t="str">
        <f>'5'!C84</f>
        <v>Industry</v>
      </c>
      <c r="D331" s="18"/>
      <c r="E331" s="18" t="s">
        <v>649</v>
      </c>
      <c r="H331" s="98">
        <f t="shared" ref="H331:T331" si="149">SUM(H332:H344)</f>
        <v>0</v>
      </c>
      <c r="I331" s="98">
        <f t="shared" si="149"/>
        <v>0</v>
      </c>
      <c r="J331" s="98">
        <f t="shared" si="149"/>
        <v>0</v>
      </c>
      <c r="K331" s="98">
        <f t="shared" si="149"/>
        <v>0</v>
      </c>
      <c r="L331" s="98">
        <f t="shared" si="149"/>
        <v>0</v>
      </c>
      <c r="M331" s="98">
        <f t="shared" si="149"/>
        <v>0</v>
      </c>
      <c r="N331" s="98">
        <f t="shared" si="149"/>
        <v>0</v>
      </c>
      <c r="O331" s="98">
        <f t="shared" si="149"/>
        <v>0</v>
      </c>
      <c r="P331" s="98">
        <f t="shared" si="149"/>
        <v>0</v>
      </c>
      <c r="Q331" s="98">
        <f t="shared" si="149"/>
        <v>0</v>
      </c>
      <c r="R331" s="98">
        <f t="shared" si="149"/>
        <v>0</v>
      </c>
      <c r="S331" s="98">
        <f t="shared" si="149"/>
        <v>0</v>
      </c>
      <c r="T331" s="98">
        <f t="shared" si="149"/>
        <v>0</v>
      </c>
      <c r="U331" s="169"/>
      <c r="V331" s="182">
        <f t="shared" si="145"/>
        <v>0</v>
      </c>
    </row>
    <row r="332" spans="2:22" s="137" customFormat="1" ht="13.5">
      <c r="B332" s="35" t="s">
        <v>572</v>
      </c>
      <c r="C332" s="94" t="str">
        <f>'5'!C85</f>
        <v>Payroll costs</v>
      </c>
      <c r="D332" s="18" t="str">
        <f>'5'!D85</f>
        <v>PR</v>
      </c>
      <c r="E332" s="18" t="s">
        <v>649</v>
      </c>
      <c r="F332" s="161"/>
      <c r="G332" s="161"/>
      <c r="H332" s="99"/>
      <c r="I332" s="99"/>
      <c r="J332" s="99"/>
      <c r="K332" s="99"/>
      <c r="L332" s="99"/>
      <c r="M332" s="99"/>
      <c r="N332" s="99"/>
      <c r="O332" s="99"/>
      <c r="P332" s="99"/>
      <c r="Q332" s="99"/>
      <c r="R332" s="99"/>
      <c r="S332" s="99"/>
      <c r="T332" s="99"/>
      <c r="U332" s="161"/>
      <c r="V332" s="182">
        <f t="shared" si="145"/>
        <v>0</v>
      </c>
    </row>
    <row r="333" spans="2:22" s="137" customFormat="1" ht="13.5">
      <c r="B333" s="35" t="s">
        <v>572</v>
      </c>
      <c r="C333" s="94" t="str">
        <f>'5'!C86</f>
        <v>Non-payroll costs</v>
      </c>
      <c r="D333" s="18" t="str">
        <f>'5'!D86</f>
        <v>NP</v>
      </c>
      <c r="E333" s="18" t="s">
        <v>649</v>
      </c>
      <c r="F333" s="161"/>
      <c r="G333" s="161"/>
      <c r="H333" s="99"/>
      <c r="I333" s="99"/>
      <c r="J333" s="99"/>
      <c r="K333" s="99"/>
      <c r="L333" s="99"/>
      <c r="M333" s="99"/>
      <c r="N333" s="99"/>
      <c r="O333" s="99"/>
      <c r="P333" s="99"/>
      <c r="Q333" s="99"/>
      <c r="R333" s="99"/>
      <c r="S333" s="99"/>
      <c r="T333" s="99"/>
      <c r="U333" s="161"/>
      <c r="V333" s="182">
        <f t="shared" si="145"/>
        <v>0</v>
      </c>
    </row>
    <row r="334" spans="2:22" s="137" customFormat="1" ht="13.5">
      <c r="B334" s="35" t="s">
        <v>572</v>
      </c>
      <c r="C334" s="94" t="str">
        <f>'5'!C87</f>
        <v>Recruitment</v>
      </c>
      <c r="D334" s="18" t="str">
        <f>'5'!D87</f>
        <v>RC</v>
      </c>
      <c r="E334" s="18" t="s">
        <v>649</v>
      </c>
      <c r="F334" s="161"/>
      <c r="G334" s="161"/>
      <c r="H334" s="99"/>
      <c r="I334" s="99"/>
      <c r="J334" s="99"/>
      <c r="K334" s="99"/>
      <c r="L334" s="99"/>
      <c r="M334" s="99"/>
      <c r="N334" s="99"/>
      <c r="O334" s="99"/>
      <c r="P334" s="99"/>
      <c r="Q334" s="99"/>
      <c r="R334" s="99"/>
      <c r="S334" s="99"/>
      <c r="T334" s="99"/>
      <c r="U334" s="161"/>
      <c r="V334" s="182">
        <f t="shared" si="145"/>
        <v>0</v>
      </c>
    </row>
    <row r="335" spans="2:22" s="137" customFormat="1" ht="13.5">
      <c r="B335" s="35" t="s">
        <v>572</v>
      </c>
      <c r="C335" s="94" t="str">
        <f>'5'!C88</f>
        <v>Accommodation</v>
      </c>
      <c r="D335" s="18" t="str">
        <f>'5'!D88</f>
        <v>AC</v>
      </c>
      <c r="E335" s="18" t="s">
        <v>649</v>
      </c>
      <c r="F335" s="161"/>
      <c r="G335" s="161"/>
      <c r="H335" s="99"/>
      <c r="I335" s="99"/>
      <c r="J335" s="99"/>
      <c r="K335" s="99"/>
      <c r="L335" s="99"/>
      <c r="M335" s="99"/>
      <c r="N335" s="99"/>
      <c r="O335" s="99"/>
      <c r="P335" s="99"/>
      <c r="Q335" s="99"/>
      <c r="R335" s="99"/>
      <c r="S335" s="99"/>
      <c r="T335" s="99"/>
      <c r="U335" s="161"/>
      <c r="V335" s="182">
        <f t="shared" si="145"/>
        <v>0</v>
      </c>
    </row>
    <row r="336" spans="2:22" s="137" customFormat="1" ht="13.5">
      <c r="B336" s="35" t="s">
        <v>572</v>
      </c>
      <c r="C336" s="94" t="str">
        <f>'5'!C89</f>
        <v>External services</v>
      </c>
      <c r="D336" s="18" t="str">
        <f>'5'!D89</f>
        <v>ES</v>
      </c>
      <c r="E336" s="18" t="s">
        <v>649</v>
      </c>
      <c r="F336" s="161"/>
      <c r="G336" s="161"/>
      <c r="H336" s="99"/>
      <c r="I336" s="99"/>
      <c r="J336" s="99"/>
      <c r="K336" s="99"/>
      <c r="L336" s="99"/>
      <c r="M336" s="99"/>
      <c r="N336" s="99"/>
      <c r="O336" s="99"/>
      <c r="P336" s="99"/>
      <c r="Q336" s="99"/>
      <c r="R336" s="99"/>
      <c r="S336" s="99"/>
      <c r="T336" s="99"/>
      <c r="U336" s="161"/>
      <c r="V336" s="182">
        <f t="shared" si="145"/>
        <v>0</v>
      </c>
    </row>
    <row r="337" spans="2:22" s="137" customFormat="1" ht="13.5">
      <c r="B337" s="35" t="s">
        <v>572</v>
      </c>
      <c r="C337" s="94" t="str">
        <f>'5'!C90</f>
        <v>Internal services</v>
      </c>
      <c r="D337" s="18" t="str">
        <f>'5'!D90</f>
        <v>IS</v>
      </c>
      <c r="E337" s="18" t="s">
        <v>649</v>
      </c>
      <c r="F337" s="161"/>
      <c r="G337" s="161"/>
      <c r="H337" s="99"/>
      <c r="I337" s="99"/>
      <c r="J337" s="99"/>
      <c r="K337" s="99"/>
      <c r="L337" s="99"/>
      <c r="M337" s="99"/>
      <c r="N337" s="99"/>
      <c r="O337" s="99"/>
      <c r="P337" s="99"/>
      <c r="Q337" s="99"/>
      <c r="R337" s="99"/>
      <c r="S337" s="99"/>
      <c r="T337" s="99"/>
      <c r="U337" s="161"/>
      <c r="V337" s="182">
        <f t="shared" si="145"/>
        <v>0</v>
      </c>
    </row>
    <row r="338" spans="2:22" s="137" customFormat="1" ht="13.5">
      <c r="B338" s="35" t="s">
        <v>572</v>
      </c>
      <c r="C338" s="94" t="str">
        <f>'5'!C91</f>
        <v>Service management</v>
      </c>
      <c r="D338" s="18" t="str">
        <f>'5'!D91</f>
        <v>SM</v>
      </c>
      <c r="E338" s="18" t="s">
        <v>649</v>
      </c>
      <c r="F338" s="161"/>
      <c r="G338" s="161"/>
      <c r="H338" s="99"/>
      <c r="I338" s="99"/>
      <c r="J338" s="99"/>
      <c r="K338" s="99"/>
      <c r="L338" s="99"/>
      <c r="M338" s="99"/>
      <c r="N338" s="99"/>
      <c r="O338" s="99"/>
      <c r="P338" s="99"/>
      <c r="Q338" s="99"/>
      <c r="R338" s="99"/>
      <c r="S338" s="99"/>
      <c r="T338" s="99"/>
      <c r="U338" s="161"/>
      <c r="V338" s="182">
        <f t="shared" si="145"/>
        <v>0</v>
      </c>
    </row>
    <row r="339" spans="2:22" s="137" customFormat="1" ht="13.5">
      <c r="B339" s="35" t="s">
        <v>572</v>
      </c>
      <c r="C339" s="94" t="str">
        <f>'5'!C92</f>
        <v>Transition</v>
      </c>
      <c r="D339" s="18" t="str">
        <f>'5'!D92</f>
        <v>TR</v>
      </c>
      <c r="E339" s="18" t="s">
        <v>649</v>
      </c>
      <c r="F339" s="161"/>
      <c r="G339" s="161"/>
      <c r="H339" s="99"/>
      <c r="I339" s="99"/>
      <c r="J339" s="99"/>
      <c r="K339" s="99"/>
      <c r="L339" s="99"/>
      <c r="M339" s="99"/>
      <c r="N339" s="99"/>
      <c r="O339" s="99"/>
      <c r="P339" s="99"/>
      <c r="Q339" s="99"/>
      <c r="R339" s="99"/>
      <c r="S339" s="99"/>
      <c r="T339" s="99"/>
      <c r="U339" s="161"/>
      <c r="V339" s="182">
        <f t="shared" si="145"/>
        <v>0</v>
      </c>
    </row>
    <row r="340" spans="2:22" s="161" customFormat="1" ht="13.5">
      <c r="B340" s="35" t="s">
        <v>572</v>
      </c>
      <c r="C340" s="94" t="str">
        <f>'5'!C93</f>
        <v>IT Services</v>
      </c>
      <c r="D340" s="18" t="str">
        <f>'5'!D93</f>
        <v>IT</v>
      </c>
      <c r="E340" s="18" t="s">
        <v>649</v>
      </c>
      <c r="H340" s="99"/>
      <c r="I340" s="124"/>
      <c r="J340" s="124"/>
      <c r="K340" s="124"/>
      <c r="L340" s="124"/>
      <c r="M340" s="124"/>
      <c r="N340" s="124"/>
      <c r="O340" s="124"/>
      <c r="P340" s="124"/>
      <c r="Q340" s="124"/>
      <c r="R340" s="124"/>
      <c r="S340" s="124"/>
      <c r="T340" s="124"/>
      <c r="V340" s="182">
        <f t="shared" si="145"/>
        <v>0</v>
      </c>
    </row>
    <row r="341" spans="2:22" s="161" customFormat="1" ht="13.5">
      <c r="B341" s="35" t="s">
        <v>572</v>
      </c>
      <c r="C341" s="94" t="str">
        <f>'5'!C94</f>
        <v>Office Sundry</v>
      </c>
      <c r="D341" s="18" t="str">
        <f>'5'!D94</f>
        <v>OS</v>
      </c>
      <c r="E341" s="18" t="s">
        <v>649</v>
      </c>
      <c r="H341" s="99"/>
      <c r="I341" s="124"/>
      <c r="J341" s="124"/>
      <c r="K341" s="124"/>
      <c r="L341" s="124"/>
      <c r="M341" s="124"/>
      <c r="N341" s="124"/>
      <c r="O341" s="124"/>
      <c r="P341" s="124"/>
      <c r="Q341" s="124"/>
      <c r="R341" s="124"/>
      <c r="S341" s="124"/>
      <c r="T341" s="124"/>
      <c r="V341" s="182"/>
    </row>
    <row r="342" spans="2:22" s="161" customFormat="1" ht="13.5">
      <c r="B342" s="35" t="s">
        <v>572</v>
      </c>
      <c r="C342" s="94" t="str">
        <f>'5'!C95</f>
        <v>Spare - please specify</v>
      </c>
      <c r="D342" s="18" t="str">
        <f>'5'!D95</f>
        <v>SP1</v>
      </c>
      <c r="E342" s="18" t="s">
        <v>649</v>
      </c>
      <c r="H342" s="99"/>
      <c r="I342" s="124"/>
      <c r="J342" s="124"/>
      <c r="K342" s="124"/>
      <c r="L342" s="124"/>
      <c r="M342" s="124"/>
      <c r="N342" s="124"/>
      <c r="O342" s="124"/>
      <c r="P342" s="124"/>
      <c r="Q342" s="124"/>
      <c r="R342" s="124"/>
      <c r="S342" s="124"/>
      <c r="T342" s="124"/>
      <c r="V342" s="182">
        <f t="shared" si="145"/>
        <v>0</v>
      </c>
    </row>
    <row r="343" spans="2:22" s="161" customFormat="1" ht="13.5">
      <c r="B343" s="35" t="s">
        <v>572</v>
      </c>
      <c r="C343" s="94" t="str">
        <f>'5'!C96</f>
        <v>Spare - please specify</v>
      </c>
      <c r="D343" s="18" t="str">
        <f>'5'!D96</f>
        <v>SP2</v>
      </c>
      <c r="E343" s="18" t="s">
        <v>649</v>
      </c>
      <c r="H343" s="99"/>
      <c r="I343" s="124"/>
      <c r="J343" s="124"/>
      <c r="K343" s="124"/>
      <c r="L343" s="124"/>
      <c r="M343" s="124"/>
      <c r="N343" s="124"/>
      <c r="O343" s="124"/>
      <c r="P343" s="124"/>
      <c r="Q343" s="124"/>
      <c r="R343" s="124"/>
      <c r="S343" s="124"/>
      <c r="T343" s="124"/>
      <c r="V343" s="182">
        <f t="shared" si="145"/>
        <v>0</v>
      </c>
    </row>
    <row r="344" spans="2:22" s="161" customFormat="1" ht="13.5">
      <c r="B344" s="35" t="s">
        <v>572</v>
      </c>
      <c r="C344" s="94" t="str">
        <f>'5'!C97</f>
        <v>Spare - please specify</v>
      </c>
      <c r="D344" s="18" t="str">
        <f>'5'!D97</f>
        <v>SP3</v>
      </c>
      <c r="E344" s="18" t="s">
        <v>649</v>
      </c>
      <c r="H344" s="99"/>
      <c r="I344" s="124"/>
      <c r="J344" s="124"/>
      <c r="K344" s="124"/>
      <c r="L344" s="124"/>
      <c r="M344" s="124"/>
      <c r="N344" s="124"/>
      <c r="O344" s="124"/>
      <c r="P344" s="124"/>
      <c r="Q344" s="124"/>
      <c r="R344" s="124"/>
      <c r="S344" s="124"/>
      <c r="T344" s="124"/>
      <c r="V344" s="182">
        <f t="shared" si="145"/>
        <v>0</v>
      </c>
    </row>
    <row r="345" spans="2:22" s="161" customFormat="1" ht="13.5">
      <c r="B345" s="35" t="s">
        <v>576</v>
      </c>
      <c r="C345" s="16" t="str">
        <f>'5'!C98</f>
        <v xml:space="preserve">Operations </v>
      </c>
      <c r="D345" s="18"/>
      <c r="E345" s="18" t="s">
        <v>649</v>
      </c>
      <c r="H345" s="98">
        <f t="shared" ref="H345:T345" si="150">SUM(H346:H358)</f>
        <v>0</v>
      </c>
      <c r="I345" s="98">
        <f t="shared" si="150"/>
        <v>0</v>
      </c>
      <c r="J345" s="98">
        <f t="shared" si="150"/>
        <v>0</v>
      </c>
      <c r="K345" s="98">
        <f t="shared" si="150"/>
        <v>0</v>
      </c>
      <c r="L345" s="98">
        <f t="shared" si="150"/>
        <v>0</v>
      </c>
      <c r="M345" s="98">
        <f t="shared" si="150"/>
        <v>0</v>
      </c>
      <c r="N345" s="98">
        <f t="shared" si="150"/>
        <v>0</v>
      </c>
      <c r="O345" s="98">
        <f t="shared" si="150"/>
        <v>0</v>
      </c>
      <c r="P345" s="98">
        <f t="shared" si="150"/>
        <v>0</v>
      </c>
      <c r="Q345" s="98">
        <f t="shared" si="150"/>
        <v>0</v>
      </c>
      <c r="R345" s="98">
        <f t="shared" si="150"/>
        <v>0</v>
      </c>
      <c r="S345" s="98">
        <f t="shared" si="150"/>
        <v>0</v>
      </c>
      <c r="T345" s="98">
        <f t="shared" si="150"/>
        <v>0</v>
      </c>
      <c r="U345" s="169"/>
      <c r="V345" s="182">
        <f t="shared" si="145"/>
        <v>0</v>
      </c>
    </row>
    <row r="346" spans="2:22" s="137" customFormat="1" ht="13.5">
      <c r="B346" s="35" t="s">
        <v>576</v>
      </c>
      <c r="C346" s="94" t="str">
        <f>'5'!C99</f>
        <v>Payroll costs</v>
      </c>
      <c r="D346" s="18" t="str">
        <f>'5'!D99</f>
        <v>PR</v>
      </c>
      <c r="E346" s="18" t="s">
        <v>649</v>
      </c>
      <c r="F346" s="161"/>
      <c r="G346" s="161"/>
      <c r="H346" s="99"/>
      <c r="I346" s="99"/>
      <c r="J346" s="99"/>
      <c r="K346" s="99"/>
      <c r="L346" s="99"/>
      <c r="M346" s="99"/>
      <c r="N346" s="99"/>
      <c r="O346" s="99"/>
      <c r="P346" s="99"/>
      <c r="Q346" s="99"/>
      <c r="R346" s="99"/>
      <c r="S346" s="99"/>
      <c r="T346" s="99"/>
      <c r="U346" s="161"/>
      <c r="V346" s="182">
        <f t="shared" ref="V346:V386" si="151">SUM(H346:T346)</f>
        <v>0</v>
      </c>
    </row>
    <row r="347" spans="2:22" s="137" customFormat="1" ht="13.5">
      <c r="B347" s="35" t="s">
        <v>576</v>
      </c>
      <c r="C347" s="94" t="str">
        <f>'5'!C100</f>
        <v>Non-payroll costs</v>
      </c>
      <c r="D347" s="18" t="str">
        <f>'5'!D100</f>
        <v>NP</v>
      </c>
      <c r="E347" s="18" t="s">
        <v>649</v>
      </c>
      <c r="F347" s="161"/>
      <c r="G347" s="161"/>
      <c r="H347" s="99"/>
      <c r="I347" s="99"/>
      <c r="J347" s="99"/>
      <c r="K347" s="99"/>
      <c r="L347" s="99"/>
      <c r="M347" s="99"/>
      <c r="N347" s="99"/>
      <c r="O347" s="99"/>
      <c r="P347" s="99"/>
      <c r="Q347" s="99"/>
      <c r="R347" s="99"/>
      <c r="S347" s="99"/>
      <c r="T347" s="99"/>
      <c r="V347" s="182">
        <f t="shared" si="151"/>
        <v>0</v>
      </c>
    </row>
    <row r="348" spans="2:22" s="137" customFormat="1" ht="13.5">
      <c r="B348" s="35" t="s">
        <v>576</v>
      </c>
      <c r="C348" s="94" t="str">
        <f>'5'!C101</f>
        <v>Recruitment</v>
      </c>
      <c r="D348" s="18" t="str">
        <f>'5'!D101</f>
        <v>RC</v>
      </c>
      <c r="E348" s="18" t="s">
        <v>649</v>
      </c>
      <c r="F348" s="161"/>
      <c r="G348" s="161"/>
      <c r="H348" s="99"/>
      <c r="I348" s="99"/>
      <c r="J348" s="99"/>
      <c r="K348" s="99"/>
      <c r="L348" s="99"/>
      <c r="M348" s="99"/>
      <c r="N348" s="99"/>
      <c r="O348" s="99"/>
      <c r="P348" s="99"/>
      <c r="Q348" s="99"/>
      <c r="R348" s="99"/>
      <c r="S348" s="99"/>
      <c r="T348" s="99"/>
      <c r="U348" s="161"/>
      <c r="V348" s="182">
        <f t="shared" si="151"/>
        <v>0</v>
      </c>
    </row>
    <row r="349" spans="2:22" s="137" customFormat="1" ht="13.5">
      <c r="B349" s="35" t="s">
        <v>576</v>
      </c>
      <c r="C349" s="94" t="str">
        <f>'5'!C102</f>
        <v>Accommodation</v>
      </c>
      <c r="D349" s="18" t="str">
        <f>'5'!D102</f>
        <v>AC</v>
      </c>
      <c r="E349" s="18" t="s">
        <v>649</v>
      </c>
      <c r="F349" s="161"/>
      <c r="G349" s="161"/>
      <c r="H349" s="99"/>
      <c r="I349" s="99"/>
      <c r="J349" s="99"/>
      <c r="K349" s="99"/>
      <c r="L349" s="99"/>
      <c r="M349" s="99"/>
      <c r="N349" s="99"/>
      <c r="O349" s="99"/>
      <c r="P349" s="99"/>
      <c r="Q349" s="99"/>
      <c r="R349" s="99"/>
      <c r="S349" s="99"/>
      <c r="T349" s="99"/>
      <c r="U349" s="161"/>
      <c r="V349" s="182">
        <f t="shared" si="151"/>
        <v>0</v>
      </c>
    </row>
    <row r="350" spans="2:22" s="137" customFormat="1" ht="13.5">
      <c r="B350" s="35" t="s">
        <v>576</v>
      </c>
      <c r="C350" s="94" t="str">
        <f>'5'!C103</f>
        <v>External services</v>
      </c>
      <c r="D350" s="18" t="str">
        <f>'5'!D103</f>
        <v>ES</v>
      </c>
      <c r="E350" s="18" t="s">
        <v>649</v>
      </c>
      <c r="F350" s="161"/>
      <c r="G350" s="161"/>
      <c r="H350" s="99"/>
      <c r="I350" s="99"/>
      <c r="J350" s="99"/>
      <c r="K350" s="99"/>
      <c r="L350" s="99"/>
      <c r="M350" s="99"/>
      <c r="N350" s="99"/>
      <c r="O350" s="99"/>
      <c r="P350" s="99"/>
      <c r="Q350" s="99"/>
      <c r="R350" s="99"/>
      <c r="S350" s="99"/>
      <c r="T350" s="99"/>
      <c r="U350" s="161"/>
      <c r="V350" s="182">
        <f t="shared" si="151"/>
        <v>0</v>
      </c>
    </row>
    <row r="351" spans="2:22" s="137" customFormat="1" ht="13.5">
      <c r="B351" s="35" t="s">
        <v>576</v>
      </c>
      <c r="C351" s="94" t="str">
        <f>'5'!C104</f>
        <v>Internal services</v>
      </c>
      <c r="D351" s="18" t="str">
        <f>'5'!D104</f>
        <v>IS</v>
      </c>
      <c r="E351" s="18" t="s">
        <v>649</v>
      </c>
      <c r="F351" s="161"/>
      <c r="G351" s="161"/>
      <c r="H351" s="99"/>
      <c r="I351" s="99"/>
      <c r="J351" s="99"/>
      <c r="K351" s="99"/>
      <c r="L351" s="99"/>
      <c r="M351" s="99"/>
      <c r="N351" s="99"/>
      <c r="O351" s="99"/>
      <c r="P351" s="99"/>
      <c r="Q351" s="99"/>
      <c r="R351" s="99"/>
      <c r="S351" s="99"/>
      <c r="T351" s="99"/>
      <c r="U351" s="161"/>
      <c r="V351" s="182">
        <f t="shared" si="151"/>
        <v>0</v>
      </c>
    </row>
    <row r="352" spans="2:22" s="137" customFormat="1" ht="13.5">
      <c r="B352" s="35" t="s">
        <v>576</v>
      </c>
      <c r="C352" s="94" t="str">
        <f>'5'!C105</f>
        <v>Service management</v>
      </c>
      <c r="D352" s="18" t="str">
        <f>'5'!D105</f>
        <v>SM</v>
      </c>
      <c r="E352" s="18" t="s">
        <v>649</v>
      </c>
      <c r="F352" s="161"/>
      <c r="G352" s="161"/>
      <c r="H352" s="99"/>
      <c r="I352" s="99"/>
      <c r="J352" s="99"/>
      <c r="K352" s="99"/>
      <c r="L352" s="99"/>
      <c r="M352" s="99"/>
      <c r="N352" s="99"/>
      <c r="O352" s="99"/>
      <c r="P352" s="99"/>
      <c r="Q352" s="99"/>
      <c r="R352" s="99"/>
      <c r="S352" s="99"/>
      <c r="T352" s="99"/>
      <c r="U352" s="161"/>
      <c r="V352" s="182">
        <f t="shared" si="151"/>
        <v>0</v>
      </c>
    </row>
    <row r="353" spans="2:22" s="137" customFormat="1" ht="13.5">
      <c r="B353" s="35" t="s">
        <v>576</v>
      </c>
      <c r="C353" s="94" t="str">
        <f>'5'!C106</f>
        <v>Transition</v>
      </c>
      <c r="D353" s="18" t="str">
        <f>'5'!D106</f>
        <v>TR</v>
      </c>
      <c r="E353" s="18" t="s">
        <v>649</v>
      </c>
      <c r="F353" s="161"/>
      <c r="G353" s="161"/>
      <c r="H353" s="99"/>
      <c r="I353" s="99"/>
      <c r="J353" s="99"/>
      <c r="K353" s="99"/>
      <c r="L353" s="99"/>
      <c r="M353" s="99"/>
      <c r="N353" s="99"/>
      <c r="O353" s="99"/>
      <c r="P353" s="99"/>
      <c r="Q353" s="99"/>
      <c r="R353" s="99"/>
      <c r="S353" s="99"/>
      <c r="T353" s="99"/>
      <c r="U353" s="161"/>
      <c r="V353" s="182">
        <f t="shared" si="151"/>
        <v>0</v>
      </c>
    </row>
    <row r="354" spans="2:22" s="161" customFormat="1" ht="13.5">
      <c r="B354" s="35" t="s">
        <v>576</v>
      </c>
      <c r="C354" s="94" t="str">
        <f>'5'!C107</f>
        <v>IT Services</v>
      </c>
      <c r="D354" s="18" t="str">
        <f>'5'!D107</f>
        <v>IT</v>
      </c>
      <c r="E354" s="18" t="s">
        <v>649</v>
      </c>
      <c r="H354" s="99"/>
      <c r="I354" s="99"/>
      <c r="J354" s="99"/>
      <c r="K354" s="99"/>
      <c r="L354" s="99"/>
      <c r="M354" s="99"/>
      <c r="N354" s="99"/>
      <c r="O354" s="99"/>
      <c r="P354" s="99"/>
      <c r="Q354" s="99"/>
      <c r="R354" s="99"/>
      <c r="S354" s="99"/>
      <c r="T354" s="99"/>
      <c r="V354" s="182">
        <f t="shared" si="151"/>
        <v>0</v>
      </c>
    </row>
    <row r="355" spans="2:22" s="161" customFormat="1" ht="13.5">
      <c r="B355" s="35" t="s">
        <v>576</v>
      </c>
      <c r="C355" s="94" t="str">
        <f>'5'!C108</f>
        <v>Office Sundry</v>
      </c>
      <c r="D355" s="18" t="str">
        <f>'5'!D108</f>
        <v>OS</v>
      </c>
      <c r="E355" s="18" t="s">
        <v>649</v>
      </c>
      <c r="H355" s="99"/>
      <c r="I355" s="99"/>
      <c r="J355" s="99"/>
      <c r="K355" s="99"/>
      <c r="L355" s="99"/>
      <c r="M355" s="99"/>
      <c r="N355" s="99"/>
      <c r="O355" s="99"/>
      <c r="P355" s="99"/>
      <c r="Q355" s="99"/>
      <c r="R355" s="99"/>
      <c r="S355" s="99"/>
      <c r="T355" s="99"/>
      <c r="V355" s="182"/>
    </row>
    <row r="356" spans="2:22" s="161" customFormat="1" ht="13.5">
      <c r="B356" s="35" t="s">
        <v>576</v>
      </c>
      <c r="C356" s="94" t="str">
        <f>'5'!C109</f>
        <v>Spare - please specify</v>
      </c>
      <c r="D356" s="18" t="str">
        <f>'5'!D109</f>
        <v>SP1</v>
      </c>
      <c r="E356" s="18" t="s">
        <v>649</v>
      </c>
      <c r="H356" s="99"/>
      <c r="I356" s="99"/>
      <c r="J356" s="99"/>
      <c r="K356" s="99"/>
      <c r="L356" s="99"/>
      <c r="M356" s="99"/>
      <c r="N356" s="99"/>
      <c r="O356" s="99"/>
      <c r="P356" s="99"/>
      <c r="Q356" s="99"/>
      <c r="R356" s="99"/>
      <c r="S356" s="99"/>
      <c r="T356" s="99"/>
      <c r="V356" s="182">
        <f t="shared" si="151"/>
        <v>0</v>
      </c>
    </row>
    <row r="357" spans="2:22" s="161" customFormat="1" ht="13.5">
      <c r="B357" s="35" t="s">
        <v>576</v>
      </c>
      <c r="C357" s="94" t="str">
        <f>'5'!C110</f>
        <v>Spare - please specify</v>
      </c>
      <c r="D357" s="18" t="str">
        <f>'5'!D110</f>
        <v>SP2</v>
      </c>
      <c r="E357" s="18" t="s">
        <v>649</v>
      </c>
      <c r="H357" s="99"/>
      <c r="I357" s="99"/>
      <c r="J357" s="99"/>
      <c r="K357" s="99"/>
      <c r="L357" s="99"/>
      <c r="M357" s="99"/>
      <c r="N357" s="99"/>
      <c r="O357" s="99"/>
      <c r="P357" s="99"/>
      <c r="Q357" s="99"/>
      <c r="R357" s="99"/>
      <c r="S357" s="99"/>
      <c r="T357" s="99"/>
      <c r="V357" s="182">
        <f t="shared" si="151"/>
        <v>0</v>
      </c>
    </row>
    <row r="358" spans="2:22" s="161" customFormat="1" ht="13.5">
      <c r="B358" s="35" t="s">
        <v>576</v>
      </c>
      <c r="C358" s="94" t="str">
        <f>'5'!C111</f>
        <v>Spare - please specify</v>
      </c>
      <c r="D358" s="18" t="str">
        <f>'5'!D111</f>
        <v>SP3</v>
      </c>
      <c r="E358" s="18" t="s">
        <v>649</v>
      </c>
      <c r="H358" s="99"/>
      <c r="I358" s="99"/>
      <c r="J358" s="99"/>
      <c r="K358" s="99"/>
      <c r="L358" s="99"/>
      <c r="M358" s="99"/>
      <c r="N358" s="99"/>
      <c r="O358" s="99"/>
      <c r="P358" s="99"/>
      <c r="Q358" s="99"/>
      <c r="R358" s="99"/>
      <c r="S358" s="99"/>
      <c r="T358" s="99"/>
      <c r="V358" s="182">
        <f t="shared" si="151"/>
        <v>0</v>
      </c>
    </row>
    <row r="359" spans="2:22" s="161" customFormat="1" ht="13.5">
      <c r="B359" s="35" t="s">
        <v>578</v>
      </c>
      <c r="C359" s="16" t="str">
        <f>'5'!C112</f>
        <v>Programme</v>
      </c>
      <c r="D359" s="18"/>
      <c r="E359" s="18" t="s">
        <v>649</v>
      </c>
      <c r="F359" s="18"/>
      <c r="G359" s="18"/>
      <c r="H359" s="98">
        <f t="shared" ref="H359:T359" si="152">SUM(H360:H372)</f>
        <v>0</v>
      </c>
      <c r="I359" s="98">
        <f t="shared" si="152"/>
        <v>0</v>
      </c>
      <c r="J359" s="98">
        <f t="shared" si="152"/>
        <v>0</v>
      </c>
      <c r="K359" s="98">
        <f t="shared" si="152"/>
        <v>0</v>
      </c>
      <c r="L359" s="98">
        <f t="shared" si="152"/>
        <v>0</v>
      </c>
      <c r="M359" s="98">
        <f t="shared" si="152"/>
        <v>0</v>
      </c>
      <c r="N359" s="98">
        <f t="shared" si="152"/>
        <v>0</v>
      </c>
      <c r="O359" s="98">
        <f t="shared" si="152"/>
        <v>0</v>
      </c>
      <c r="P359" s="98">
        <f t="shared" si="152"/>
        <v>0</v>
      </c>
      <c r="Q359" s="98">
        <f t="shared" si="152"/>
        <v>0</v>
      </c>
      <c r="R359" s="98">
        <f t="shared" si="152"/>
        <v>0</v>
      </c>
      <c r="S359" s="98">
        <f t="shared" si="152"/>
        <v>0</v>
      </c>
      <c r="T359" s="98">
        <f t="shared" si="152"/>
        <v>0</v>
      </c>
      <c r="U359" s="169"/>
      <c r="V359" s="182">
        <f t="shared" si="151"/>
        <v>0</v>
      </c>
    </row>
    <row r="360" spans="2:22" s="137" customFormat="1" ht="13.5">
      <c r="B360" s="35" t="s">
        <v>578</v>
      </c>
      <c r="C360" s="94" t="str">
        <f>'5'!C113</f>
        <v>Payroll costs</v>
      </c>
      <c r="D360" s="18" t="str">
        <f>'5'!D113</f>
        <v>PR</v>
      </c>
      <c r="E360" s="18" t="s">
        <v>649</v>
      </c>
      <c r="F360" s="18"/>
      <c r="G360" s="18"/>
      <c r="H360" s="99"/>
      <c r="I360" s="99"/>
      <c r="J360" s="99"/>
      <c r="K360" s="99"/>
      <c r="L360" s="99"/>
      <c r="M360" s="99"/>
      <c r="N360" s="99"/>
      <c r="O360" s="99"/>
      <c r="P360" s="99"/>
      <c r="Q360" s="99"/>
      <c r="R360" s="99"/>
      <c r="S360" s="99"/>
      <c r="T360" s="99"/>
      <c r="U360" s="161"/>
      <c r="V360" s="182">
        <f t="shared" si="151"/>
        <v>0</v>
      </c>
    </row>
    <row r="361" spans="2:22" s="137" customFormat="1" ht="13.5">
      <c r="B361" s="35" t="s">
        <v>578</v>
      </c>
      <c r="C361" s="94" t="str">
        <f>'5'!C114</f>
        <v>Non-payroll costs</v>
      </c>
      <c r="D361" s="18" t="str">
        <f>'5'!D114</f>
        <v>NP</v>
      </c>
      <c r="E361" s="18" t="s">
        <v>649</v>
      </c>
      <c r="F361" s="18"/>
      <c r="G361" s="18"/>
      <c r="H361" s="99"/>
      <c r="I361" s="99"/>
      <c r="J361" s="99"/>
      <c r="K361" s="99"/>
      <c r="L361" s="99"/>
      <c r="M361" s="99"/>
      <c r="N361" s="99"/>
      <c r="O361" s="99"/>
      <c r="P361" s="99"/>
      <c r="Q361" s="99"/>
      <c r="R361" s="99"/>
      <c r="S361" s="99"/>
      <c r="T361" s="99"/>
      <c r="U361" s="161"/>
      <c r="V361" s="182">
        <f t="shared" si="151"/>
        <v>0</v>
      </c>
    </row>
    <row r="362" spans="2:22" s="137" customFormat="1" ht="13.5">
      <c r="B362" s="35" t="s">
        <v>578</v>
      </c>
      <c r="C362" s="94" t="str">
        <f>'5'!C115</f>
        <v>Recruitment</v>
      </c>
      <c r="D362" s="18" t="str">
        <f>'5'!D115</f>
        <v>RC</v>
      </c>
      <c r="E362" s="18" t="s">
        <v>649</v>
      </c>
      <c r="F362" s="18"/>
      <c r="G362" s="18"/>
      <c r="H362" s="99"/>
      <c r="I362" s="99"/>
      <c r="J362" s="99"/>
      <c r="K362" s="99"/>
      <c r="L362" s="99"/>
      <c r="M362" s="99"/>
      <c r="N362" s="99"/>
      <c r="O362" s="99"/>
      <c r="P362" s="99"/>
      <c r="Q362" s="99"/>
      <c r="R362" s="99"/>
      <c r="S362" s="99"/>
      <c r="T362" s="99"/>
      <c r="U362" s="161"/>
      <c r="V362" s="182">
        <f t="shared" si="151"/>
        <v>0</v>
      </c>
    </row>
    <row r="363" spans="2:22" s="137" customFormat="1" ht="13.5">
      <c r="B363" s="35" t="s">
        <v>578</v>
      </c>
      <c r="C363" s="94" t="str">
        <f>'5'!C116</f>
        <v>Accommodation</v>
      </c>
      <c r="D363" s="18" t="str">
        <f>'5'!D116</f>
        <v>AC</v>
      </c>
      <c r="E363" s="18" t="s">
        <v>649</v>
      </c>
      <c r="F363" s="18"/>
      <c r="G363" s="18"/>
      <c r="H363" s="99"/>
      <c r="I363" s="99"/>
      <c r="J363" s="99"/>
      <c r="K363" s="99"/>
      <c r="L363" s="99"/>
      <c r="M363" s="99"/>
      <c r="N363" s="99"/>
      <c r="O363" s="99"/>
      <c r="P363" s="99"/>
      <c r="Q363" s="99"/>
      <c r="R363" s="99"/>
      <c r="S363" s="99"/>
      <c r="T363" s="99"/>
      <c r="U363" s="161"/>
      <c r="V363" s="182">
        <f t="shared" si="151"/>
        <v>0</v>
      </c>
    </row>
    <row r="364" spans="2:22" s="137" customFormat="1" ht="13.5">
      <c r="B364" s="35" t="s">
        <v>578</v>
      </c>
      <c r="C364" s="94" t="str">
        <f>'5'!C117</f>
        <v>External services</v>
      </c>
      <c r="D364" s="18" t="str">
        <f>'5'!D117</f>
        <v>ES</v>
      </c>
      <c r="E364" s="18" t="s">
        <v>649</v>
      </c>
      <c r="F364" s="18"/>
      <c r="G364" s="18"/>
      <c r="H364" s="99"/>
      <c r="I364" s="99"/>
      <c r="J364" s="99"/>
      <c r="K364" s="99"/>
      <c r="L364" s="99"/>
      <c r="M364" s="99"/>
      <c r="N364" s="99"/>
      <c r="O364" s="99"/>
      <c r="P364" s="99"/>
      <c r="Q364" s="99"/>
      <c r="R364" s="99"/>
      <c r="S364" s="99"/>
      <c r="T364" s="99"/>
      <c r="U364" s="161"/>
      <c r="V364" s="182">
        <f t="shared" si="151"/>
        <v>0</v>
      </c>
    </row>
    <row r="365" spans="2:22" s="137" customFormat="1" ht="13.5">
      <c r="B365" s="35" t="s">
        <v>578</v>
      </c>
      <c r="C365" s="94" t="str">
        <f>'5'!C118</f>
        <v>Internal services</v>
      </c>
      <c r="D365" s="18" t="str">
        <f>'5'!D118</f>
        <v>IS</v>
      </c>
      <c r="E365" s="18" t="s">
        <v>649</v>
      </c>
      <c r="F365" s="18"/>
      <c r="G365" s="18"/>
      <c r="H365" s="99"/>
      <c r="I365" s="99"/>
      <c r="J365" s="99"/>
      <c r="K365" s="99"/>
      <c r="L365" s="99"/>
      <c r="M365" s="99"/>
      <c r="N365" s="99"/>
      <c r="O365" s="99"/>
      <c r="P365" s="99"/>
      <c r="Q365" s="99"/>
      <c r="R365" s="99"/>
      <c r="S365" s="99"/>
      <c r="T365" s="99"/>
      <c r="U365" s="161"/>
      <c r="V365" s="182">
        <f t="shared" si="151"/>
        <v>0</v>
      </c>
    </row>
    <row r="366" spans="2:22" s="137" customFormat="1" ht="13.5">
      <c r="B366" s="35" t="s">
        <v>578</v>
      </c>
      <c r="C366" s="94" t="str">
        <f>'5'!C119</f>
        <v>Service management</v>
      </c>
      <c r="D366" s="18" t="str">
        <f>'5'!D119</f>
        <v>SM</v>
      </c>
      <c r="E366" s="18" t="s">
        <v>649</v>
      </c>
      <c r="F366" s="18"/>
      <c r="G366" s="18"/>
      <c r="H366" s="99"/>
      <c r="I366" s="99"/>
      <c r="J366" s="99"/>
      <c r="K366" s="99"/>
      <c r="L366" s="99"/>
      <c r="M366" s="99"/>
      <c r="N366" s="99"/>
      <c r="O366" s="99"/>
      <c r="P366" s="99"/>
      <c r="Q366" s="99"/>
      <c r="R366" s="99"/>
      <c r="S366" s="99"/>
      <c r="T366" s="99"/>
      <c r="U366" s="161"/>
      <c r="V366" s="182">
        <f t="shared" si="151"/>
        <v>0</v>
      </c>
    </row>
    <row r="367" spans="2:22" s="137" customFormat="1" ht="13.5">
      <c r="B367" s="35" t="s">
        <v>578</v>
      </c>
      <c r="C367" s="94" t="str">
        <f>'5'!C120</f>
        <v>Transition</v>
      </c>
      <c r="D367" s="18" t="str">
        <f>'5'!D120</f>
        <v>TR</v>
      </c>
      <c r="E367" s="18" t="s">
        <v>649</v>
      </c>
      <c r="F367" s="18"/>
      <c r="G367" s="18"/>
      <c r="H367" s="99"/>
      <c r="I367" s="99"/>
      <c r="J367" s="99"/>
      <c r="K367" s="99"/>
      <c r="L367" s="99"/>
      <c r="M367" s="99"/>
      <c r="N367" s="99"/>
      <c r="O367" s="99"/>
      <c r="P367" s="99"/>
      <c r="Q367" s="99"/>
      <c r="R367" s="99"/>
      <c r="S367" s="99"/>
      <c r="T367" s="99"/>
      <c r="U367" s="161"/>
      <c r="V367" s="182">
        <f t="shared" si="151"/>
        <v>0</v>
      </c>
    </row>
    <row r="368" spans="2:22" s="161" customFormat="1" ht="13.5">
      <c r="B368" s="35" t="s">
        <v>578</v>
      </c>
      <c r="C368" s="94" t="str">
        <f>'5'!C121</f>
        <v>IT Services</v>
      </c>
      <c r="D368" s="18" t="str">
        <f>'5'!D121</f>
        <v>IT</v>
      </c>
      <c r="E368" s="18" t="s">
        <v>649</v>
      </c>
      <c r="F368" s="18"/>
      <c r="G368" s="18"/>
      <c r="H368" s="99"/>
      <c r="I368" s="124"/>
      <c r="J368" s="124"/>
      <c r="K368" s="124"/>
      <c r="L368" s="124"/>
      <c r="M368" s="124"/>
      <c r="N368" s="124"/>
      <c r="O368" s="124"/>
      <c r="P368" s="124"/>
      <c r="Q368" s="124"/>
      <c r="R368" s="124"/>
      <c r="S368" s="124"/>
      <c r="T368" s="124"/>
      <c r="V368" s="182">
        <f t="shared" si="151"/>
        <v>0</v>
      </c>
    </row>
    <row r="369" spans="2:22" s="161" customFormat="1" ht="13.5">
      <c r="B369" s="35" t="s">
        <v>578</v>
      </c>
      <c r="C369" s="94" t="str">
        <f>'5'!C122</f>
        <v>Office Sundry</v>
      </c>
      <c r="D369" s="18" t="str">
        <f>'5'!D122</f>
        <v>OS</v>
      </c>
      <c r="E369" s="18" t="s">
        <v>649</v>
      </c>
      <c r="F369" s="18"/>
      <c r="G369" s="18"/>
      <c r="H369" s="99"/>
      <c r="I369" s="124"/>
      <c r="J369" s="124"/>
      <c r="K369" s="124"/>
      <c r="L369" s="124"/>
      <c r="M369" s="124"/>
      <c r="N369" s="124"/>
      <c r="O369" s="124"/>
      <c r="P369" s="124"/>
      <c r="Q369" s="124"/>
      <c r="R369" s="124"/>
      <c r="S369" s="124"/>
      <c r="T369" s="124"/>
      <c r="V369" s="182"/>
    </row>
    <row r="370" spans="2:22" s="161" customFormat="1" ht="13.5">
      <c r="B370" s="35" t="s">
        <v>578</v>
      </c>
      <c r="C370" s="94" t="str">
        <f>'5'!C123</f>
        <v>Spare - please specify</v>
      </c>
      <c r="D370" s="18" t="str">
        <f>'5'!D123</f>
        <v>SP1</v>
      </c>
      <c r="E370" s="18" t="s">
        <v>649</v>
      </c>
      <c r="F370" s="18"/>
      <c r="G370" s="18"/>
      <c r="H370" s="99"/>
      <c r="I370" s="124"/>
      <c r="J370" s="124"/>
      <c r="K370" s="124"/>
      <c r="L370" s="124"/>
      <c r="M370" s="124"/>
      <c r="N370" s="124"/>
      <c r="O370" s="124"/>
      <c r="P370" s="124"/>
      <c r="Q370" s="124"/>
      <c r="R370" s="124"/>
      <c r="S370" s="124"/>
      <c r="T370" s="124"/>
      <c r="V370" s="182">
        <f t="shared" si="151"/>
        <v>0</v>
      </c>
    </row>
    <row r="371" spans="2:22" s="161" customFormat="1" ht="13.5">
      <c r="B371" s="35" t="s">
        <v>578</v>
      </c>
      <c r="C371" s="94" t="str">
        <f>'5'!C124</f>
        <v>Spare - please specify</v>
      </c>
      <c r="D371" s="18" t="str">
        <f>'5'!D124</f>
        <v>SP2</v>
      </c>
      <c r="E371" s="18" t="s">
        <v>649</v>
      </c>
      <c r="F371" s="18"/>
      <c r="G371" s="18"/>
      <c r="H371" s="99"/>
      <c r="I371" s="124"/>
      <c r="J371" s="124"/>
      <c r="K371" s="124"/>
      <c r="L371" s="124"/>
      <c r="M371" s="124"/>
      <c r="N371" s="124"/>
      <c r="O371" s="124"/>
      <c r="P371" s="124"/>
      <c r="Q371" s="124"/>
      <c r="R371" s="124"/>
      <c r="S371" s="124"/>
      <c r="T371" s="124"/>
      <c r="V371" s="182">
        <f t="shared" si="151"/>
        <v>0</v>
      </c>
    </row>
    <row r="372" spans="2:22" s="161" customFormat="1" ht="13.5">
      <c r="B372" s="35" t="s">
        <v>578</v>
      </c>
      <c r="C372" s="94" t="str">
        <f>'5'!C125</f>
        <v>Spare - please specify</v>
      </c>
      <c r="D372" s="18" t="str">
        <f>'5'!D125</f>
        <v>SP3</v>
      </c>
      <c r="E372" s="18" t="s">
        <v>649</v>
      </c>
      <c r="F372" s="18"/>
      <c r="G372" s="18"/>
      <c r="H372" s="99"/>
      <c r="I372" s="124"/>
      <c r="J372" s="124"/>
      <c r="K372" s="124"/>
      <c r="L372" s="124"/>
      <c r="M372" s="124"/>
      <c r="N372" s="124"/>
      <c r="O372" s="124"/>
      <c r="P372" s="124"/>
      <c r="Q372" s="124"/>
      <c r="R372" s="124"/>
      <c r="S372" s="124"/>
      <c r="T372" s="124"/>
      <c r="V372" s="182">
        <f t="shared" si="151"/>
        <v>0</v>
      </c>
    </row>
    <row r="373" spans="2:22" s="161" customFormat="1" ht="13.5">
      <c r="B373" s="35" t="s">
        <v>577</v>
      </c>
      <c r="C373" s="16" t="str">
        <f>'5'!C126</f>
        <v>Security</v>
      </c>
      <c r="D373" s="18"/>
      <c r="E373" s="18" t="s">
        <v>649</v>
      </c>
      <c r="H373" s="98">
        <f t="shared" ref="H373:T373" si="153">SUM(H374:H386)</f>
        <v>0</v>
      </c>
      <c r="I373" s="98">
        <f t="shared" si="153"/>
        <v>0</v>
      </c>
      <c r="J373" s="98">
        <f t="shared" si="153"/>
        <v>0</v>
      </c>
      <c r="K373" s="98">
        <f t="shared" si="153"/>
        <v>0</v>
      </c>
      <c r="L373" s="98">
        <f t="shared" si="153"/>
        <v>0</v>
      </c>
      <c r="M373" s="98">
        <f t="shared" si="153"/>
        <v>0</v>
      </c>
      <c r="N373" s="98">
        <f t="shared" si="153"/>
        <v>0</v>
      </c>
      <c r="O373" s="98">
        <f t="shared" si="153"/>
        <v>0</v>
      </c>
      <c r="P373" s="98">
        <f t="shared" si="153"/>
        <v>0</v>
      </c>
      <c r="Q373" s="98">
        <f t="shared" si="153"/>
        <v>0</v>
      </c>
      <c r="R373" s="98">
        <f t="shared" si="153"/>
        <v>0</v>
      </c>
      <c r="S373" s="98">
        <f t="shared" si="153"/>
        <v>0</v>
      </c>
      <c r="T373" s="98">
        <f t="shared" si="153"/>
        <v>0</v>
      </c>
      <c r="U373" s="169"/>
      <c r="V373" s="182">
        <f t="shared" si="151"/>
        <v>0</v>
      </c>
    </row>
    <row r="374" spans="2:22" s="137" customFormat="1" ht="13.5">
      <c r="B374" s="35" t="s">
        <v>577</v>
      </c>
      <c r="C374" s="94" t="str">
        <f>'5'!C127</f>
        <v>Payroll costs</v>
      </c>
      <c r="D374" s="18" t="str">
        <f>'5'!D127</f>
        <v>PR</v>
      </c>
      <c r="E374" s="18" t="s">
        <v>649</v>
      </c>
      <c r="F374" s="161"/>
      <c r="G374" s="161"/>
      <c r="H374" s="99"/>
      <c r="I374" s="99"/>
      <c r="J374" s="99"/>
      <c r="K374" s="99"/>
      <c r="L374" s="99"/>
      <c r="M374" s="99"/>
      <c r="N374" s="99"/>
      <c r="O374" s="99"/>
      <c r="P374" s="99"/>
      <c r="Q374" s="99"/>
      <c r="R374" s="99"/>
      <c r="S374" s="99"/>
      <c r="T374" s="99"/>
      <c r="U374" s="161"/>
      <c r="V374" s="182">
        <f t="shared" si="151"/>
        <v>0</v>
      </c>
    </row>
    <row r="375" spans="2:22" s="137" customFormat="1" ht="13.5">
      <c r="B375" s="35" t="s">
        <v>577</v>
      </c>
      <c r="C375" s="94" t="str">
        <f>'5'!C128</f>
        <v>Non-payroll costs</v>
      </c>
      <c r="D375" s="18" t="str">
        <f>'5'!D128</f>
        <v>NP</v>
      </c>
      <c r="E375" s="18" t="s">
        <v>649</v>
      </c>
      <c r="F375" s="161"/>
      <c r="G375" s="161"/>
      <c r="H375" s="99"/>
      <c r="I375" s="99"/>
      <c r="J375" s="99"/>
      <c r="K375" s="99"/>
      <c r="L375" s="99"/>
      <c r="M375" s="99"/>
      <c r="N375" s="99"/>
      <c r="O375" s="99"/>
      <c r="P375" s="99"/>
      <c r="Q375" s="99"/>
      <c r="R375" s="99"/>
      <c r="S375" s="99"/>
      <c r="T375" s="99"/>
      <c r="V375" s="182">
        <f t="shared" si="151"/>
        <v>0</v>
      </c>
    </row>
    <row r="376" spans="2:22" s="137" customFormat="1" ht="13.5">
      <c r="B376" s="35" t="s">
        <v>577</v>
      </c>
      <c r="C376" s="94" t="str">
        <f>'5'!C129</f>
        <v>Recruitment</v>
      </c>
      <c r="D376" s="18" t="str">
        <f>'5'!D129</f>
        <v>RC</v>
      </c>
      <c r="E376" s="18" t="s">
        <v>649</v>
      </c>
      <c r="F376" s="161"/>
      <c r="G376" s="161"/>
      <c r="H376" s="99"/>
      <c r="I376" s="99"/>
      <c r="J376" s="99"/>
      <c r="K376" s="99"/>
      <c r="L376" s="99"/>
      <c r="M376" s="99"/>
      <c r="N376" s="99"/>
      <c r="O376" s="99"/>
      <c r="P376" s="99"/>
      <c r="Q376" s="99"/>
      <c r="R376" s="99"/>
      <c r="S376" s="99"/>
      <c r="T376" s="99"/>
      <c r="U376" s="161"/>
      <c r="V376" s="182">
        <f t="shared" si="151"/>
        <v>0</v>
      </c>
    </row>
    <row r="377" spans="2:22" s="137" customFormat="1" ht="13.5">
      <c r="B377" s="35" t="s">
        <v>577</v>
      </c>
      <c r="C377" s="94" t="str">
        <f>'5'!C130</f>
        <v>Accommodation</v>
      </c>
      <c r="D377" s="18" t="str">
        <f>'5'!D130</f>
        <v>AC</v>
      </c>
      <c r="E377" s="18" t="s">
        <v>649</v>
      </c>
      <c r="F377" s="161"/>
      <c r="G377" s="161"/>
      <c r="H377" s="99"/>
      <c r="I377" s="99"/>
      <c r="J377" s="99"/>
      <c r="K377" s="99"/>
      <c r="L377" s="99"/>
      <c r="M377" s="99"/>
      <c r="N377" s="99"/>
      <c r="O377" s="99"/>
      <c r="P377" s="99"/>
      <c r="Q377" s="99"/>
      <c r="R377" s="99"/>
      <c r="S377" s="99"/>
      <c r="T377" s="99"/>
      <c r="U377" s="161"/>
      <c r="V377" s="182">
        <f t="shared" si="151"/>
        <v>0</v>
      </c>
    </row>
    <row r="378" spans="2:22" s="137" customFormat="1" ht="13.5">
      <c r="B378" s="35" t="s">
        <v>577</v>
      </c>
      <c r="C378" s="94" t="str">
        <f>'5'!C131</f>
        <v>External services</v>
      </c>
      <c r="D378" s="18" t="str">
        <f>'5'!D131</f>
        <v>ES</v>
      </c>
      <c r="E378" s="18" t="s">
        <v>649</v>
      </c>
      <c r="F378" s="161"/>
      <c r="G378" s="161"/>
      <c r="H378" s="99"/>
      <c r="I378" s="99"/>
      <c r="J378" s="99"/>
      <c r="K378" s="99"/>
      <c r="L378" s="99"/>
      <c r="M378" s="99"/>
      <c r="N378" s="99"/>
      <c r="O378" s="99"/>
      <c r="P378" s="99"/>
      <c r="Q378" s="99"/>
      <c r="R378" s="99"/>
      <c r="S378" s="99"/>
      <c r="T378" s="99"/>
      <c r="U378" s="161"/>
      <c r="V378" s="182">
        <f t="shared" si="151"/>
        <v>0</v>
      </c>
    </row>
    <row r="379" spans="2:22" s="137" customFormat="1" ht="13.5">
      <c r="B379" s="35" t="s">
        <v>577</v>
      </c>
      <c r="C379" s="94" t="str">
        <f>'5'!C132</f>
        <v>Internal services</v>
      </c>
      <c r="D379" s="18" t="str">
        <f>'5'!D132</f>
        <v>IS</v>
      </c>
      <c r="E379" s="18" t="s">
        <v>649</v>
      </c>
      <c r="F379" s="161"/>
      <c r="G379" s="161"/>
      <c r="H379" s="99"/>
      <c r="I379" s="99"/>
      <c r="J379" s="99"/>
      <c r="K379" s="99"/>
      <c r="L379" s="99"/>
      <c r="M379" s="99"/>
      <c r="N379" s="99"/>
      <c r="O379" s="99"/>
      <c r="P379" s="99"/>
      <c r="Q379" s="99"/>
      <c r="R379" s="99"/>
      <c r="S379" s="99"/>
      <c r="T379" s="99"/>
      <c r="U379" s="161"/>
      <c r="V379" s="182">
        <f t="shared" si="151"/>
        <v>0</v>
      </c>
    </row>
    <row r="380" spans="2:22" s="137" customFormat="1" ht="13.5">
      <c r="B380" s="35" t="s">
        <v>577</v>
      </c>
      <c r="C380" s="94" t="str">
        <f>'5'!C133</f>
        <v>Service management</v>
      </c>
      <c r="D380" s="18" t="str">
        <f>'5'!D133</f>
        <v>SM</v>
      </c>
      <c r="E380" s="18" t="s">
        <v>649</v>
      </c>
      <c r="F380" s="161"/>
      <c r="G380" s="161"/>
      <c r="H380" s="99"/>
      <c r="I380" s="99"/>
      <c r="J380" s="99"/>
      <c r="K380" s="99"/>
      <c r="L380" s="99"/>
      <c r="M380" s="99"/>
      <c r="N380" s="99"/>
      <c r="O380" s="99"/>
      <c r="P380" s="99"/>
      <c r="Q380" s="99"/>
      <c r="R380" s="99"/>
      <c r="S380" s="99"/>
      <c r="T380" s="99"/>
      <c r="U380" s="161"/>
      <c r="V380" s="182">
        <f t="shared" si="151"/>
        <v>0</v>
      </c>
    </row>
    <row r="381" spans="2:22" s="137" customFormat="1" ht="13.5">
      <c r="B381" s="35" t="s">
        <v>577</v>
      </c>
      <c r="C381" s="94" t="str">
        <f>'5'!C134</f>
        <v>Transition</v>
      </c>
      <c r="D381" s="18" t="str">
        <f>'5'!D134</f>
        <v>TR</v>
      </c>
      <c r="E381" s="18" t="s">
        <v>649</v>
      </c>
      <c r="F381" s="161"/>
      <c r="G381" s="161"/>
      <c r="H381" s="99"/>
      <c r="I381" s="99"/>
      <c r="J381" s="99"/>
      <c r="K381" s="99"/>
      <c r="L381" s="99"/>
      <c r="M381" s="99"/>
      <c r="N381" s="99"/>
      <c r="O381" s="99"/>
      <c r="P381" s="99"/>
      <c r="Q381" s="99"/>
      <c r="R381" s="99"/>
      <c r="S381" s="99"/>
      <c r="T381" s="99"/>
      <c r="U381" s="161"/>
      <c r="V381" s="182">
        <f t="shared" si="151"/>
        <v>0</v>
      </c>
    </row>
    <row r="382" spans="2:22" s="161" customFormat="1" ht="13.5">
      <c r="B382" s="35" t="s">
        <v>577</v>
      </c>
      <c r="C382" s="94" t="str">
        <f>'5'!C135</f>
        <v>IT Services</v>
      </c>
      <c r="D382" s="18" t="str">
        <f>'5'!D135</f>
        <v>IT</v>
      </c>
      <c r="E382" s="18" t="s">
        <v>649</v>
      </c>
      <c r="H382" s="99"/>
      <c r="I382" s="99"/>
      <c r="J382" s="99"/>
      <c r="K382" s="99"/>
      <c r="L382" s="99"/>
      <c r="M382" s="99"/>
      <c r="N382" s="99"/>
      <c r="O382" s="99"/>
      <c r="P382" s="99"/>
      <c r="Q382" s="99"/>
      <c r="R382" s="99"/>
      <c r="S382" s="99"/>
      <c r="T382" s="99"/>
      <c r="V382" s="182">
        <f t="shared" si="151"/>
        <v>0</v>
      </c>
    </row>
    <row r="383" spans="2:22" s="161" customFormat="1" ht="13.5">
      <c r="B383" s="35" t="s">
        <v>577</v>
      </c>
      <c r="C383" s="94" t="str">
        <f>'5'!C136</f>
        <v>Office Sundry</v>
      </c>
      <c r="D383" s="18" t="str">
        <f>'5'!D136</f>
        <v>OS</v>
      </c>
      <c r="E383" s="18" t="s">
        <v>649</v>
      </c>
      <c r="H383" s="99"/>
      <c r="I383" s="99"/>
      <c r="J383" s="99"/>
      <c r="K383" s="99"/>
      <c r="L383" s="99"/>
      <c r="M383" s="99"/>
      <c r="N383" s="99"/>
      <c r="O383" s="99"/>
      <c r="P383" s="99"/>
      <c r="Q383" s="99"/>
      <c r="R383" s="99"/>
      <c r="S383" s="99"/>
      <c r="T383" s="99"/>
      <c r="V383" s="182"/>
    </row>
    <row r="384" spans="2:22" s="161" customFormat="1" ht="13.5">
      <c r="B384" s="35" t="s">
        <v>577</v>
      </c>
      <c r="C384" s="94" t="str">
        <f>'5'!C137</f>
        <v>Spare - please specify</v>
      </c>
      <c r="D384" s="18" t="str">
        <f>'5'!D137</f>
        <v>SP1</v>
      </c>
      <c r="E384" s="18" t="s">
        <v>649</v>
      </c>
      <c r="H384" s="99"/>
      <c r="I384" s="124"/>
      <c r="J384" s="124"/>
      <c r="K384" s="124"/>
      <c r="L384" s="124"/>
      <c r="M384" s="124"/>
      <c r="N384" s="124"/>
      <c r="O384" s="124"/>
      <c r="P384" s="124"/>
      <c r="Q384" s="124"/>
      <c r="R384" s="124"/>
      <c r="S384" s="124"/>
      <c r="T384" s="124"/>
      <c r="V384" s="182">
        <f t="shared" si="151"/>
        <v>0</v>
      </c>
    </row>
    <row r="385" spans="2:22" s="161" customFormat="1" ht="13.5">
      <c r="B385" s="35" t="s">
        <v>577</v>
      </c>
      <c r="C385" s="94" t="str">
        <f>'5'!C138</f>
        <v>Spare - please specify</v>
      </c>
      <c r="D385" s="18" t="str">
        <f>'5'!D138</f>
        <v>SP2</v>
      </c>
      <c r="E385" s="18" t="s">
        <v>649</v>
      </c>
      <c r="H385" s="99"/>
      <c r="I385" s="124"/>
      <c r="J385" s="124"/>
      <c r="K385" s="124"/>
      <c r="L385" s="124"/>
      <c r="M385" s="124"/>
      <c r="N385" s="124"/>
      <c r="O385" s="124"/>
      <c r="P385" s="124"/>
      <c r="Q385" s="124"/>
      <c r="R385" s="124"/>
      <c r="S385" s="124"/>
      <c r="T385" s="124"/>
      <c r="V385" s="182">
        <f t="shared" si="151"/>
        <v>0</v>
      </c>
    </row>
    <row r="386" spans="2:22" s="161" customFormat="1" ht="13.5">
      <c r="B386" s="35" t="s">
        <v>577</v>
      </c>
      <c r="C386" s="94" t="str">
        <f>'5'!C139</f>
        <v>Spare - please specify</v>
      </c>
      <c r="D386" s="18" t="str">
        <f>'5'!D139</f>
        <v>SP3</v>
      </c>
      <c r="E386" s="18" t="s">
        <v>649</v>
      </c>
      <c r="H386" s="99"/>
      <c r="I386" s="124"/>
      <c r="J386" s="124"/>
      <c r="K386" s="124"/>
      <c r="L386" s="124"/>
      <c r="M386" s="124"/>
      <c r="N386" s="124"/>
      <c r="O386" s="124"/>
      <c r="P386" s="124"/>
      <c r="Q386" s="124"/>
      <c r="R386" s="124"/>
      <c r="S386" s="124"/>
      <c r="T386" s="124"/>
      <c r="V386" s="182">
        <f t="shared" si="151"/>
        <v>0</v>
      </c>
    </row>
    <row r="387" spans="2:22" s="161" customFormat="1" ht="12.75" customHeight="1">
      <c r="C387" s="23"/>
      <c r="H387" s="97"/>
      <c r="I387" s="97"/>
      <c r="J387" s="97"/>
      <c r="K387" s="97"/>
      <c r="L387" s="97"/>
      <c r="M387" s="97"/>
      <c r="N387" s="97"/>
      <c r="O387" s="97"/>
      <c r="P387" s="97"/>
      <c r="Q387" s="97"/>
      <c r="R387" s="97"/>
      <c r="S387" s="97"/>
      <c r="T387" s="97"/>
    </row>
    <row r="388" spans="2:22" s="161" customFormat="1" ht="12.75" customHeight="1">
      <c r="B388" s="35" t="s">
        <v>665</v>
      </c>
      <c r="C388" s="65" t="s">
        <v>664</v>
      </c>
      <c r="E388" s="18" t="s">
        <v>649</v>
      </c>
      <c r="H388" s="100">
        <v>0</v>
      </c>
      <c r="I388" s="100">
        <v>0</v>
      </c>
      <c r="J388" s="100">
        <v>0</v>
      </c>
      <c r="K388" s="100">
        <v>0</v>
      </c>
      <c r="L388" s="100">
        <v>0</v>
      </c>
      <c r="M388" s="100">
        <v>0</v>
      </c>
      <c r="N388" s="100">
        <v>0</v>
      </c>
      <c r="O388" s="100">
        <v>0</v>
      </c>
      <c r="P388" s="100">
        <v>0</v>
      </c>
      <c r="Q388" s="100">
        <v>0</v>
      </c>
      <c r="R388" s="100">
        <v>0</v>
      </c>
      <c r="S388" s="100">
        <v>0</v>
      </c>
      <c r="T388" s="100">
        <v>0</v>
      </c>
    </row>
    <row r="389" spans="2:22" s="161" customFormat="1" ht="13.5">
      <c r="H389" s="97"/>
      <c r="I389" s="97"/>
      <c r="J389" s="97"/>
      <c r="K389" s="97"/>
      <c r="L389" s="97"/>
      <c r="M389" s="97"/>
      <c r="N389" s="97"/>
      <c r="O389" s="97"/>
      <c r="P389" s="97"/>
      <c r="Q389" s="97"/>
      <c r="R389" s="97"/>
      <c r="S389" s="97"/>
      <c r="T389" s="97"/>
    </row>
    <row r="390" spans="2:22" s="137" customFormat="1" ht="13.5">
      <c r="B390" s="35" t="s">
        <v>581</v>
      </c>
      <c r="C390" s="65" t="s">
        <v>670</v>
      </c>
      <c r="D390" s="161"/>
      <c r="E390" s="18" t="s">
        <v>649</v>
      </c>
      <c r="F390" s="161"/>
      <c r="G390" s="161"/>
      <c r="H390" s="100">
        <v>0</v>
      </c>
      <c r="I390" s="100">
        <v>0</v>
      </c>
      <c r="J390" s="100">
        <v>0</v>
      </c>
      <c r="K390" s="100">
        <v>0</v>
      </c>
      <c r="L390" s="100">
        <v>0</v>
      </c>
      <c r="M390" s="100">
        <v>0</v>
      </c>
      <c r="N390" s="100">
        <v>0</v>
      </c>
      <c r="O390" s="100">
        <v>0</v>
      </c>
      <c r="P390" s="100">
        <v>0</v>
      </c>
      <c r="Q390" s="100">
        <v>0</v>
      </c>
      <c r="R390" s="100">
        <v>0</v>
      </c>
      <c r="S390" s="100">
        <v>0</v>
      </c>
      <c r="T390" s="100">
        <v>0</v>
      </c>
      <c r="U390" s="161"/>
      <c r="V390" s="161"/>
    </row>
    <row r="391" spans="2:22" s="137" customFormat="1" ht="13.5">
      <c r="B391" s="161"/>
      <c r="C391" s="161"/>
      <c r="D391" s="161"/>
      <c r="E391" s="161"/>
      <c r="F391" s="161"/>
      <c r="G391" s="161"/>
      <c r="H391" s="97"/>
      <c r="I391" s="97"/>
      <c r="J391" s="97"/>
      <c r="K391" s="97"/>
      <c r="L391" s="97"/>
      <c r="M391" s="97"/>
      <c r="N391" s="97"/>
      <c r="O391" s="97"/>
      <c r="P391" s="97"/>
      <c r="Q391" s="97"/>
      <c r="R391" s="97"/>
      <c r="S391" s="97"/>
      <c r="T391" s="97"/>
      <c r="U391" s="215"/>
      <c r="V391" s="161"/>
    </row>
    <row r="392" spans="2:22" s="137" customFormat="1" ht="13.5">
      <c r="B392" s="35" t="s">
        <v>582</v>
      </c>
      <c r="C392" s="151" t="s">
        <v>472</v>
      </c>
      <c r="D392" s="52"/>
      <c r="E392" s="18" t="s">
        <v>649</v>
      </c>
      <c r="F392" s="161"/>
      <c r="G392" s="161"/>
      <c r="H392" s="99"/>
      <c r="I392" s="99"/>
      <c r="J392" s="99"/>
      <c r="K392" s="99"/>
      <c r="L392" s="99"/>
      <c r="M392" s="99"/>
      <c r="N392" s="99"/>
      <c r="O392" s="99"/>
      <c r="P392" s="99"/>
      <c r="Q392" s="99"/>
      <c r="R392" s="99"/>
      <c r="S392" s="99"/>
      <c r="T392" s="99"/>
      <c r="U392" s="161"/>
      <c r="V392" s="161"/>
    </row>
    <row r="393" spans="2:22" ht="12.75" customHeight="1">
      <c r="C393" s="161"/>
      <c r="D393" s="161"/>
      <c r="E393" s="161"/>
      <c r="F393" s="161"/>
      <c r="G393" s="161"/>
      <c r="H393" s="161"/>
      <c r="I393" s="161"/>
      <c r="J393" s="161"/>
      <c r="K393" s="161"/>
      <c r="L393" s="161"/>
      <c r="M393" s="161"/>
      <c r="N393" s="161"/>
      <c r="O393" s="161"/>
      <c r="P393" s="161"/>
      <c r="Q393" s="161"/>
      <c r="R393" s="161"/>
      <c r="S393" s="161"/>
      <c r="T393" s="161"/>
    </row>
    <row r="394" spans="2:22" ht="12.75" hidden="1" customHeight="1">
      <c r="C394" s="161"/>
      <c r="D394" s="161"/>
      <c r="E394" s="161"/>
      <c r="F394" s="161"/>
      <c r="G394" s="161"/>
      <c r="H394" s="161"/>
      <c r="I394" s="161"/>
      <c r="J394" s="161"/>
      <c r="K394" s="161"/>
      <c r="L394" s="161"/>
      <c r="M394" s="161"/>
      <c r="N394" s="161"/>
      <c r="O394" s="161"/>
      <c r="P394" s="161"/>
      <c r="Q394" s="161"/>
      <c r="R394" s="161"/>
      <c r="S394" s="161"/>
      <c r="T394" s="161"/>
    </row>
    <row r="395" spans="2:22" ht="12.75" hidden="1" customHeight="1">
      <c r="C395" s="161"/>
      <c r="D395" s="161"/>
      <c r="E395" s="161"/>
      <c r="F395" s="161"/>
      <c r="G395" s="161"/>
      <c r="H395" s="161"/>
      <c r="I395" s="161"/>
      <c r="J395" s="161"/>
      <c r="K395" s="161"/>
      <c r="L395" s="161"/>
      <c r="M395" s="161"/>
      <c r="N395" s="161"/>
      <c r="O395" s="161"/>
      <c r="P395" s="161"/>
      <c r="Q395" s="161"/>
      <c r="R395" s="161"/>
      <c r="S395" s="161"/>
      <c r="T395" s="161"/>
    </row>
    <row r="396" spans="2:22" ht="12.75" hidden="1" customHeight="1">
      <c r="C396" s="161"/>
      <c r="D396" s="161"/>
      <c r="E396" s="161"/>
      <c r="F396" s="161"/>
      <c r="G396" s="161"/>
      <c r="H396" s="161"/>
      <c r="I396" s="161"/>
      <c r="J396" s="161"/>
      <c r="K396" s="161"/>
      <c r="L396" s="161"/>
      <c r="M396" s="161"/>
      <c r="N396" s="161"/>
      <c r="O396" s="161"/>
      <c r="P396" s="161"/>
      <c r="Q396" s="161"/>
      <c r="R396" s="161"/>
      <c r="S396" s="161"/>
      <c r="T396" s="161"/>
    </row>
    <row r="397" spans="2:22" ht="12.75" hidden="1" customHeight="1">
      <c r="C397" s="161"/>
      <c r="D397" s="161"/>
      <c r="E397" s="161"/>
      <c r="F397" s="161"/>
      <c r="G397" s="161"/>
      <c r="H397" s="161"/>
      <c r="I397" s="161"/>
      <c r="J397" s="161"/>
      <c r="K397" s="161"/>
      <c r="L397" s="161"/>
      <c r="M397" s="161"/>
      <c r="N397" s="161"/>
      <c r="O397" s="161"/>
      <c r="P397" s="161"/>
      <c r="Q397" s="161"/>
      <c r="R397" s="161"/>
      <c r="S397" s="161"/>
      <c r="T397" s="161"/>
    </row>
    <row r="398" spans="2:22" ht="12.75" hidden="1" customHeight="1">
      <c r="C398" s="161"/>
      <c r="D398" s="161"/>
      <c r="E398" s="161"/>
      <c r="F398" s="161"/>
      <c r="G398" s="161"/>
      <c r="H398" s="161"/>
      <c r="I398" s="161"/>
      <c r="J398" s="161"/>
      <c r="K398" s="161"/>
      <c r="L398" s="161"/>
      <c r="M398" s="161"/>
      <c r="N398" s="161"/>
      <c r="O398" s="161"/>
      <c r="P398" s="161"/>
      <c r="Q398" s="161"/>
      <c r="R398" s="161"/>
      <c r="S398" s="161"/>
      <c r="T398" s="161"/>
    </row>
    <row r="399" spans="2:22" ht="12.75" hidden="1" customHeight="1">
      <c r="C399" s="161"/>
      <c r="D399" s="161"/>
      <c r="E399" s="161"/>
      <c r="F399" s="161"/>
      <c r="G399" s="161"/>
      <c r="H399" s="161"/>
      <c r="I399" s="161"/>
      <c r="J399" s="161"/>
      <c r="K399" s="161"/>
      <c r="L399" s="161"/>
      <c r="M399" s="161"/>
      <c r="N399" s="161"/>
      <c r="O399" s="161"/>
      <c r="P399" s="161"/>
      <c r="Q399" s="161"/>
      <c r="R399" s="161"/>
      <c r="S399" s="161"/>
      <c r="T399" s="161"/>
    </row>
    <row r="400" spans="2:22" ht="12.75" hidden="1" customHeight="1">
      <c r="C400" s="161"/>
      <c r="D400" s="161"/>
      <c r="E400" s="161"/>
      <c r="F400" s="161"/>
      <c r="G400" s="161"/>
      <c r="H400" s="161"/>
      <c r="I400" s="161"/>
      <c r="J400" s="161"/>
      <c r="K400" s="161"/>
      <c r="L400" s="161"/>
      <c r="M400" s="161"/>
      <c r="N400" s="161"/>
      <c r="O400" s="161"/>
      <c r="P400" s="161"/>
      <c r="Q400" s="161"/>
      <c r="R400" s="161"/>
      <c r="S400" s="161"/>
      <c r="T400" s="161"/>
    </row>
  </sheetData>
  <autoFilter ref="B18:W392" xr:uid="{00000000-0009-0000-0000-000015000000}"/>
  <mergeCells count="1">
    <mergeCell ref="B16:T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91"/>
  <sheetViews>
    <sheetView zoomScale="110" zoomScaleNormal="110" workbookViewId="0">
      <selection activeCell="C26" sqref="C26:C31"/>
    </sheetView>
  </sheetViews>
  <sheetFormatPr defaultColWidth="9" defaultRowHeight="13.5"/>
  <cols>
    <col min="1" max="1" width="10.23046875" style="15" customWidth="1"/>
    <col min="2" max="2" width="26.15234375" style="15" customWidth="1"/>
    <col min="3" max="12" width="9.4609375" style="15" customWidth="1"/>
    <col min="13" max="16384" width="9" style="15"/>
  </cols>
  <sheetData>
    <row r="1" spans="2:12" s="258" customFormat="1" ht="57" customHeight="1"/>
    <row r="2" spans="2:12" s="258" customFormat="1"/>
    <row r="3" spans="2:12" s="258" customFormat="1">
      <c r="B3" s="258" t="s">
        <v>382</v>
      </c>
    </row>
    <row r="4" spans="2:12" s="258" customFormat="1"/>
    <row r="5" spans="2:12" s="258" customFormat="1"/>
    <row r="6" spans="2:12" s="258" customFormat="1">
      <c r="B6" s="265" t="s">
        <v>383</v>
      </c>
    </row>
    <row r="7" spans="2:12" ht="12.75" customHeight="1">
      <c r="B7" s="339" t="s">
        <v>384</v>
      </c>
      <c r="C7" s="339"/>
      <c r="D7" s="339"/>
      <c r="E7" s="339"/>
      <c r="F7" s="339"/>
      <c r="G7" s="339"/>
      <c r="H7" s="339"/>
      <c r="I7" s="339"/>
      <c r="J7" s="339"/>
      <c r="K7" s="339"/>
      <c r="L7" s="339"/>
    </row>
    <row r="8" spans="2:12">
      <c r="B8" s="339"/>
      <c r="C8" s="339"/>
      <c r="D8" s="339"/>
      <c r="E8" s="339"/>
      <c r="F8" s="339"/>
      <c r="G8" s="339"/>
      <c r="H8" s="339"/>
      <c r="I8" s="339"/>
      <c r="J8" s="339"/>
      <c r="K8" s="339"/>
      <c r="L8" s="339"/>
    </row>
    <row r="9" spans="2:12">
      <c r="B9" s="339"/>
      <c r="C9" s="339"/>
      <c r="D9" s="339"/>
      <c r="E9" s="339"/>
      <c r="F9" s="339"/>
      <c r="G9" s="339"/>
      <c r="H9" s="339"/>
      <c r="I9" s="339"/>
      <c r="J9" s="339"/>
      <c r="K9" s="339"/>
      <c r="L9" s="339"/>
    </row>
    <row r="10" spans="2:12">
      <c r="B10" s="339"/>
      <c r="C10" s="339"/>
      <c r="D10" s="339"/>
      <c r="E10" s="339"/>
      <c r="F10" s="339"/>
      <c r="G10" s="339"/>
      <c r="H10" s="339"/>
      <c r="I10" s="339"/>
      <c r="J10" s="339"/>
      <c r="K10" s="339"/>
      <c r="L10" s="339"/>
    </row>
    <row r="12" spans="2:12">
      <c r="B12" s="183" t="s">
        <v>385</v>
      </c>
    </row>
    <row r="13" spans="2:12">
      <c r="B13" s="15" t="s">
        <v>386</v>
      </c>
    </row>
    <row r="14" spans="2:12">
      <c r="B14" s="15" t="s">
        <v>387</v>
      </c>
    </row>
    <row r="15" spans="2:12">
      <c r="B15" s="15" t="s">
        <v>388</v>
      </c>
    </row>
    <row r="16" spans="2:12">
      <c r="B16" s="15" t="s">
        <v>389</v>
      </c>
    </row>
    <row r="19" spans="2:17">
      <c r="B19" s="183" t="s">
        <v>390</v>
      </c>
    </row>
    <row r="20" spans="2:17" ht="12.75" customHeight="1">
      <c r="B20" s="340" t="s">
        <v>391</v>
      </c>
      <c r="C20" s="340"/>
      <c r="D20" s="340"/>
      <c r="E20" s="340"/>
      <c r="F20" s="340"/>
      <c r="G20" s="340"/>
      <c r="H20" s="340"/>
      <c r="I20" s="340"/>
      <c r="J20" s="340"/>
      <c r="K20" s="340"/>
      <c r="L20" s="340"/>
    </row>
    <row r="21" spans="2:17">
      <c r="B21" s="340"/>
      <c r="C21" s="340"/>
      <c r="D21" s="340"/>
      <c r="E21" s="340"/>
      <c r="F21" s="340"/>
      <c r="G21" s="340"/>
      <c r="H21" s="340"/>
      <c r="I21" s="340"/>
      <c r="J21" s="340"/>
      <c r="K21" s="340"/>
      <c r="L21" s="340"/>
    </row>
    <row r="22" spans="2:17">
      <c r="B22" s="185"/>
      <c r="C22" s="185"/>
      <c r="D22" s="185"/>
      <c r="E22" s="185"/>
      <c r="F22" s="185"/>
      <c r="G22" s="185"/>
      <c r="H22" s="185"/>
      <c r="I22" s="185"/>
      <c r="J22" s="185"/>
      <c r="K22" s="185"/>
      <c r="L22" s="185"/>
    </row>
    <row r="23" spans="2:17">
      <c r="C23" s="185"/>
      <c r="D23" s="185"/>
      <c r="E23" s="185"/>
      <c r="F23" s="185"/>
      <c r="G23" s="185"/>
      <c r="H23" s="185"/>
      <c r="I23" s="185"/>
      <c r="J23" s="185"/>
      <c r="K23" s="185"/>
      <c r="L23" s="185"/>
    </row>
    <row r="24" spans="2:17">
      <c r="B24" s="186" t="s">
        <v>57</v>
      </c>
      <c r="C24" s="15">
        <v>2012</v>
      </c>
      <c r="D24" s="15">
        <v>2013</v>
      </c>
      <c r="E24" s="15">
        <v>2014</v>
      </c>
      <c r="F24" s="15">
        <v>2015</v>
      </c>
      <c r="G24" s="15">
        <v>2016</v>
      </c>
      <c r="H24" s="15">
        <v>2017</v>
      </c>
      <c r="I24" s="15">
        <v>2018</v>
      </c>
      <c r="J24" s="15">
        <v>2019</v>
      </c>
      <c r="K24" s="15">
        <v>2020</v>
      </c>
      <c r="L24" s="15">
        <v>2021</v>
      </c>
      <c r="M24" s="15">
        <v>2022</v>
      </c>
      <c r="N24" s="15">
        <v>2023</v>
      </c>
      <c r="O24" s="15">
        <v>2024</v>
      </c>
      <c r="P24" s="15">
        <v>2025</v>
      </c>
      <c r="Q24" s="15">
        <v>2026</v>
      </c>
    </row>
    <row r="25" spans="2:17">
      <c r="B25" s="278" t="s">
        <v>392</v>
      </c>
      <c r="C25" s="279">
        <f>C24-1</f>
        <v>2011</v>
      </c>
      <c r="D25" s="279">
        <f t="shared" ref="D25:Q25" si="0">D24-1</f>
        <v>2012</v>
      </c>
      <c r="E25" s="279">
        <f t="shared" si="0"/>
        <v>2013</v>
      </c>
      <c r="F25" s="279">
        <f t="shared" si="0"/>
        <v>2014</v>
      </c>
      <c r="G25" s="279">
        <f t="shared" si="0"/>
        <v>2015</v>
      </c>
      <c r="H25" s="279">
        <f t="shared" si="0"/>
        <v>2016</v>
      </c>
      <c r="I25" s="279">
        <f t="shared" si="0"/>
        <v>2017</v>
      </c>
      <c r="J25" s="279">
        <f t="shared" si="0"/>
        <v>2018</v>
      </c>
      <c r="K25" s="279">
        <f t="shared" si="0"/>
        <v>2019</v>
      </c>
      <c r="L25" s="279">
        <f t="shared" si="0"/>
        <v>2020</v>
      </c>
      <c r="M25" s="279">
        <f t="shared" si="0"/>
        <v>2021</v>
      </c>
      <c r="N25" s="279">
        <f t="shared" si="0"/>
        <v>2022</v>
      </c>
      <c r="O25" s="279">
        <f t="shared" si="0"/>
        <v>2023</v>
      </c>
      <c r="P25" s="279">
        <f t="shared" si="0"/>
        <v>2024</v>
      </c>
      <c r="Q25" s="279">
        <f t="shared" si="0"/>
        <v>2025</v>
      </c>
    </row>
    <row r="26" spans="2:17">
      <c r="B26" s="15" t="s">
        <v>393</v>
      </c>
      <c r="C26" s="276">
        <f t="shared" ref="C26:Q31" si="1">IFERROR(INDEX($D$45:$O$61, MATCH(C$25, $B$45:$B$61, 0), MATCH($B26, $D$44:$O$44, 0)),"..")</f>
        <v>234.7</v>
      </c>
      <c r="D26" s="276">
        <f t="shared" si="1"/>
        <v>242.1</v>
      </c>
      <c r="E26" s="276">
        <f t="shared" si="1"/>
        <v>249.7</v>
      </c>
      <c r="F26" s="276">
        <f t="shared" si="1"/>
        <v>256</v>
      </c>
      <c r="G26" s="276">
        <f t="shared" si="1"/>
        <v>258.60000000000002</v>
      </c>
      <c r="H26" s="276">
        <f t="shared" si="1"/>
        <v>263.39999999999998</v>
      </c>
      <c r="I26" s="276">
        <f t="shared" si="1"/>
        <v>272.89999999999998</v>
      </c>
      <c r="J26" s="276">
        <f t="shared" si="1"/>
        <v>281.7</v>
      </c>
      <c r="K26" s="276">
        <f t="shared" si="1"/>
        <v>289.5</v>
      </c>
      <c r="L26" s="276">
        <f>IFERROR(INDEX($D$45:$O$61, MATCH(L$25, $B$45:$B$61, 0), MATCH($B26, $D$44:$O$44, 0)),"..")</f>
        <v>294.2</v>
      </c>
      <c r="M26" s="276">
        <f>IFERROR(INDEX($D$45:$O$61, MATCH(M$25, $B$45:$B$61, 0), MATCH($B26, $D$44:$O$44, 0)),"..")</f>
        <v>305.5</v>
      </c>
      <c r="N26" s="276" t="str">
        <f>IFERROR(INDEX($D$45:$O$61, MATCH(N$25, $B$45:$B$61, 0), MATCH($B26, $D$44:$O$44, 0)),"..")</f>
        <v xml:space="preserve"> ..</v>
      </c>
      <c r="O26" s="276" t="str">
        <f t="shared" si="1"/>
        <v xml:space="preserve"> ..</v>
      </c>
      <c r="P26" s="276" t="str">
        <f t="shared" si="1"/>
        <v xml:space="preserve"> ..</v>
      </c>
      <c r="Q26" s="276" t="str">
        <f t="shared" si="1"/>
        <v xml:space="preserve"> ..</v>
      </c>
    </row>
    <row r="27" spans="2:17">
      <c r="B27" s="15" t="s">
        <v>394</v>
      </c>
      <c r="C27" s="276">
        <f t="shared" si="1"/>
        <v>236.1</v>
      </c>
      <c r="D27" s="276">
        <f t="shared" si="1"/>
        <v>243</v>
      </c>
      <c r="E27" s="276">
        <f t="shared" si="1"/>
        <v>251</v>
      </c>
      <c r="F27" s="276">
        <f t="shared" si="1"/>
        <v>257</v>
      </c>
      <c r="G27" s="276">
        <f t="shared" si="1"/>
        <v>259.8</v>
      </c>
      <c r="H27" s="276">
        <f t="shared" si="1"/>
        <v>264.39999999999998</v>
      </c>
      <c r="I27" s="276">
        <f t="shared" si="1"/>
        <v>274.7</v>
      </c>
      <c r="J27" s="276">
        <f t="shared" si="1"/>
        <v>284.2</v>
      </c>
      <c r="K27" s="276">
        <f t="shared" si="1"/>
        <v>291.7</v>
      </c>
      <c r="L27" s="276">
        <f>IFERROR(INDEX($D$45:$O$61, MATCH(L$25, $B$45:$B$61, 0), MATCH($B27, $D$44:$O$44, 0)),"..")</f>
        <v>293.3</v>
      </c>
      <c r="M27" s="276">
        <f t="shared" si="1"/>
        <v>307.39999999999998</v>
      </c>
      <c r="N27" s="276" t="str">
        <f>IFERROR(INDEX($D$45:$O$61, MATCH(N$25, $B$45:$B$61, 0), MATCH($B27, $D$44:$O$44, 0)),"..")</f>
        <v xml:space="preserve"> ..</v>
      </c>
      <c r="O27" s="276" t="str">
        <f t="shared" si="1"/>
        <v xml:space="preserve"> ..</v>
      </c>
      <c r="P27" s="276" t="str">
        <f t="shared" si="1"/>
        <v xml:space="preserve"> ..</v>
      </c>
      <c r="Q27" s="276" t="str">
        <f t="shared" si="1"/>
        <v xml:space="preserve"> ..</v>
      </c>
    </row>
    <row r="28" spans="2:17">
      <c r="B28" s="15" t="s">
        <v>395</v>
      </c>
      <c r="C28" s="276">
        <f t="shared" si="1"/>
        <v>237.9</v>
      </c>
      <c r="D28" s="276">
        <f t="shared" si="1"/>
        <v>244.2</v>
      </c>
      <c r="E28" s="276">
        <f t="shared" si="1"/>
        <v>251.9</v>
      </c>
      <c r="F28" s="276">
        <f t="shared" si="1"/>
        <v>257.60000000000002</v>
      </c>
      <c r="G28" s="276">
        <f t="shared" si="1"/>
        <v>259.60000000000002</v>
      </c>
      <c r="H28" s="276">
        <f t="shared" si="1"/>
        <v>264.89999999999998</v>
      </c>
      <c r="I28" s="276">
        <f t="shared" si="1"/>
        <v>275.10000000000002</v>
      </c>
      <c r="J28" s="276">
        <f t="shared" si="1"/>
        <v>284.10000000000002</v>
      </c>
      <c r="K28" s="276">
        <f t="shared" si="1"/>
        <v>291</v>
      </c>
      <c r="L28" s="276">
        <f>IFERROR(INDEX($D$45:$O$61, MATCH(L$25, $B$45:$B$61, 0), MATCH($B28, $D$44:$O$44, 0)),"..")</f>
        <v>294.3</v>
      </c>
      <c r="M28" s="276">
        <f>IFERROR(INDEX($D$45:$O$61, MATCH(M$25, $B$45:$B$61, 0), MATCH($B28, $D$44:$O$44, 0)),"..")</f>
        <v>308.60000000000002</v>
      </c>
      <c r="N28" s="276" t="str">
        <f>IFERROR(INDEX($D$45:$O$61, MATCH(N$25, $B$45:$B$61, 0), MATCH($B28, $D$44:$O$44, 0)),"..")</f>
        <v xml:space="preserve"> ..</v>
      </c>
      <c r="O28" s="276" t="str">
        <f t="shared" si="1"/>
        <v xml:space="preserve"> ..</v>
      </c>
      <c r="P28" s="276" t="str">
        <f t="shared" si="1"/>
        <v xml:space="preserve"> ..</v>
      </c>
      <c r="Q28" s="276" t="str">
        <f t="shared" si="1"/>
        <v xml:space="preserve"> ..</v>
      </c>
    </row>
    <row r="29" spans="2:17">
      <c r="B29" s="15" t="s">
        <v>396</v>
      </c>
      <c r="C29" s="276">
        <f t="shared" si="1"/>
        <v>238</v>
      </c>
      <c r="D29" s="276">
        <f t="shared" si="1"/>
        <v>245.6</v>
      </c>
      <c r="E29" s="276">
        <f t="shared" si="1"/>
        <v>251.9</v>
      </c>
      <c r="F29" s="276">
        <f t="shared" si="1"/>
        <v>257.7</v>
      </c>
      <c r="G29" s="276">
        <f t="shared" si="1"/>
        <v>259.5</v>
      </c>
      <c r="H29" s="276">
        <f t="shared" si="1"/>
        <v>264.8</v>
      </c>
      <c r="I29" s="276">
        <f t="shared" si="1"/>
        <v>275.3</v>
      </c>
      <c r="J29" s="276">
        <f t="shared" si="1"/>
        <v>284.5</v>
      </c>
      <c r="K29" s="276">
        <f t="shared" si="1"/>
        <v>290.39999999999998</v>
      </c>
      <c r="L29" s="276">
        <f>IFERROR(INDEX($D$45:$O$61, MATCH(L$25, $B$45:$B$61, 0), MATCH($B29, $D$44:$O$44, 0)),"..")</f>
        <v>294.3</v>
      </c>
      <c r="M29" s="276">
        <f>IFERROR(INDEX($D$45:$O$61, MATCH(M$25, $B$45:$B$61, 0), MATCH($B29, $D$44:$O$44, 0)),"..")</f>
        <v>312</v>
      </c>
      <c r="N29" s="276" t="str">
        <f>IFERROR(INDEX($D$45:$O$61, MATCH(N$25, $B$45:$B$61, 0), MATCH($B29, $D$44:$O$44, 0)),"..")</f>
        <v xml:space="preserve"> ..</v>
      </c>
      <c r="O29" s="276" t="str">
        <f t="shared" si="1"/>
        <v xml:space="preserve"> ..</v>
      </c>
      <c r="P29" s="276" t="str">
        <f t="shared" si="1"/>
        <v xml:space="preserve"> ..</v>
      </c>
      <c r="Q29" s="276" t="str">
        <f t="shared" si="1"/>
        <v xml:space="preserve"> ..</v>
      </c>
    </row>
    <row r="30" spans="2:17">
      <c r="B30" s="15" t="s">
        <v>397</v>
      </c>
      <c r="C30" s="276">
        <f t="shared" si="1"/>
        <v>238.5</v>
      </c>
      <c r="D30" s="276">
        <f t="shared" si="1"/>
        <v>245.6</v>
      </c>
      <c r="E30" s="276">
        <f t="shared" si="1"/>
        <v>252.1</v>
      </c>
      <c r="F30" s="276">
        <f t="shared" si="1"/>
        <v>257.10000000000002</v>
      </c>
      <c r="G30" s="276">
        <f t="shared" si="1"/>
        <v>259.8</v>
      </c>
      <c r="H30" s="276">
        <f t="shared" si="1"/>
        <v>265.5</v>
      </c>
      <c r="I30" s="276">
        <f t="shared" si="1"/>
        <v>275.8</v>
      </c>
      <c r="J30" s="276">
        <f t="shared" si="1"/>
        <v>284.60000000000002</v>
      </c>
      <c r="K30" s="276">
        <f t="shared" si="1"/>
        <v>291</v>
      </c>
      <c r="L30" s="276">
        <f>IFERROR(INDEX($D$45:$O$61, MATCH(L$25, $B$45:$B$61, 0), MATCH($B30, $D$44:$O$44, 0)),"..")</f>
        <v>293.5</v>
      </c>
      <c r="M30" s="276">
        <f>IFERROR(INDEX($D$45:$O$61, MATCH(M$25, $B$45:$B$61, 0), MATCH($B30, $D$44:$O$44, 0)),"..")</f>
        <v>314.3</v>
      </c>
      <c r="N30" s="276" t="str">
        <f>IFERROR(INDEX($D$45:$O$61, MATCH(N$25, $B$45:$B$61, 0), MATCH($B30, $D$44:$O$44, 0)),"..")</f>
        <v xml:space="preserve"> ..</v>
      </c>
      <c r="O30" s="276" t="str">
        <f t="shared" si="1"/>
        <v xml:space="preserve"> ..</v>
      </c>
      <c r="P30" s="276" t="str">
        <f t="shared" si="1"/>
        <v xml:space="preserve"> ..</v>
      </c>
      <c r="Q30" s="276" t="str">
        <f t="shared" si="1"/>
        <v xml:space="preserve"> ..</v>
      </c>
    </row>
    <row r="31" spans="2:17" ht="14" thickBot="1">
      <c r="B31" s="15" t="s">
        <v>398</v>
      </c>
      <c r="C31" s="276">
        <f t="shared" si="1"/>
        <v>239.4</v>
      </c>
      <c r="D31" s="276">
        <f t="shared" si="1"/>
        <v>246.8</v>
      </c>
      <c r="E31" s="276">
        <f t="shared" si="1"/>
        <v>253.4</v>
      </c>
      <c r="F31" s="276">
        <f t="shared" si="1"/>
        <v>257.5</v>
      </c>
      <c r="G31" s="276">
        <f t="shared" si="1"/>
        <v>260.60000000000002</v>
      </c>
      <c r="H31" s="276">
        <f t="shared" si="1"/>
        <v>267.10000000000002</v>
      </c>
      <c r="I31" s="276">
        <f t="shared" si="1"/>
        <v>278.10000000000002</v>
      </c>
      <c r="J31" s="276">
        <f t="shared" si="1"/>
        <v>285.60000000000002</v>
      </c>
      <c r="K31" s="276">
        <f t="shared" si="1"/>
        <v>291.89999999999998</v>
      </c>
      <c r="L31" s="276">
        <f>IFERROR(INDEX($D$45:$O$61, MATCH(L$25, $B$45:$B$61, 0), MATCH($B31, $D$44:$O$44, 0)),"..")</f>
        <v>295.39999999999998</v>
      </c>
      <c r="M31" s="276">
        <f>IFERROR(INDEX($D$45:$O$61, MATCH(M$25, $B$45:$B$61, 0), MATCH($B31, $D$44:$O$44, 0)),"..")</f>
        <v>317.7</v>
      </c>
      <c r="N31" s="276" t="str">
        <f t="shared" si="1"/>
        <v xml:space="preserve"> ..</v>
      </c>
      <c r="O31" s="276" t="str">
        <f t="shared" si="1"/>
        <v xml:space="preserve"> ..</v>
      </c>
      <c r="P31" s="276" t="str">
        <f t="shared" si="1"/>
        <v xml:space="preserve"> ..</v>
      </c>
      <c r="Q31" s="276" t="str">
        <f t="shared" si="1"/>
        <v xml:space="preserve"> ..</v>
      </c>
    </row>
    <row r="32" spans="2:17" ht="14" thickBot="1">
      <c r="B32" s="187" t="s">
        <v>399</v>
      </c>
      <c r="C32" s="277">
        <f>IFERROR(AVERAGE(C26:C31),"..")</f>
        <v>237.43333333333331</v>
      </c>
      <c r="D32" s="277">
        <f t="shared" ref="D32:L32" si="2">IFERROR(AVERAGE(D26:D31),"..")</f>
        <v>244.54999999999998</v>
      </c>
      <c r="E32" s="277">
        <f t="shared" si="2"/>
        <v>251.66666666666666</v>
      </c>
      <c r="F32" s="277">
        <f t="shared" si="2"/>
        <v>257.15000000000003</v>
      </c>
      <c r="G32" s="277">
        <f t="shared" si="2"/>
        <v>259.65000000000003</v>
      </c>
      <c r="H32" s="277">
        <f t="shared" si="2"/>
        <v>265.01666666666665</v>
      </c>
      <c r="I32" s="277">
        <f t="shared" si="2"/>
        <v>275.31666666666666</v>
      </c>
      <c r="J32" s="277">
        <f t="shared" si="2"/>
        <v>284.11666666666662</v>
      </c>
      <c r="K32" s="277">
        <f t="shared" si="2"/>
        <v>290.91666666666669</v>
      </c>
      <c r="L32" s="277">
        <f t="shared" si="2"/>
        <v>294.16666666666669</v>
      </c>
      <c r="M32" s="277">
        <f>IFERROR(AVERAGE(M26:M31),"..")</f>
        <v>310.91666666666669</v>
      </c>
      <c r="N32" s="277" t="str">
        <f t="shared" ref="N32:Q32" si="3">IFERROR(AVERAGE(N26:N31),"..")</f>
        <v>..</v>
      </c>
      <c r="O32" s="277" t="str">
        <f t="shared" si="3"/>
        <v>..</v>
      </c>
      <c r="P32" s="277" t="str">
        <f t="shared" si="3"/>
        <v>..</v>
      </c>
      <c r="Q32" s="277" t="str">
        <f t="shared" si="3"/>
        <v>..</v>
      </c>
    </row>
    <row r="33" spans="1:17" ht="14" thickBot="1">
      <c r="B33" s="51"/>
    </row>
    <row r="34" spans="1:17" ht="14" thickBot="1">
      <c r="B34" s="187" t="s">
        <v>400</v>
      </c>
      <c r="C34" s="188"/>
      <c r="D34" s="188"/>
      <c r="E34" s="275">
        <f>IFERROR((D32/C32)-1,"..")</f>
        <v>2.997332584585144E-2</v>
      </c>
      <c r="F34" s="275">
        <f t="shared" ref="F34:K34" si="4">IFERROR((E32/D32)-1,"..")</f>
        <v>2.910106999250317E-2</v>
      </c>
      <c r="G34" s="275">
        <f t="shared" si="4"/>
        <v>2.1788079470198785E-2</v>
      </c>
      <c r="H34" s="275">
        <f>IFERROR((G32/F32)-1,"..")</f>
        <v>9.7219521679954291E-3</v>
      </c>
      <c r="I34" s="275">
        <f t="shared" si="4"/>
        <v>2.0668849091725949E-2</v>
      </c>
      <c r="J34" s="275">
        <f t="shared" si="4"/>
        <v>3.8865480158480681E-2</v>
      </c>
      <c r="K34" s="275">
        <f t="shared" si="4"/>
        <v>3.1963193897935449E-2</v>
      </c>
      <c r="L34" s="275">
        <f>IFERROR((K32/J32)-1,"..")</f>
        <v>2.3933829999413625E-2</v>
      </c>
      <c r="M34" s="275">
        <f>IFERROR((L32/K32)-1,"..")</f>
        <v>1.117158407333152E-2</v>
      </c>
      <c r="N34" s="275">
        <f>IFERROR((M32/L32)-1,"..")</f>
        <v>5.6940509915014204E-2</v>
      </c>
      <c r="O34" s="275" t="str">
        <f t="shared" ref="O34" si="5">IFERROR((N32/M32)-1,"..")</f>
        <v>..</v>
      </c>
      <c r="P34" s="275" t="str">
        <f t="shared" ref="P34" si="6">IFERROR((O32/N32)-1,"..")</f>
        <v>..</v>
      </c>
      <c r="Q34" s="275" t="str">
        <f t="shared" ref="Q34" si="7">IFERROR((P32/O32)-1,"..")</f>
        <v>..</v>
      </c>
    </row>
    <row r="37" spans="1:17" ht="14.5">
      <c r="A37" s="189"/>
      <c r="B37" s="281" t="s">
        <v>676</v>
      </c>
      <c r="C37" s="189"/>
      <c r="D37" s="189"/>
      <c r="E37" s="189"/>
      <c r="F37" s="189"/>
      <c r="G37" s="189"/>
      <c r="H37" s="189"/>
      <c r="I37" s="189"/>
      <c r="J37" s="189"/>
      <c r="K37" s="189"/>
      <c r="L37" s="189"/>
      <c r="M37" s="189"/>
      <c r="N37" s="189"/>
      <c r="O37" s="189"/>
    </row>
    <row r="38" spans="1:17" ht="14.5">
      <c r="A38" s="189"/>
      <c r="B38" s="280" t="s">
        <v>677</v>
      </c>
      <c r="C38" s="189"/>
      <c r="D38" s="189"/>
      <c r="E38" s="189"/>
      <c r="F38" s="189"/>
      <c r="G38" s="189"/>
      <c r="H38" s="189"/>
      <c r="I38" s="189"/>
      <c r="J38" s="189"/>
      <c r="K38" s="189"/>
      <c r="L38" s="189"/>
      <c r="M38" s="189"/>
      <c r="N38" s="189"/>
      <c r="O38" s="189"/>
    </row>
    <row r="39" spans="1:17" ht="14.5">
      <c r="A39" s="189"/>
      <c r="B39" s="189"/>
      <c r="C39" s="189"/>
      <c r="D39" s="189"/>
      <c r="E39" s="189"/>
      <c r="F39" s="189"/>
      <c r="G39" s="189"/>
      <c r="H39" s="189"/>
      <c r="I39" s="189"/>
      <c r="J39" s="189"/>
      <c r="K39" s="189"/>
      <c r="L39" s="189"/>
      <c r="M39" s="189"/>
      <c r="N39" s="189"/>
      <c r="O39" s="189"/>
    </row>
    <row r="40" spans="1:17" ht="14.5">
      <c r="C40" s="341" t="s">
        <v>401</v>
      </c>
      <c r="D40" s="341"/>
      <c r="E40" s="341"/>
      <c r="F40" s="341"/>
      <c r="G40" s="341"/>
      <c r="H40" s="341"/>
      <c r="I40" s="341"/>
      <c r="J40" s="341"/>
      <c r="K40" s="341"/>
      <c r="L40" s="341"/>
      <c r="M40" s="341"/>
      <c r="N40" s="341"/>
      <c r="O40" s="341"/>
    </row>
    <row r="41" spans="1:17" ht="16.5">
      <c r="B41" s="190" t="s">
        <v>402</v>
      </c>
      <c r="C41" s="190" t="s">
        <v>403</v>
      </c>
      <c r="D41" s="78"/>
    </row>
    <row r="42" spans="1:17" ht="14" thickBot="1">
      <c r="C42" s="191"/>
      <c r="D42" s="191"/>
      <c r="E42" s="191"/>
      <c r="F42" s="191"/>
      <c r="G42" s="191"/>
      <c r="H42" s="191"/>
      <c r="I42" s="191"/>
      <c r="J42" s="191"/>
      <c r="K42" s="191"/>
      <c r="L42" s="191"/>
      <c r="M42" s="191"/>
      <c r="N42" s="191"/>
      <c r="O42" s="191"/>
    </row>
    <row r="43" spans="1:17" ht="14.5">
      <c r="C43" s="192" t="s">
        <v>404</v>
      </c>
      <c r="D43" s="78" t="s">
        <v>344</v>
      </c>
      <c r="E43" s="78" t="s">
        <v>344</v>
      </c>
      <c r="F43" s="78" t="s">
        <v>344</v>
      </c>
      <c r="G43" s="78" t="s">
        <v>344</v>
      </c>
      <c r="H43" s="78" t="s">
        <v>344</v>
      </c>
      <c r="I43" s="78" t="s">
        <v>344</v>
      </c>
      <c r="J43" s="78" t="s">
        <v>344</v>
      </c>
      <c r="K43" s="78" t="s">
        <v>344</v>
      </c>
      <c r="L43" s="78" t="s">
        <v>344</v>
      </c>
      <c r="M43" s="78" t="s">
        <v>344</v>
      </c>
      <c r="N43" s="78" t="s">
        <v>344</v>
      </c>
      <c r="O43" s="78" t="s">
        <v>344</v>
      </c>
    </row>
    <row r="44" spans="1:17" ht="15" thickBot="1">
      <c r="C44" s="193" t="s">
        <v>405</v>
      </c>
      <c r="D44" s="194" t="s">
        <v>406</v>
      </c>
      <c r="E44" s="195" t="s">
        <v>407</v>
      </c>
      <c r="F44" s="194" t="s">
        <v>408</v>
      </c>
      <c r="G44" s="194" t="s">
        <v>409</v>
      </c>
      <c r="H44" s="195" t="s">
        <v>410</v>
      </c>
      <c r="I44" s="195" t="s">
        <v>411</v>
      </c>
      <c r="J44" s="195" t="s">
        <v>393</v>
      </c>
      <c r="K44" s="195" t="s">
        <v>394</v>
      </c>
      <c r="L44" s="195" t="s">
        <v>395</v>
      </c>
      <c r="M44" s="195" t="s">
        <v>396</v>
      </c>
      <c r="N44" s="195" t="s">
        <v>397</v>
      </c>
      <c r="O44" s="194" t="s">
        <v>398</v>
      </c>
    </row>
    <row r="45" spans="1:17" ht="14.5">
      <c r="B45" s="196">
        <v>2010</v>
      </c>
      <c r="C45" s="272">
        <v>223.6</v>
      </c>
      <c r="D45" s="272">
        <v>217.9</v>
      </c>
      <c r="E45" s="272">
        <v>219.2</v>
      </c>
      <c r="F45" s="272">
        <v>220.7</v>
      </c>
      <c r="G45" s="272">
        <v>222.8</v>
      </c>
      <c r="H45" s="272">
        <v>223.6</v>
      </c>
      <c r="I45" s="272">
        <v>224.1</v>
      </c>
      <c r="J45" s="272">
        <v>223.6</v>
      </c>
      <c r="K45" s="272">
        <v>224.5</v>
      </c>
      <c r="L45" s="272">
        <v>225.3</v>
      </c>
      <c r="M45" s="272">
        <v>225.8</v>
      </c>
      <c r="N45" s="272">
        <v>226.8</v>
      </c>
      <c r="O45" s="272">
        <v>228.4</v>
      </c>
    </row>
    <row r="46" spans="1:17" ht="14.5">
      <c r="B46" s="196">
        <v>2011</v>
      </c>
      <c r="C46" s="272">
        <v>235.2</v>
      </c>
      <c r="D46" s="272">
        <v>229</v>
      </c>
      <c r="E46" s="272">
        <v>231.3</v>
      </c>
      <c r="F46" s="272">
        <v>232.5</v>
      </c>
      <c r="G46" s="272">
        <v>234.4</v>
      </c>
      <c r="H46" s="272">
        <v>235.2</v>
      </c>
      <c r="I46" s="272">
        <v>235.2</v>
      </c>
      <c r="J46" s="272">
        <v>234.7</v>
      </c>
      <c r="K46" s="272">
        <v>236.1</v>
      </c>
      <c r="L46" s="272">
        <v>237.9</v>
      </c>
      <c r="M46" s="272">
        <v>238</v>
      </c>
      <c r="N46" s="272">
        <v>238.5</v>
      </c>
      <c r="O46" s="272">
        <v>239.4</v>
      </c>
    </row>
    <row r="47" spans="1:17" ht="14.5">
      <c r="B47" s="196">
        <v>2012</v>
      </c>
      <c r="C47" s="272">
        <v>242.7</v>
      </c>
      <c r="D47" s="272">
        <v>238</v>
      </c>
      <c r="E47" s="272">
        <v>239.9</v>
      </c>
      <c r="F47" s="272">
        <v>240.8</v>
      </c>
      <c r="G47" s="272">
        <v>242.5</v>
      </c>
      <c r="H47" s="272">
        <v>242.4</v>
      </c>
      <c r="I47" s="272">
        <v>241.8</v>
      </c>
      <c r="J47" s="272">
        <v>242.1</v>
      </c>
      <c r="K47" s="272">
        <v>243</v>
      </c>
      <c r="L47" s="272">
        <v>244.2</v>
      </c>
      <c r="M47" s="272">
        <v>245.6</v>
      </c>
      <c r="N47" s="272">
        <v>245.6</v>
      </c>
      <c r="O47" s="272">
        <v>246.8</v>
      </c>
    </row>
    <row r="48" spans="1:17" ht="14.5">
      <c r="B48" s="196">
        <v>2013</v>
      </c>
      <c r="C48" s="272">
        <v>250.1</v>
      </c>
      <c r="D48" s="272">
        <v>245.8</v>
      </c>
      <c r="E48" s="272">
        <v>247.6</v>
      </c>
      <c r="F48" s="272">
        <v>248.7</v>
      </c>
      <c r="G48" s="272">
        <v>249.5</v>
      </c>
      <c r="H48" s="272">
        <v>250</v>
      </c>
      <c r="I48" s="272">
        <v>249.7</v>
      </c>
      <c r="J48" s="272">
        <v>249.7</v>
      </c>
      <c r="K48" s="272">
        <v>251</v>
      </c>
      <c r="L48" s="272">
        <v>251.9</v>
      </c>
      <c r="M48" s="272">
        <v>251.9</v>
      </c>
      <c r="N48" s="272">
        <v>252.1</v>
      </c>
      <c r="O48" s="272">
        <v>253.4</v>
      </c>
    </row>
    <row r="49" spans="1:15" ht="14.5">
      <c r="B49" s="197">
        <v>2014</v>
      </c>
      <c r="C49" s="273">
        <v>256</v>
      </c>
      <c r="D49" s="272">
        <v>252.6</v>
      </c>
      <c r="E49" s="272">
        <v>254.2</v>
      </c>
      <c r="F49" s="272">
        <v>254.8</v>
      </c>
      <c r="G49" s="272">
        <v>255.7</v>
      </c>
      <c r="H49" s="272">
        <v>255.9</v>
      </c>
      <c r="I49" s="272">
        <v>256.3</v>
      </c>
      <c r="J49" s="272">
        <v>256</v>
      </c>
      <c r="K49" s="272">
        <v>257</v>
      </c>
      <c r="L49" s="272">
        <v>257.60000000000002</v>
      </c>
      <c r="M49" s="272">
        <v>257.7</v>
      </c>
      <c r="N49" s="272">
        <v>257.10000000000002</v>
      </c>
      <c r="O49" s="272">
        <v>257.5</v>
      </c>
    </row>
    <row r="50" spans="1:15" ht="14.5">
      <c r="B50" s="197">
        <v>2015</v>
      </c>
      <c r="C50" s="272">
        <v>258.5</v>
      </c>
      <c r="D50" s="272">
        <v>255.4</v>
      </c>
      <c r="E50" s="272">
        <v>256.7</v>
      </c>
      <c r="F50" s="272">
        <v>257.10000000000002</v>
      </c>
      <c r="G50" s="272">
        <v>258</v>
      </c>
      <c r="H50" s="272">
        <v>258.5</v>
      </c>
      <c r="I50" s="272">
        <v>258.89999999999998</v>
      </c>
      <c r="J50" s="272">
        <v>258.60000000000002</v>
      </c>
      <c r="K50" s="272">
        <v>259.8</v>
      </c>
      <c r="L50" s="272">
        <v>259.60000000000002</v>
      </c>
      <c r="M50" s="272">
        <v>259.5</v>
      </c>
      <c r="N50" s="272">
        <v>259.8</v>
      </c>
      <c r="O50" s="272">
        <v>260.60000000000002</v>
      </c>
    </row>
    <row r="51" spans="1:15" ht="14.5">
      <c r="B51" s="196">
        <v>2016</v>
      </c>
      <c r="C51" s="272">
        <v>263.10000000000002</v>
      </c>
      <c r="D51" s="272">
        <v>258.8</v>
      </c>
      <c r="E51" s="272">
        <v>260</v>
      </c>
      <c r="F51" s="272">
        <v>261.10000000000002</v>
      </c>
      <c r="G51" s="272">
        <v>261.39999999999998</v>
      </c>
      <c r="H51" s="272">
        <v>262.10000000000002</v>
      </c>
      <c r="I51" s="272">
        <v>263.10000000000002</v>
      </c>
      <c r="J51" s="272">
        <v>263.39999999999998</v>
      </c>
      <c r="K51" s="272">
        <v>264.39999999999998</v>
      </c>
      <c r="L51" s="272">
        <v>264.89999999999998</v>
      </c>
      <c r="M51" s="272">
        <v>264.8</v>
      </c>
      <c r="N51" s="272">
        <v>265.5</v>
      </c>
      <c r="O51" s="272">
        <v>267.10000000000002</v>
      </c>
    </row>
    <row r="52" spans="1:15" ht="14.5">
      <c r="B52" s="196">
        <v>2017</v>
      </c>
      <c r="C52" s="272">
        <v>272.5</v>
      </c>
      <c r="D52" s="272">
        <v>265.5</v>
      </c>
      <c r="E52" s="272">
        <v>268.39999999999998</v>
      </c>
      <c r="F52" s="272">
        <v>269.3</v>
      </c>
      <c r="G52" s="272">
        <v>270.60000000000002</v>
      </c>
      <c r="H52" s="272">
        <v>271.7</v>
      </c>
      <c r="I52" s="272">
        <v>272.3</v>
      </c>
      <c r="J52" s="272">
        <v>272.89999999999998</v>
      </c>
      <c r="K52" s="272">
        <v>274.7</v>
      </c>
      <c r="L52" s="272">
        <v>275.10000000000002</v>
      </c>
      <c r="M52" s="272">
        <v>275.3</v>
      </c>
      <c r="N52" s="272">
        <v>275.8</v>
      </c>
      <c r="O52" s="272">
        <v>278.10000000000002</v>
      </c>
    </row>
    <row r="53" spans="1:15" ht="14.5">
      <c r="B53" s="196">
        <v>2018</v>
      </c>
      <c r="C53" s="272">
        <v>281.60000000000002</v>
      </c>
      <c r="D53" s="272">
        <v>276</v>
      </c>
      <c r="E53" s="272">
        <v>278.10000000000002</v>
      </c>
      <c r="F53" s="272">
        <v>278.3</v>
      </c>
      <c r="G53" s="272">
        <v>279.7</v>
      </c>
      <c r="H53" s="272">
        <v>280.7</v>
      </c>
      <c r="I53" s="272">
        <v>281.5</v>
      </c>
      <c r="J53" s="272">
        <v>281.7</v>
      </c>
      <c r="K53" s="272">
        <v>284.2</v>
      </c>
      <c r="L53" s="272">
        <v>284.10000000000002</v>
      </c>
      <c r="M53" s="272">
        <v>284.5</v>
      </c>
      <c r="N53" s="272">
        <v>284.60000000000002</v>
      </c>
      <c r="O53" s="272">
        <v>285.60000000000002</v>
      </c>
    </row>
    <row r="54" spans="1:15" ht="14.5">
      <c r="B54" s="196">
        <v>2019</v>
      </c>
      <c r="C54" s="272">
        <v>288.8</v>
      </c>
      <c r="D54" s="272">
        <v>283</v>
      </c>
      <c r="E54" s="272">
        <v>285</v>
      </c>
      <c r="F54" s="272">
        <v>285.10000000000002</v>
      </c>
      <c r="G54" s="272">
        <v>288.2</v>
      </c>
      <c r="H54" s="272">
        <v>289.2</v>
      </c>
      <c r="I54" s="272">
        <v>289.60000000000002</v>
      </c>
      <c r="J54" s="272">
        <v>289.5</v>
      </c>
      <c r="K54" s="272">
        <v>291.7</v>
      </c>
      <c r="L54" s="272">
        <v>291</v>
      </c>
      <c r="M54" s="272">
        <v>290.39999999999998</v>
      </c>
      <c r="N54" s="272">
        <v>291</v>
      </c>
      <c r="O54" s="272">
        <v>291.89999999999998</v>
      </c>
    </row>
    <row r="55" spans="1:15" ht="14.5">
      <c r="B55" s="197">
        <v>2020</v>
      </c>
      <c r="C55" s="272">
        <v>293.10000000000002</v>
      </c>
      <c r="D55" s="272">
        <v>290.60000000000002</v>
      </c>
      <c r="E55" s="272">
        <v>292</v>
      </c>
      <c r="F55" s="272">
        <v>292.60000000000002</v>
      </c>
      <c r="G55" s="272">
        <v>292.60000000000002</v>
      </c>
      <c r="H55" s="272">
        <v>292.2</v>
      </c>
      <c r="I55" s="272">
        <v>292.7</v>
      </c>
      <c r="J55" s="272">
        <v>294.2</v>
      </c>
      <c r="K55" s="272">
        <v>293.3</v>
      </c>
      <c r="L55" s="272">
        <v>294.3</v>
      </c>
      <c r="M55" s="272">
        <v>294.3</v>
      </c>
      <c r="N55" s="272">
        <v>293.5</v>
      </c>
      <c r="O55" s="272">
        <v>295.39999999999998</v>
      </c>
    </row>
    <row r="56" spans="1:15" ht="14.5">
      <c r="B56" s="197">
        <v>2021</v>
      </c>
      <c r="C56" s="273">
        <v>305</v>
      </c>
      <c r="D56" s="272">
        <v>294.60000000000002</v>
      </c>
      <c r="E56" s="272">
        <v>296</v>
      </c>
      <c r="F56" s="272">
        <v>296.89999999999998</v>
      </c>
      <c r="G56" s="272">
        <v>301.10000000000002</v>
      </c>
      <c r="H56" s="272">
        <v>301.89999999999998</v>
      </c>
      <c r="I56" s="272">
        <v>304</v>
      </c>
      <c r="J56" s="272">
        <v>305.5</v>
      </c>
      <c r="K56" s="272">
        <v>307.39999999999998</v>
      </c>
      <c r="L56" s="272">
        <v>308.60000000000002</v>
      </c>
      <c r="M56" s="272">
        <v>312</v>
      </c>
      <c r="N56" s="272">
        <v>314.3</v>
      </c>
      <c r="O56" s="272">
        <v>317.7</v>
      </c>
    </row>
    <row r="57" spans="1:15" ht="14.5">
      <c r="B57" s="196">
        <v>2022</v>
      </c>
      <c r="C57" s="272" t="s">
        <v>412</v>
      </c>
      <c r="D57" s="272">
        <v>317.7</v>
      </c>
      <c r="E57" s="272">
        <v>320.2</v>
      </c>
      <c r="F57" s="272">
        <v>323.5</v>
      </c>
      <c r="G57" s="272" t="s">
        <v>412</v>
      </c>
      <c r="H57" s="272" t="s">
        <v>412</v>
      </c>
      <c r="I57" s="272" t="s">
        <v>412</v>
      </c>
      <c r="J57" s="272" t="s">
        <v>412</v>
      </c>
      <c r="K57" s="272" t="s">
        <v>412</v>
      </c>
      <c r="L57" s="272" t="s">
        <v>412</v>
      </c>
      <c r="M57" s="272" t="s">
        <v>412</v>
      </c>
      <c r="N57" s="272" t="s">
        <v>412</v>
      </c>
      <c r="O57" s="272" t="s">
        <v>412</v>
      </c>
    </row>
    <row r="58" spans="1:15" ht="14.5">
      <c r="B58" s="196">
        <v>2023</v>
      </c>
      <c r="C58" s="272" t="s">
        <v>412</v>
      </c>
      <c r="D58" s="272" t="s">
        <v>412</v>
      </c>
      <c r="E58" s="272" t="s">
        <v>412</v>
      </c>
      <c r="F58" s="272" t="s">
        <v>412</v>
      </c>
      <c r="G58" s="272" t="s">
        <v>412</v>
      </c>
      <c r="H58" s="272" t="s">
        <v>412</v>
      </c>
      <c r="I58" s="272" t="s">
        <v>412</v>
      </c>
      <c r="J58" s="272" t="s">
        <v>412</v>
      </c>
      <c r="K58" s="272" t="s">
        <v>412</v>
      </c>
      <c r="L58" s="272" t="s">
        <v>412</v>
      </c>
      <c r="M58" s="272" t="s">
        <v>412</v>
      </c>
      <c r="N58" s="272" t="s">
        <v>412</v>
      </c>
      <c r="O58" s="272" t="s">
        <v>412</v>
      </c>
    </row>
    <row r="59" spans="1:15" ht="14.5">
      <c r="B59" s="196">
        <v>2024</v>
      </c>
      <c r="C59" s="272" t="s">
        <v>412</v>
      </c>
      <c r="D59" s="272" t="s">
        <v>412</v>
      </c>
      <c r="E59" s="272" t="s">
        <v>412</v>
      </c>
      <c r="F59" s="272" t="s">
        <v>412</v>
      </c>
      <c r="G59" s="272" t="s">
        <v>412</v>
      </c>
      <c r="H59" s="272" t="s">
        <v>412</v>
      </c>
      <c r="I59" s="272" t="s">
        <v>412</v>
      </c>
      <c r="J59" s="272" t="s">
        <v>412</v>
      </c>
      <c r="K59" s="272" t="s">
        <v>412</v>
      </c>
      <c r="L59" s="272" t="s">
        <v>412</v>
      </c>
      <c r="M59" s="272" t="s">
        <v>412</v>
      </c>
      <c r="N59" s="272" t="s">
        <v>412</v>
      </c>
      <c r="O59" s="272" t="s">
        <v>412</v>
      </c>
    </row>
    <row r="60" spans="1:15" ht="14.5">
      <c r="B60" s="196">
        <v>2025</v>
      </c>
      <c r="C60" s="272" t="s">
        <v>412</v>
      </c>
      <c r="D60" s="272" t="s">
        <v>412</v>
      </c>
      <c r="E60" s="272" t="s">
        <v>412</v>
      </c>
      <c r="F60" s="272" t="s">
        <v>412</v>
      </c>
      <c r="G60" s="272" t="s">
        <v>412</v>
      </c>
      <c r="H60" s="272" t="s">
        <v>412</v>
      </c>
      <c r="I60" s="272" t="s">
        <v>412</v>
      </c>
      <c r="J60" s="272" t="s">
        <v>412</v>
      </c>
      <c r="K60" s="272" t="s">
        <v>412</v>
      </c>
      <c r="L60" s="272" t="s">
        <v>412</v>
      </c>
      <c r="M60" s="272" t="s">
        <v>412</v>
      </c>
      <c r="N60" s="272" t="s">
        <v>412</v>
      </c>
      <c r="O60" s="272" t="s">
        <v>412</v>
      </c>
    </row>
    <row r="61" spans="1:15" ht="14.5">
      <c r="B61" s="197">
        <v>2026</v>
      </c>
      <c r="C61" s="274" t="s">
        <v>412</v>
      </c>
      <c r="D61" s="274" t="s">
        <v>412</v>
      </c>
      <c r="E61" s="274" t="s">
        <v>412</v>
      </c>
      <c r="F61" s="274" t="s">
        <v>412</v>
      </c>
      <c r="G61" s="274" t="s">
        <v>412</v>
      </c>
      <c r="H61" s="274" t="s">
        <v>412</v>
      </c>
      <c r="I61" s="274" t="s">
        <v>412</v>
      </c>
      <c r="J61" s="274" t="s">
        <v>412</v>
      </c>
      <c r="K61" s="274" t="s">
        <v>412</v>
      </c>
      <c r="L61" s="274" t="s">
        <v>412</v>
      </c>
      <c r="M61" s="274" t="s">
        <v>412</v>
      </c>
      <c r="N61" s="274" t="s">
        <v>412</v>
      </c>
      <c r="O61" s="274" t="s">
        <v>412</v>
      </c>
    </row>
    <row r="63" spans="1:15">
      <c r="A63" s="78"/>
      <c r="B63" s="15" t="s">
        <v>413</v>
      </c>
      <c r="C63" s="78"/>
      <c r="D63" s="78"/>
      <c r="E63" s="78"/>
      <c r="F63" s="78"/>
      <c r="G63" s="78"/>
      <c r="H63" s="78"/>
      <c r="I63" s="78"/>
      <c r="J63" s="78"/>
      <c r="K63" s="78"/>
      <c r="L63" s="78"/>
      <c r="M63" s="78"/>
      <c r="N63" s="78"/>
      <c r="O63" s="78"/>
    </row>
    <row r="64" spans="1:15">
      <c r="A64" s="78"/>
      <c r="B64" s="78"/>
      <c r="C64" s="78"/>
      <c r="D64" s="78"/>
      <c r="E64" s="78"/>
      <c r="F64" s="78"/>
      <c r="G64" s="78"/>
      <c r="H64" s="78"/>
      <c r="I64" s="78"/>
      <c r="J64" s="78"/>
      <c r="K64" s="78"/>
      <c r="L64" s="78"/>
      <c r="M64" s="78"/>
      <c r="N64" s="78"/>
      <c r="O64" s="78"/>
    </row>
    <row r="65" spans="1:15" ht="14.5">
      <c r="A65" s="197">
        <v>1</v>
      </c>
      <c r="B65" s="197" t="s">
        <v>414</v>
      </c>
      <c r="C65" s="198"/>
      <c r="D65" s="198"/>
      <c r="E65" s="198"/>
      <c r="F65" s="198"/>
      <c r="G65" s="198"/>
      <c r="H65" s="78"/>
      <c r="I65" s="78"/>
      <c r="J65" s="78"/>
      <c r="K65" s="78"/>
      <c r="L65" s="78"/>
      <c r="M65" s="78"/>
      <c r="N65" s="78"/>
      <c r="O65" s="78"/>
    </row>
    <row r="66" spans="1:15" ht="14.5">
      <c r="B66" s="197" t="s">
        <v>415</v>
      </c>
      <c r="C66" s="198"/>
      <c r="D66" s="198"/>
      <c r="E66" s="198"/>
      <c r="F66" s="198"/>
      <c r="G66" s="198"/>
      <c r="H66" s="78"/>
      <c r="I66" s="78"/>
      <c r="J66" s="78"/>
      <c r="K66" s="78"/>
      <c r="L66" s="78"/>
      <c r="M66" s="78"/>
      <c r="N66" s="78"/>
      <c r="O66" s="78"/>
    </row>
    <row r="67" spans="1:15" ht="14.5">
      <c r="A67" s="199"/>
      <c r="B67" s="197" t="s">
        <v>416</v>
      </c>
      <c r="C67" s="200"/>
      <c r="D67" s="200"/>
      <c r="E67" s="198"/>
      <c r="F67" s="198"/>
      <c r="G67" s="198"/>
      <c r="H67" s="78"/>
      <c r="I67" s="78"/>
      <c r="J67" s="78"/>
      <c r="K67" s="78"/>
      <c r="L67" s="78"/>
      <c r="M67" s="78"/>
      <c r="N67" s="78"/>
      <c r="O67" s="78"/>
    </row>
    <row r="68" spans="1:15" ht="14.5">
      <c r="A68" s="199"/>
      <c r="B68" s="197" t="s">
        <v>417</v>
      </c>
      <c r="C68" s="200"/>
      <c r="D68" s="200"/>
      <c r="E68" s="198"/>
      <c r="F68" s="198"/>
      <c r="G68" s="198"/>
      <c r="H68" s="78"/>
      <c r="I68" s="78"/>
      <c r="J68" s="78"/>
      <c r="K68" s="78"/>
      <c r="L68" s="78"/>
      <c r="M68" s="78"/>
      <c r="N68" s="78"/>
      <c r="O68" s="78"/>
    </row>
    <row r="69" spans="1:15" ht="14.5">
      <c r="A69" s="199"/>
      <c r="B69" s="201" t="s">
        <v>418</v>
      </c>
      <c r="C69" s="200"/>
      <c r="D69" s="200"/>
      <c r="E69" s="198"/>
      <c r="F69" s="198"/>
      <c r="G69" s="198"/>
      <c r="H69" s="78"/>
      <c r="I69" s="78"/>
      <c r="J69" s="78"/>
      <c r="K69" s="78"/>
      <c r="L69" s="78"/>
      <c r="M69" s="78"/>
      <c r="N69" s="78"/>
      <c r="O69" s="78"/>
    </row>
    <row r="70" spans="1:15" ht="14.5">
      <c r="A70" s="199"/>
      <c r="B70" s="201"/>
      <c r="C70" s="200"/>
      <c r="D70" s="200"/>
      <c r="E70" s="198"/>
      <c r="F70" s="198"/>
      <c r="G70" s="198"/>
      <c r="H70" s="78"/>
      <c r="I70" s="78"/>
      <c r="J70" s="78"/>
      <c r="K70" s="78"/>
      <c r="L70" s="78"/>
      <c r="M70" s="78"/>
      <c r="N70" s="78"/>
      <c r="O70" s="78"/>
    </row>
    <row r="71" spans="1:15" ht="14.5">
      <c r="A71" s="197">
        <v>2</v>
      </c>
      <c r="B71" s="202" t="s">
        <v>419</v>
      </c>
      <c r="C71" s="198"/>
      <c r="D71" s="198"/>
      <c r="E71" s="198"/>
      <c r="F71" s="198"/>
      <c r="G71" s="198"/>
      <c r="H71" s="197"/>
      <c r="I71" s="78"/>
      <c r="J71" s="78"/>
      <c r="K71" s="78"/>
      <c r="L71" s="78"/>
      <c r="M71" s="78"/>
      <c r="N71" s="78"/>
      <c r="O71" s="78"/>
    </row>
    <row r="72" spans="1:15" ht="14.5">
      <c r="A72" s="199"/>
      <c r="B72" s="202" t="s">
        <v>420</v>
      </c>
      <c r="C72" s="198"/>
      <c r="D72" s="198"/>
      <c r="E72" s="198"/>
      <c r="F72" s="198"/>
      <c r="G72" s="198"/>
      <c r="H72" s="197"/>
      <c r="I72" s="78"/>
      <c r="J72" s="78"/>
      <c r="K72" s="78"/>
      <c r="L72" s="78"/>
      <c r="M72" s="78"/>
      <c r="N72" s="78"/>
      <c r="O72" s="78"/>
    </row>
    <row r="73" spans="1:15" ht="14.5">
      <c r="A73" s="199"/>
      <c r="B73" s="202" t="s">
        <v>421</v>
      </c>
      <c r="C73" s="198"/>
      <c r="D73" s="198"/>
      <c r="E73" s="198"/>
      <c r="F73" s="198"/>
      <c r="G73" s="198"/>
      <c r="H73" s="197"/>
      <c r="I73" s="78"/>
      <c r="J73" s="78"/>
      <c r="K73" s="78"/>
      <c r="L73" s="78"/>
      <c r="M73" s="78"/>
      <c r="N73" s="78"/>
      <c r="O73" s="78"/>
    </row>
    <row r="74" spans="1:15" ht="14.5">
      <c r="A74" s="199"/>
      <c r="B74" s="202" t="s">
        <v>422</v>
      </c>
      <c r="C74" s="198"/>
      <c r="D74" s="198"/>
      <c r="E74" s="198"/>
      <c r="F74" s="198"/>
      <c r="G74" s="198"/>
      <c r="H74" s="197"/>
      <c r="I74" s="78"/>
      <c r="J74" s="78"/>
      <c r="K74" s="78"/>
      <c r="L74" s="78"/>
      <c r="M74" s="78"/>
      <c r="N74" s="78"/>
      <c r="O74" s="78"/>
    </row>
    <row r="75" spans="1:15" ht="14.5">
      <c r="A75" s="199"/>
      <c r="B75" s="202"/>
      <c r="C75" s="198"/>
      <c r="D75" s="198"/>
      <c r="E75" s="198"/>
      <c r="F75" s="198"/>
      <c r="G75" s="198"/>
      <c r="H75" s="197"/>
      <c r="I75" s="78"/>
      <c r="J75" s="78"/>
      <c r="K75" s="78"/>
      <c r="L75" s="78"/>
      <c r="M75" s="78"/>
      <c r="N75" s="78"/>
      <c r="O75" s="78"/>
    </row>
    <row r="76" spans="1:15" ht="14.5">
      <c r="A76" s="197">
        <v>3</v>
      </c>
      <c r="B76" s="202" t="s">
        <v>423</v>
      </c>
      <c r="C76" s="198"/>
      <c r="D76" s="198"/>
      <c r="E76" s="198"/>
      <c r="F76" s="198"/>
      <c r="G76" s="198"/>
      <c r="H76" s="197"/>
      <c r="I76" s="78"/>
      <c r="J76" s="78"/>
      <c r="K76" s="78"/>
      <c r="L76" s="78"/>
      <c r="M76" s="78"/>
      <c r="N76" s="78"/>
      <c r="O76" s="78"/>
    </row>
    <row r="77" spans="1:15" ht="14.5">
      <c r="A77" s="199"/>
      <c r="B77" s="202" t="s">
        <v>420</v>
      </c>
      <c r="C77" s="198"/>
      <c r="D77" s="198"/>
      <c r="E77" s="198"/>
      <c r="F77" s="198"/>
      <c r="G77" s="198"/>
      <c r="H77" s="197"/>
      <c r="I77" s="78"/>
      <c r="J77" s="78"/>
      <c r="K77" s="78"/>
      <c r="L77" s="78"/>
      <c r="M77" s="78"/>
      <c r="N77" s="78"/>
      <c r="O77" s="78"/>
    </row>
    <row r="78" spans="1:15" ht="14.5">
      <c r="A78" s="199"/>
      <c r="B78" s="202" t="s">
        <v>424</v>
      </c>
      <c r="C78" s="198"/>
      <c r="D78" s="198"/>
      <c r="E78" s="198"/>
      <c r="F78" s="198"/>
      <c r="G78" s="198"/>
      <c r="H78" s="197"/>
      <c r="I78" s="78"/>
      <c r="J78" s="78"/>
      <c r="K78" s="78"/>
      <c r="L78" s="78"/>
      <c r="M78" s="78"/>
      <c r="N78" s="78"/>
      <c r="O78" s="78"/>
    </row>
    <row r="79" spans="1:15" ht="14.5">
      <c r="A79" s="199"/>
      <c r="B79" s="202" t="s">
        <v>425</v>
      </c>
      <c r="C79" s="198"/>
      <c r="D79" s="198"/>
      <c r="E79" s="198"/>
      <c r="F79" s="198"/>
      <c r="G79" s="198"/>
      <c r="H79" s="197"/>
      <c r="I79" s="78"/>
      <c r="J79" s="78"/>
      <c r="K79" s="78"/>
      <c r="L79" s="78"/>
      <c r="M79" s="78"/>
      <c r="N79" s="78"/>
      <c r="O79" s="78"/>
    </row>
    <row r="80" spans="1:15" ht="14.5">
      <c r="A80" s="199"/>
      <c r="B80" s="202" t="s">
        <v>426</v>
      </c>
      <c r="C80" s="198"/>
      <c r="D80" s="198"/>
      <c r="E80" s="198"/>
      <c r="F80" s="198"/>
      <c r="G80" s="198"/>
      <c r="H80" s="197"/>
      <c r="I80" s="78"/>
      <c r="J80" s="78"/>
      <c r="K80" s="78"/>
      <c r="L80" s="78"/>
      <c r="M80" s="78"/>
      <c r="N80" s="78"/>
      <c r="O80" s="78"/>
    </row>
    <row r="81" spans="1:15" ht="14.5">
      <c r="A81" s="199"/>
      <c r="B81" s="202"/>
      <c r="C81" s="198"/>
      <c r="D81" s="198"/>
      <c r="E81" s="198"/>
      <c r="F81" s="198"/>
      <c r="G81" s="198"/>
      <c r="H81" s="197"/>
      <c r="I81" s="78"/>
      <c r="J81" s="78"/>
      <c r="K81" s="78"/>
      <c r="L81" s="78"/>
      <c r="M81" s="78"/>
      <c r="N81" s="78"/>
      <c r="O81" s="78"/>
    </row>
    <row r="82" spans="1:15" ht="14.5">
      <c r="A82" s="78"/>
      <c r="B82" s="203" t="s">
        <v>427</v>
      </c>
      <c r="C82" s="78"/>
      <c r="D82" s="78"/>
      <c r="E82" s="78"/>
      <c r="F82" s="78"/>
      <c r="G82" s="78"/>
      <c r="H82" s="78"/>
      <c r="I82" s="78"/>
      <c r="J82" s="78"/>
      <c r="K82" s="78"/>
      <c r="L82" s="78"/>
      <c r="M82" s="78"/>
      <c r="N82" s="78"/>
      <c r="O82" s="78"/>
    </row>
    <row r="83" spans="1:15" ht="14.5">
      <c r="A83" s="78"/>
      <c r="B83" s="197" t="s">
        <v>428</v>
      </c>
      <c r="C83" s="78"/>
      <c r="D83" s="78"/>
      <c r="E83" s="78"/>
      <c r="F83" s="78"/>
      <c r="G83" s="78"/>
      <c r="H83" s="78"/>
      <c r="I83" s="78"/>
      <c r="J83" s="78"/>
      <c r="K83" s="78"/>
      <c r="L83" s="78"/>
      <c r="M83" s="78"/>
      <c r="N83" s="78"/>
      <c r="O83" s="78"/>
    </row>
    <row r="84" spans="1:15" ht="14.5">
      <c r="A84" s="78"/>
      <c r="B84" s="197" t="s">
        <v>429</v>
      </c>
      <c r="C84" s="78"/>
      <c r="D84" s="78"/>
      <c r="E84" s="78"/>
      <c r="F84" s="78"/>
      <c r="G84" s="78"/>
      <c r="H84" s="78"/>
      <c r="I84" s="78"/>
      <c r="J84" s="78"/>
      <c r="K84" s="78"/>
      <c r="L84" s="78"/>
      <c r="M84" s="78"/>
      <c r="N84" s="78"/>
      <c r="O84" s="78"/>
    </row>
    <row r="85" spans="1:15" ht="14.5">
      <c r="A85" s="78"/>
      <c r="B85" s="197" t="s">
        <v>430</v>
      </c>
      <c r="C85" s="78"/>
      <c r="D85" s="78"/>
      <c r="E85" s="78"/>
      <c r="F85" s="78"/>
      <c r="G85" s="78"/>
      <c r="H85" s="78"/>
      <c r="I85" s="78"/>
      <c r="J85" s="78"/>
      <c r="K85" s="78"/>
      <c r="L85" s="78"/>
      <c r="M85" s="78"/>
      <c r="N85" s="78"/>
      <c r="O85" s="78"/>
    </row>
    <row r="86" spans="1:15" ht="14.5">
      <c r="A86" s="78"/>
      <c r="B86" s="197" t="s">
        <v>431</v>
      </c>
      <c r="C86" s="78"/>
      <c r="D86" s="78"/>
      <c r="E86" s="78"/>
      <c r="F86" s="78"/>
      <c r="G86" s="78"/>
      <c r="H86" s="78"/>
      <c r="I86" s="78"/>
      <c r="J86" s="78"/>
      <c r="K86" s="78"/>
      <c r="L86" s="78"/>
      <c r="M86" s="78"/>
      <c r="N86" s="78"/>
      <c r="O86" s="78"/>
    </row>
    <row r="87" spans="1:15" ht="14.5">
      <c r="A87" s="78"/>
      <c r="B87" s="197" t="s">
        <v>432</v>
      </c>
      <c r="C87" s="78"/>
      <c r="D87" s="78"/>
      <c r="E87" s="78"/>
      <c r="F87" s="78"/>
      <c r="G87" s="78"/>
      <c r="H87" s="78"/>
      <c r="I87" s="78"/>
      <c r="J87" s="78"/>
      <c r="K87" s="78"/>
      <c r="L87" s="78"/>
      <c r="M87" s="78"/>
      <c r="N87" s="78"/>
      <c r="O87" s="78"/>
    </row>
    <row r="88" spans="1:15" ht="14.5">
      <c r="A88" s="78"/>
      <c r="B88" s="197" t="s">
        <v>433</v>
      </c>
      <c r="C88" s="78"/>
      <c r="D88" s="78"/>
      <c r="E88" s="78"/>
      <c r="F88" s="78"/>
      <c r="G88" s="78"/>
      <c r="H88" s="78"/>
      <c r="I88" s="78"/>
      <c r="J88" s="78"/>
      <c r="K88" s="78"/>
      <c r="L88" s="78"/>
      <c r="M88" s="78"/>
      <c r="N88" s="78"/>
      <c r="O88" s="78"/>
    </row>
    <row r="89" spans="1:15" ht="14.5">
      <c r="A89" s="78"/>
      <c r="B89" s="197" t="s">
        <v>434</v>
      </c>
      <c r="C89" s="78"/>
      <c r="D89" s="78"/>
      <c r="E89" s="78"/>
      <c r="F89" s="78"/>
      <c r="G89" s="78"/>
      <c r="H89" s="78"/>
      <c r="I89" s="78"/>
      <c r="J89" s="78"/>
      <c r="K89" s="78"/>
      <c r="L89" s="78"/>
      <c r="M89" s="78"/>
      <c r="N89" s="78"/>
      <c r="O89" s="78"/>
    </row>
    <row r="90" spans="1:15">
      <c r="A90" s="78"/>
      <c r="B90" s="78"/>
      <c r="C90" s="78"/>
      <c r="D90" s="78"/>
      <c r="E90" s="78"/>
      <c r="F90" s="78"/>
      <c r="G90" s="78"/>
      <c r="H90" s="78"/>
      <c r="I90" s="78"/>
      <c r="J90" s="78"/>
      <c r="K90" s="78"/>
      <c r="L90" s="78"/>
      <c r="M90" s="78"/>
      <c r="N90" s="78"/>
      <c r="O90" s="78"/>
    </row>
    <row r="91" spans="1:15" ht="14.5">
      <c r="A91" s="78"/>
      <c r="B91" s="201" t="s">
        <v>435</v>
      </c>
      <c r="C91" s="78"/>
      <c r="D91" s="78"/>
      <c r="E91" s="78"/>
      <c r="F91" s="78"/>
      <c r="G91" s="78"/>
      <c r="H91" s="78"/>
      <c r="I91" s="78"/>
      <c r="J91" s="78"/>
      <c r="K91" s="78"/>
      <c r="L91" s="78"/>
      <c r="M91" s="78"/>
      <c r="N91" s="78"/>
      <c r="O91" s="78"/>
    </row>
  </sheetData>
  <mergeCells count="3">
    <mergeCell ref="B7:L10"/>
    <mergeCell ref="B20:L21"/>
    <mergeCell ref="C40:O40"/>
  </mergeCells>
  <hyperlinks>
    <hyperlink ref="B91" r:id="rId1" xr:uid="{00000000-0004-0000-1600-000001000000}"/>
    <hyperlink ref="B38" r:id="rId2" xr:uid="{829B6413-BFC9-4D42-B11F-1B52E7F67917}"/>
  </hyperlinks>
  <pageMargins left="0.7" right="0.7" top="0.75" bottom="0.75"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J30"/>
  <sheetViews>
    <sheetView showGridLines="0" zoomScale="85" zoomScaleNormal="85" workbookViewId="0">
      <selection activeCell="F27" sqref="F27:I27"/>
    </sheetView>
  </sheetViews>
  <sheetFormatPr defaultColWidth="0" defaultRowHeight="13.5" zeroHeight="1"/>
  <cols>
    <col min="1" max="1" width="2.3828125" customWidth="1"/>
    <col min="2" max="2" width="16.765625" customWidth="1"/>
    <col min="3" max="4" width="9" customWidth="1"/>
    <col min="5" max="5" width="62.84375" customWidth="1"/>
    <col min="6" max="9" width="9" customWidth="1"/>
    <col min="10" max="10" width="2.61328125" customWidth="1"/>
  </cols>
  <sheetData>
    <row r="1" spans="1:10" s="258" customFormat="1" ht="57" customHeight="1"/>
    <row r="2" spans="1:10" s="258" customFormat="1"/>
    <row r="3" spans="1:10" s="258" customFormat="1" ht="19.5">
      <c r="D3" s="263" t="s">
        <v>0</v>
      </c>
    </row>
    <row r="4" spans="1:10" s="258" customFormat="1"/>
    <row r="5" spans="1:10" s="258" customFormat="1" ht="17.5">
      <c r="D5" s="264" t="s">
        <v>660</v>
      </c>
    </row>
    <row r="6" spans="1:10" s="258" customFormat="1" ht="16.5" customHeight="1"/>
    <row r="7" spans="1:10" s="15" customFormat="1"/>
    <row r="8" spans="1:10" s="15" customFormat="1">
      <c r="B8" s="262" t="s">
        <v>17</v>
      </c>
      <c r="C8" s="315" t="s">
        <v>18</v>
      </c>
      <c r="D8" s="315"/>
      <c r="E8" s="315"/>
      <c r="F8" s="315" t="s">
        <v>19</v>
      </c>
      <c r="G8" s="315"/>
      <c r="H8" s="315"/>
      <c r="I8" s="315"/>
    </row>
    <row r="9" spans="1:10">
      <c r="A9" s="161"/>
      <c r="B9" s="26">
        <v>41794</v>
      </c>
      <c r="C9" s="312" t="s">
        <v>20</v>
      </c>
      <c r="D9" s="311"/>
      <c r="E9" s="311"/>
      <c r="F9" s="311" t="s">
        <v>21</v>
      </c>
      <c r="G9" s="311"/>
      <c r="H9" s="311"/>
      <c r="I9" s="311"/>
      <c r="J9" s="161"/>
    </row>
    <row r="10" spans="1:10">
      <c r="A10" s="161"/>
      <c r="B10" s="26">
        <v>42081</v>
      </c>
      <c r="C10" s="312" t="s">
        <v>22</v>
      </c>
      <c r="D10" s="311"/>
      <c r="E10" s="311"/>
      <c r="F10" s="311" t="s">
        <v>23</v>
      </c>
      <c r="G10" s="311"/>
      <c r="H10" s="311"/>
      <c r="I10" s="311"/>
      <c r="J10" s="161"/>
    </row>
    <row r="11" spans="1:10">
      <c r="A11" s="161"/>
      <c r="B11" s="26">
        <v>42139</v>
      </c>
      <c r="C11" s="312" t="s">
        <v>24</v>
      </c>
      <c r="D11" s="311"/>
      <c r="E11" s="311"/>
      <c r="F11" s="316" t="s">
        <v>25</v>
      </c>
      <c r="G11" s="316"/>
      <c r="H11" s="316"/>
      <c r="I11" s="316"/>
      <c r="J11" s="161"/>
    </row>
    <row r="12" spans="1:10">
      <c r="A12" s="161"/>
      <c r="B12" s="26">
        <v>42864</v>
      </c>
      <c r="C12" s="312" t="s">
        <v>475</v>
      </c>
      <c r="D12" s="311"/>
      <c r="E12" s="311"/>
      <c r="F12" s="311" t="s">
        <v>476</v>
      </c>
      <c r="G12" s="311"/>
      <c r="H12" s="311"/>
      <c r="I12" s="311"/>
      <c r="J12" s="161"/>
    </row>
    <row r="13" spans="1:10">
      <c r="A13" s="161"/>
      <c r="B13" s="26">
        <v>42902</v>
      </c>
      <c r="C13" s="312" t="s">
        <v>494</v>
      </c>
      <c r="D13" s="311"/>
      <c r="E13" s="311"/>
      <c r="F13" s="311" t="s">
        <v>493</v>
      </c>
      <c r="G13" s="311"/>
      <c r="H13" s="311"/>
      <c r="I13" s="311"/>
      <c r="J13" s="161"/>
    </row>
    <row r="14" spans="1:10">
      <c r="A14" s="161"/>
      <c r="B14" s="26">
        <v>43623</v>
      </c>
      <c r="C14" s="312" t="s">
        <v>661</v>
      </c>
      <c r="D14" s="311"/>
      <c r="E14" s="311"/>
      <c r="F14" s="311" t="s">
        <v>662</v>
      </c>
      <c r="G14" s="311"/>
      <c r="H14" s="311"/>
      <c r="I14" s="311"/>
      <c r="J14" s="161"/>
    </row>
    <row r="15" spans="1:10">
      <c r="A15" s="161"/>
      <c r="B15" s="26">
        <v>43661</v>
      </c>
      <c r="C15" s="311">
        <v>6.1</v>
      </c>
      <c r="D15" s="311"/>
      <c r="E15" s="311"/>
      <c r="F15" s="311" t="s">
        <v>673</v>
      </c>
      <c r="G15" s="311"/>
      <c r="H15" s="311"/>
      <c r="I15" s="311"/>
      <c r="J15" s="161"/>
    </row>
    <row r="16" spans="1:10">
      <c r="A16" s="161"/>
      <c r="B16" s="26">
        <v>44328</v>
      </c>
      <c r="C16" s="317">
        <v>7</v>
      </c>
      <c r="D16" s="317"/>
      <c r="E16" s="317"/>
      <c r="F16" s="311" t="s">
        <v>678</v>
      </c>
      <c r="G16" s="311"/>
      <c r="H16" s="311"/>
      <c r="I16" s="311"/>
      <c r="J16" s="161"/>
    </row>
    <row r="17" spans="2:9">
      <c r="B17" s="26"/>
      <c r="C17" s="312" t="s">
        <v>680</v>
      </c>
      <c r="D17" s="311"/>
      <c r="E17" s="311"/>
      <c r="F17" s="311" t="s">
        <v>681</v>
      </c>
      <c r="G17" s="311"/>
      <c r="H17" s="311"/>
      <c r="I17" s="311"/>
    </row>
    <row r="18" spans="2:9" s="161" customFormat="1">
      <c r="B18" s="26">
        <v>44686</v>
      </c>
      <c r="C18" s="312" t="s">
        <v>679</v>
      </c>
      <c r="D18" s="311"/>
      <c r="E18" s="311"/>
      <c r="F18" s="311" t="s">
        <v>682</v>
      </c>
      <c r="G18" s="311"/>
      <c r="H18" s="311"/>
      <c r="I18" s="311"/>
    </row>
    <row r="19" spans="2:9" s="161" customFormat="1">
      <c r="B19" s="26">
        <v>44708</v>
      </c>
      <c r="C19" s="312" t="s">
        <v>683</v>
      </c>
      <c r="D19" s="311"/>
      <c r="E19" s="311"/>
      <c r="F19" s="311" t="s">
        <v>682</v>
      </c>
      <c r="G19" s="311"/>
      <c r="H19" s="311"/>
      <c r="I19" s="311"/>
    </row>
    <row r="20" spans="2:9" s="161" customFormat="1">
      <c r="B20" s="26">
        <v>44736</v>
      </c>
      <c r="C20" s="312" t="s">
        <v>686</v>
      </c>
      <c r="D20" s="311"/>
      <c r="E20" s="311"/>
      <c r="F20" s="311" t="s">
        <v>687</v>
      </c>
      <c r="G20" s="311"/>
      <c r="H20" s="311"/>
      <c r="I20" s="311"/>
    </row>
    <row r="21" spans="2:9" s="161" customFormat="1">
      <c r="B21" s="26"/>
      <c r="C21" s="311"/>
      <c r="D21" s="311"/>
      <c r="E21" s="311"/>
      <c r="F21" s="311"/>
      <c r="G21" s="311"/>
      <c r="H21" s="311"/>
      <c r="I21" s="311"/>
    </row>
    <row r="22" spans="2:9">
      <c r="B22" s="27"/>
      <c r="C22" s="311"/>
      <c r="D22" s="311"/>
      <c r="E22" s="311"/>
      <c r="F22" s="311"/>
      <c r="G22" s="311"/>
      <c r="H22" s="311"/>
      <c r="I22" s="311"/>
    </row>
    <row r="23" spans="2:9" s="161" customFormat="1">
      <c r="B23" s="27"/>
      <c r="C23" s="308"/>
      <c r="D23" s="313"/>
      <c r="E23" s="314"/>
      <c r="F23" s="311"/>
      <c r="G23" s="311"/>
      <c r="H23" s="311"/>
      <c r="I23" s="311"/>
    </row>
    <row r="24" spans="2:9" s="161" customFormat="1">
      <c r="B24" s="27"/>
      <c r="C24" s="308"/>
      <c r="D24" s="313"/>
      <c r="E24" s="314"/>
      <c r="F24" s="311"/>
      <c r="G24" s="311"/>
      <c r="H24" s="311"/>
      <c r="I24" s="311"/>
    </row>
    <row r="25" spans="2:9" s="161" customFormat="1">
      <c r="B25" s="27"/>
      <c r="C25" s="308"/>
      <c r="D25" s="313"/>
      <c r="E25" s="314"/>
      <c r="F25" s="311"/>
      <c r="G25" s="311"/>
      <c r="H25" s="311"/>
      <c r="I25" s="311"/>
    </row>
    <row r="26" spans="2:9">
      <c r="B26" s="27"/>
      <c r="C26" s="308"/>
      <c r="D26" s="309"/>
      <c r="E26" s="310"/>
      <c r="F26" s="311"/>
      <c r="G26" s="311"/>
      <c r="H26" s="311"/>
      <c r="I26" s="311"/>
    </row>
    <row r="27" spans="2:9">
      <c r="B27" s="27"/>
      <c r="C27" s="308"/>
      <c r="D27" s="309"/>
      <c r="E27" s="310"/>
      <c r="F27" s="311"/>
      <c r="G27" s="311"/>
      <c r="H27" s="311"/>
      <c r="I27" s="311"/>
    </row>
    <row r="28" spans="2:9">
      <c r="B28" s="27"/>
      <c r="C28" s="308"/>
      <c r="D28" s="309"/>
      <c r="E28" s="310"/>
      <c r="F28" s="311"/>
      <c r="G28" s="311"/>
      <c r="H28" s="311"/>
      <c r="I28" s="311"/>
    </row>
    <row r="29" spans="2:9">
      <c r="B29" s="161"/>
      <c r="C29" s="161"/>
      <c r="D29" s="161"/>
      <c r="E29" s="161"/>
      <c r="F29" s="161"/>
      <c r="G29" s="161"/>
      <c r="H29" s="161"/>
      <c r="I29" s="161"/>
    </row>
    <row r="30" spans="2:9">
      <c r="B30" s="161"/>
      <c r="C30" s="161"/>
      <c r="D30" s="161"/>
      <c r="E30" s="161"/>
      <c r="F30" s="161"/>
      <c r="G30" s="161"/>
      <c r="H30" s="161"/>
      <c r="I30" s="161"/>
    </row>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zoomScale="85" zoomScaleNormal="85" workbookViewId="0">
      <selection activeCell="C21" sqref="C21:D21"/>
    </sheetView>
  </sheetViews>
  <sheetFormatPr defaultColWidth="0" defaultRowHeight="14.5" zeroHeight="1"/>
  <cols>
    <col min="1" max="1" width="2" style="170" customWidth="1"/>
    <col min="2" max="2" width="16.23046875" style="170" customWidth="1"/>
    <col min="3" max="3" width="8.765625" style="170" customWidth="1"/>
    <col min="4" max="4" width="77.84375" style="170" customWidth="1"/>
    <col min="5" max="5" width="27.4609375" style="170" customWidth="1"/>
    <col min="6" max="6" width="8" style="170" customWidth="1"/>
    <col min="7" max="44" width="0" style="170" hidden="1" customWidth="1"/>
    <col min="45" max="16384" width="8" style="170" hidden="1"/>
  </cols>
  <sheetData>
    <row r="1" spans="2:5" s="258" customFormat="1" ht="57" customHeight="1"/>
    <row r="2" spans="2:5" s="258" customFormat="1" ht="13.5"/>
    <row r="3" spans="2:5" s="258" customFormat="1" ht="19.5">
      <c r="D3" s="263" t="s">
        <v>0</v>
      </c>
      <c r="E3" s="263"/>
    </row>
    <row r="4" spans="2:5" s="258" customFormat="1" ht="13.5"/>
    <row r="5" spans="2:5" s="258" customFormat="1" ht="17.5">
      <c r="D5" s="264" t="s">
        <v>26</v>
      </c>
      <c r="E5" s="264"/>
    </row>
    <row r="6" spans="2:5" s="258" customFormat="1" ht="16.5" customHeight="1"/>
    <row r="7" spans="2:5" s="15" customFormat="1" ht="16.5" customHeight="1"/>
    <row r="8" spans="2:5" s="15" customFormat="1" ht="16.5" customHeight="1"/>
    <row r="9" spans="2:5">
      <c r="B9" s="171" t="s">
        <v>17</v>
      </c>
      <c r="C9" s="320" t="s">
        <v>18</v>
      </c>
      <c r="D9" s="321"/>
      <c r="E9" s="171" t="s">
        <v>19</v>
      </c>
    </row>
    <row r="10" spans="2:5">
      <c r="B10" s="26"/>
      <c r="C10" s="322"/>
      <c r="D10" s="323"/>
      <c r="E10" s="284"/>
    </row>
    <row r="11" spans="2:5">
      <c r="B11" s="26"/>
      <c r="C11" s="324"/>
      <c r="D11" s="319"/>
      <c r="E11" s="26"/>
    </row>
    <row r="12" spans="2:5">
      <c r="B12" s="26"/>
      <c r="C12" s="318"/>
      <c r="D12" s="319"/>
      <c r="E12" s="26"/>
    </row>
    <row r="13" spans="2:5">
      <c r="B13" s="26"/>
      <c r="C13" s="318"/>
      <c r="D13" s="319"/>
      <c r="E13" s="26"/>
    </row>
    <row r="14" spans="2:5">
      <c r="B14" s="26"/>
      <c r="C14" s="318"/>
      <c r="D14" s="319"/>
      <c r="E14" s="26"/>
    </row>
    <row r="15" spans="2:5">
      <c r="B15" s="26"/>
      <c r="C15" s="318"/>
      <c r="D15" s="319"/>
      <c r="E15" s="26"/>
    </row>
    <row r="16" spans="2:5">
      <c r="B16" s="26"/>
      <c r="C16" s="318"/>
      <c r="D16" s="319"/>
      <c r="E16" s="26"/>
    </row>
    <row r="17" spans="2:5">
      <c r="B17" s="26"/>
      <c r="C17" s="318"/>
      <c r="D17" s="319"/>
      <c r="E17" s="26"/>
    </row>
    <row r="18" spans="2:5">
      <c r="B18" s="26"/>
      <c r="C18" s="318"/>
      <c r="D18" s="319"/>
      <c r="E18" s="26"/>
    </row>
    <row r="19" spans="2:5">
      <c r="B19" s="26"/>
      <c r="C19" s="318"/>
      <c r="D19" s="319"/>
      <c r="E19" s="26"/>
    </row>
    <row r="20" spans="2:5">
      <c r="B20" s="26"/>
      <c r="C20" s="318"/>
      <c r="D20" s="319"/>
      <c r="E20" s="26"/>
    </row>
    <row r="21" spans="2:5">
      <c r="B21" s="26"/>
      <c r="C21" s="318"/>
      <c r="D21" s="319"/>
      <c r="E21" s="26"/>
    </row>
    <row r="22" spans="2:5">
      <c r="B22" s="26"/>
      <c r="C22" s="318"/>
      <c r="D22" s="319"/>
      <c r="E22" s="26"/>
    </row>
    <row r="23" spans="2:5"/>
    <row r="24" spans="2:5"/>
    <row r="25" spans="2:5"/>
    <row r="26" spans="2:5"/>
    <row r="27" spans="2:5"/>
    <row r="28" spans="2:5"/>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A1:K16"/>
  <sheetViews>
    <sheetView showGridLines="0" zoomScale="70" zoomScaleNormal="70" workbookViewId="0">
      <selection activeCell="F11" sqref="F11"/>
    </sheetView>
  </sheetViews>
  <sheetFormatPr defaultColWidth="0" defaultRowHeight="12.75" customHeight="1" zeroHeight="1"/>
  <cols>
    <col min="1" max="1" width="2.3828125" customWidth="1"/>
    <col min="2" max="2" width="3.3828125" customWidth="1"/>
    <col min="3" max="3" width="16.15234375" customWidth="1"/>
    <col min="4" max="4" width="2.61328125" customWidth="1"/>
    <col min="5" max="5" width="31.61328125" customWidth="1"/>
    <col min="6" max="6" width="32.3828125" customWidth="1"/>
    <col min="7" max="9" width="9" customWidth="1"/>
    <col min="10" max="10" width="9" style="22" customWidth="1"/>
    <col min="11" max="11" width="2.4609375" customWidth="1"/>
  </cols>
  <sheetData>
    <row r="1" spans="1:11" s="258" customFormat="1" ht="57" customHeight="1"/>
    <row r="2" spans="1:11" s="258" customFormat="1" ht="13.5"/>
    <row r="3" spans="1:11" s="258" customFormat="1" ht="19.5">
      <c r="D3" s="263" t="s">
        <v>0</v>
      </c>
    </row>
    <row r="4" spans="1:11" s="258" customFormat="1" ht="13.5"/>
    <row r="5" spans="1:11" s="258" customFormat="1" ht="17.5">
      <c r="D5" s="264" t="s">
        <v>29</v>
      </c>
    </row>
    <row r="6" spans="1:11" s="258" customFormat="1" ht="18.75" customHeight="1"/>
    <row r="7" spans="1:11" s="15" customFormat="1" ht="13.5"/>
    <row r="8" spans="1:11" s="15" customFormat="1" ht="13.5">
      <c r="C8" s="15" t="s">
        <v>46</v>
      </c>
      <c r="F8" s="260"/>
    </row>
    <row r="9" spans="1:11" ht="13.5">
      <c r="A9" s="161"/>
      <c r="B9" s="161"/>
      <c r="C9" s="161" t="s">
        <v>47</v>
      </c>
      <c r="D9" s="161"/>
      <c r="E9" s="161"/>
      <c r="F9" s="143"/>
      <c r="G9" s="161"/>
      <c r="H9" s="161"/>
      <c r="I9" s="161"/>
      <c r="J9" s="161"/>
      <c r="K9" s="161"/>
    </row>
    <row r="10" spans="1:11" ht="13.5">
      <c r="A10" s="161"/>
      <c r="B10" s="161"/>
      <c r="C10" s="161" t="s">
        <v>48</v>
      </c>
      <c r="D10" s="161"/>
      <c r="E10" s="161"/>
      <c r="F10" s="144"/>
      <c r="G10" s="161"/>
      <c r="H10" s="161"/>
      <c r="I10" s="161"/>
      <c r="J10" s="161"/>
      <c r="K10" s="161"/>
    </row>
    <row r="11" spans="1:11" ht="13.5">
      <c r="A11" s="161"/>
      <c r="B11" s="161"/>
      <c r="C11" s="161" t="s">
        <v>49</v>
      </c>
      <c r="D11" s="161"/>
      <c r="E11" s="161"/>
      <c r="F11" s="143">
        <v>2022</v>
      </c>
      <c r="G11" s="29" t="s">
        <v>50</v>
      </c>
      <c r="H11" s="161"/>
      <c r="I11" s="161"/>
      <c r="J11" s="161"/>
      <c r="K11" s="161"/>
    </row>
    <row r="12" spans="1:11" ht="13.5">
      <c r="A12" s="161"/>
      <c r="B12" s="161"/>
      <c r="C12" s="161" t="s">
        <v>51</v>
      </c>
      <c r="D12" s="161"/>
      <c r="E12" s="161"/>
      <c r="F12" s="143"/>
      <c r="G12" s="161"/>
      <c r="H12" s="161"/>
      <c r="I12" s="161"/>
      <c r="J12" s="161"/>
      <c r="K12" s="161"/>
    </row>
    <row r="13" spans="1:11" ht="13.5">
      <c r="A13" s="161"/>
      <c r="B13" s="161"/>
      <c r="C13" s="161" t="s">
        <v>52</v>
      </c>
      <c r="D13" s="161"/>
      <c r="E13" s="161"/>
      <c r="F13" s="144"/>
      <c r="G13" s="161"/>
      <c r="H13" s="161"/>
      <c r="I13" s="161"/>
      <c r="J13" s="161"/>
      <c r="K13" s="161"/>
    </row>
    <row r="14" spans="1:11" ht="13.5">
      <c r="A14" s="161"/>
      <c r="B14" s="161"/>
      <c r="C14" s="161" t="s">
        <v>53</v>
      </c>
      <c r="D14" s="161"/>
      <c r="E14" s="161"/>
      <c r="F14" s="144"/>
      <c r="G14" s="161"/>
      <c r="H14" s="161"/>
      <c r="I14" s="161"/>
      <c r="J14" s="161"/>
      <c r="K14" s="161"/>
    </row>
    <row r="15" spans="1:11" ht="13.5">
      <c r="A15" s="161"/>
      <c r="B15" s="161"/>
      <c r="C15" s="161"/>
      <c r="D15" s="161"/>
      <c r="E15" s="161"/>
      <c r="F15" s="161"/>
      <c r="G15" s="161"/>
      <c r="H15" s="161"/>
      <c r="I15" s="161"/>
      <c r="J15" s="161"/>
      <c r="K15" s="161"/>
    </row>
    <row r="16" spans="1:11" ht="13.5">
      <c r="A16" s="161"/>
      <c r="B16" s="161"/>
      <c r="C16" s="161"/>
      <c r="D16" s="161"/>
      <c r="E16" s="161"/>
      <c r="F16" s="161"/>
      <c r="G16" s="161"/>
      <c r="H16" s="161"/>
      <c r="I16" s="161"/>
      <c r="J16" s="161"/>
      <c r="K16" s="161"/>
    </row>
  </sheetData>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G25"/>
  <sheetViews>
    <sheetView showGridLines="0" zoomScale="70" zoomScaleNormal="70" workbookViewId="0"/>
  </sheetViews>
  <sheetFormatPr defaultColWidth="0" defaultRowHeight="12.75" customHeight="1" zeroHeight="1"/>
  <cols>
    <col min="1" max="1" width="2.3828125" style="161" customWidth="1"/>
    <col min="2" max="2" width="3.3828125" style="161" customWidth="1"/>
    <col min="3" max="3" width="16.15234375" style="161" customWidth="1"/>
    <col min="4" max="4" width="2.61328125" style="161" customWidth="1"/>
    <col min="5" max="5" width="101.23046875" style="161" customWidth="1"/>
    <col min="6" max="6" width="32.3828125" style="161" customWidth="1"/>
    <col min="7" max="10" width="9" style="161" customWidth="1"/>
    <col min="11" max="11" width="2.4609375" style="161" customWidth="1"/>
    <col min="12" max="16384" width="0" style="161" hidden="1"/>
  </cols>
  <sheetData>
    <row r="1" spans="4:6" s="258" customFormat="1" ht="57" customHeight="1"/>
    <row r="2" spans="4:6" s="258" customFormat="1" ht="13.5"/>
    <row r="3" spans="4:6" s="258" customFormat="1" ht="19.5">
      <c r="D3" s="263" t="s">
        <v>0</v>
      </c>
    </row>
    <row r="4" spans="4:6" s="258" customFormat="1" ht="13.5"/>
    <row r="5" spans="4:6" s="258" customFormat="1" ht="17.5">
      <c r="D5" s="264" t="s">
        <v>27</v>
      </c>
    </row>
    <row r="6" spans="4:6" s="258" customFormat="1" ht="18.75" customHeight="1"/>
    <row r="7" spans="4:6" s="15" customFormat="1" ht="13.5"/>
    <row r="8" spans="4:6" s="15" customFormat="1" ht="13.5">
      <c r="E8" s="15" t="s">
        <v>28</v>
      </c>
      <c r="F8" s="261" t="s">
        <v>29</v>
      </c>
    </row>
    <row r="9" spans="4:6" ht="13.5">
      <c r="E9" s="161" t="s">
        <v>30</v>
      </c>
      <c r="F9" s="163" t="s">
        <v>31</v>
      </c>
    </row>
    <row r="10" spans="4:6" ht="13.5">
      <c r="E10" s="161" t="s">
        <v>32</v>
      </c>
      <c r="F10" s="163" t="s">
        <v>33</v>
      </c>
    </row>
    <row r="11" spans="4:6" ht="13.5">
      <c r="E11" s="164" t="s">
        <v>34</v>
      </c>
      <c r="F11" s="163" t="s">
        <v>35</v>
      </c>
    </row>
    <row r="12" spans="4:6" ht="13.5">
      <c r="E12" s="164" t="s">
        <v>599</v>
      </c>
      <c r="F12" s="165" t="s">
        <v>37</v>
      </c>
    </row>
    <row r="13" spans="4:6" ht="13.5">
      <c r="E13" s="164" t="s">
        <v>36</v>
      </c>
      <c r="F13" s="165" t="s">
        <v>38</v>
      </c>
    </row>
    <row r="14" spans="4:6" ht="13.5">
      <c r="E14" s="164" t="s">
        <v>600</v>
      </c>
      <c r="F14" s="165" t="s">
        <v>39</v>
      </c>
    </row>
    <row r="15" spans="4:6" ht="13.5">
      <c r="E15" s="164" t="s">
        <v>601</v>
      </c>
      <c r="F15" s="165" t="s">
        <v>604</v>
      </c>
    </row>
    <row r="16" spans="4:6" ht="13.5">
      <c r="E16" s="164" t="s">
        <v>99</v>
      </c>
      <c r="F16" s="163" t="s">
        <v>605</v>
      </c>
    </row>
    <row r="17" spans="5:7" ht="13.5">
      <c r="E17" s="164" t="s">
        <v>603</v>
      </c>
      <c r="F17" s="163" t="s">
        <v>40</v>
      </c>
      <c r="G17" s="29"/>
    </row>
    <row r="18" spans="5:7" ht="13.5">
      <c r="E18" s="164" t="s">
        <v>602</v>
      </c>
      <c r="F18" s="163" t="s">
        <v>42</v>
      </c>
    </row>
    <row r="19" spans="5:7" ht="13.5">
      <c r="E19" s="164" t="s">
        <v>473</v>
      </c>
      <c r="F19" s="163" t="s">
        <v>606</v>
      </c>
    </row>
    <row r="20" spans="5:7" ht="13.5">
      <c r="E20" s="164" t="s">
        <v>41</v>
      </c>
      <c r="F20" s="163" t="s">
        <v>607</v>
      </c>
    </row>
    <row r="21" spans="5:7" ht="13.5">
      <c r="E21" s="164" t="s">
        <v>43</v>
      </c>
      <c r="F21" s="165" t="s">
        <v>608</v>
      </c>
    </row>
    <row r="22" spans="5:7" ht="13.5">
      <c r="E22" s="164" t="s">
        <v>44</v>
      </c>
      <c r="F22" s="165" t="s">
        <v>609</v>
      </c>
    </row>
    <row r="23" spans="5:7" ht="13.5">
      <c r="E23" s="164" t="s">
        <v>474</v>
      </c>
      <c r="F23" s="165" t="s">
        <v>610</v>
      </c>
    </row>
    <row r="24" spans="5:7" ht="13.5">
      <c r="E24" s="164" t="s">
        <v>45</v>
      </c>
      <c r="F24" s="165" t="s">
        <v>611</v>
      </c>
    </row>
    <row r="25" spans="5:7" ht="13.5"/>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15" location="'6a'!A1" display="Sheet 6a" xr:uid="{00000000-0004-0000-0400-000004000000}"/>
    <hyperlink ref="F16" location="'7'!A1" display="Sheet 7" xr:uid="{00000000-0004-0000-0400-000005000000}"/>
    <hyperlink ref="F17" location="'8'!A1" display="Sheet 8" xr:uid="{00000000-0004-0000-0400-000006000000}"/>
    <hyperlink ref="F18" location="'9'!A1" display="Sheet 9" xr:uid="{00000000-0004-0000-0400-000007000000}"/>
    <hyperlink ref="F19" location="'10'!A1" display="Sheet 10" xr:uid="{00000000-0004-0000-0400-000008000000}"/>
    <hyperlink ref="F20" location="'11'!A1" display="Sheet 11" xr:uid="{00000000-0004-0000-0400-000009000000}"/>
    <hyperlink ref="F21" location="'12a'!A1" display="Sheet 12a" xr:uid="{00000000-0004-0000-0400-00000A000000}"/>
    <hyperlink ref="F22" location="'12b'!A1" display="Sheet 12b" xr:uid="{00000000-0004-0000-0400-00000B000000}"/>
    <hyperlink ref="F23" location="'12c'!A1" display="Sheet 12c" xr:uid="{00000000-0004-0000-0400-00000C000000}"/>
    <hyperlink ref="F24" location="'12d'!A1" display="Sheet 12d" xr:uid="{00000000-0004-0000-0400-00000D000000}"/>
    <hyperlink ref="F11" location="'3'!A1" display="Sheet 3" xr:uid="{00000000-0004-0000-0400-00000E000000}"/>
    <hyperlink ref="F14" location="'6'!A1" display="Sheet 6" xr:uid="{00000000-0004-0000-0400-00000F000000}"/>
    <hyperlink ref="F13" location="'5'!A1" display="Sheet 5" xr:uid="{00000000-0004-0000-0400-000010000000}"/>
  </hyperlinks>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A1:AD28"/>
  <sheetViews>
    <sheetView showGridLines="0" zoomScale="70" zoomScaleNormal="70" workbookViewId="0">
      <selection activeCell="H13" sqref="H13"/>
    </sheetView>
  </sheetViews>
  <sheetFormatPr defaultColWidth="0" defaultRowHeight="13.5" zeroHeight="1"/>
  <cols>
    <col min="1" max="1" width="2.3828125" customWidth="1"/>
    <col min="2" max="2" width="2.765625" customWidth="1"/>
    <col min="3" max="3" width="32.61328125" customWidth="1"/>
    <col min="4" max="4" width="10.61328125" customWidth="1"/>
    <col min="5" max="5" width="12.765625" customWidth="1"/>
    <col min="6" max="6" width="2.3828125" customWidth="1"/>
    <col min="7" max="7" width="2.84375" customWidth="1"/>
    <col min="8" max="21" width="9" customWidth="1"/>
  </cols>
  <sheetData>
    <row r="1" spans="1:30" s="258" customFormat="1" ht="57" customHeight="1"/>
    <row r="2" spans="1:30" s="258" customFormat="1"/>
    <row r="3" spans="1:30" s="258" customFormat="1" ht="19.5">
      <c r="D3" s="263" t="s">
        <v>0</v>
      </c>
    </row>
    <row r="4" spans="1:30" s="258" customFormat="1"/>
    <row r="5" spans="1:30" s="258" customFormat="1" ht="17.5">
      <c r="D5" s="266" t="s">
        <v>54</v>
      </c>
    </row>
    <row r="6" spans="1:30" s="258" customFormat="1"/>
    <row r="7" spans="1:30" s="15" customFormat="1"/>
    <row r="8" spans="1:30" s="15" customFormat="1">
      <c r="B8" s="51" t="s">
        <v>55</v>
      </c>
    </row>
    <row r="9" spans="1:30"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row>
    <row r="10" spans="1:30" s="44" customFormat="1">
      <c r="A10" s="161"/>
      <c r="B10" s="161"/>
      <c r="C10" s="161" t="s">
        <v>56</v>
      </c>
      <c r="D10" s="161"/>
      <c r="E10" s="18"/>
      <c r="F10" s="161"/>
      <c r="G10" s="161"/>
      <c r="H10" s="141">
        <v>1</v>
      </c>
      <c r="I10" s="66">
        <f>H10+1</f>
        <v>2</v>
      </c>
      <c r="J10" s="66">
        <f t="shared" ref="J10:T10" si="0">I10+1</f>
        <v>3</v>
      </c>
      <c r="K10" s="66">
        <f t="shared" si="0"/>
        <v>4</v>
      </c>
      <c r="L10" s="66">
        <f t="shared" si="0"/>
        <v>5</v>
      </c>
      <c r="M10" s="66">
        <f t="shared" si="0"/>
        <v>6</v>
      </c>
      <c r="N10" s="66">
        <f t="shared" si="0"/>
        <v>7</v>
      </c>
      <c r="O10" s="66">
        <f t="shared" si="0"/>
        <v>8</v>
      </c>
      <c r="P10" s="66">
        <f t="shared" si="0"/>
        <v>9</v>
      </c>
      <c r="Q10" s="66">
        <f t="shared" si="0"/>
        <v>10</v>
      </c>
      <c r="R10" s="66">
        <f t="shared" si="0"/>
        <v>11</v>
      </c>
      <c r="S10" s="66">
        <f t="shared" si="0"/>
        <v>12</v>
      </c>
      <c r="T10" s="66">
        <f t="shared" si="0"/>
        <v>13</v>
      </c>
      <c r="U10" s="161"/>
      <c r="V10" s="161"/>
      <c r="W10" s="161"/>
      <c r="X10" s="161"/>
      <c r="Y10" s="161"/>
      <c r="Z10" s="161"/>
      <c r="AA10" s="161"/>
      <c r="AB10" s="161"/>
      <c r="AC10" s="161"/>
      <c r="AD10" s="161"/>
    </row>
    <row r="11" spans="1:30">
      <c r="A11" s="161"/>
      <c r="B11" s="161"/>
      <c r="C11" s="161" t="s">
        <v>57</v>
      </c>
      <c r="D11" s="161"/>
      <c r="E11" s="18"/>
      <c r="F11" s="161"/>
      <c r="G11" s="161"/>
      <c r="H11" s="141">
        <v>2014</v>
      </c>
      <c r="I11" s="66">
        <f>H11+1</f>
        <v>2015</v>
      </c>
      <c r="J11" s="66">
        <f t="shared" ref="J11:P11" si="1">I11+1</f>
        <v>2016</v>
      </c>
      <c r="K11" s="66">
        <f t="shared" si="1"/>
        <v>2017</v>
      </c>
      <c r="L11" s="66">
        <f t="shared" si="1"/>
        <v>2018</v>
      </c>
      <c r="M11" s="66">
        <f t="shared" si="1"/>
        <v>2019</v>
      </c>
      <c r="N11" s="66">
        <f t="shared" si="1"/>
        <v>2020</v>
      </c>
      <c r="O11" s="66">
        <f t="shared" si="1"/>
        <v>2021</v>
      </c>
      <c r="P11" s="66">
        <f t="shared" si="1"/>
        <v>2022</v>
      </c>
      <c r="Q11" s="66">
        <f>P11+1</f>
        <v>2023</v>
      </c>
      <c r="R11" s="66">
        <f>Q11+1</f>
        <v>2024</v>
      </c>
      <c r="S11" s="66">
        <f>R11+1</f>
        <v>2025</v>
      </c>
      <c r="T11" s="66">
        <f>S11+1</f>
        <v>2026</v>
      </c>
      <c r="U11" s="161"/>
      <c r="V11" s="161"/>
      <c r="W11" s="161"/>
      <c r="X11" s="161"/>
      <c r="Y11" s="161"/>
      <c r="Z11" s="161"/>
      <c r="AA11" s="161"/>
      <c r="AB11" s="161"/>
      <c r="AC11" s="161"/>
      <c r="AD11" s="161"/>
    </row>
    <row r="12" spans="1:30" s="22" customFormat="1">
      <c r="A12" s="161"/>
      <c r="B12" s="161"/>
      <c r="C12" s="161"/>
      <c r="D12" s="161"/>
      <c r="E12" s="18"/>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row>
    <row r="13" spans="1:30">
      <c r="A13" s="161"/>
      <c r="B13" s="161"/>
      <c r="C13" s="161" t="s">
        <v>58</v>
      </c>
      <c r="D13" s="161" t="s">
        <v>59</v>
      </c>
      <c r="E13" s="18" t="s">
        <v>60</v>
      </c>
      <c r="F13" s="161"/>
      <c r="G13" s="161"/>
      <c r="H13" s="145"/>
      <c r="I13" s="145"/>
      <c r="J13" s="145"/>
      <c r="K13" s="145"/>
      <c r="L13" s="145"/>
      <c r="M13" s="145"/>
      <c r="N13" s="145"/>
      <c r="O13" s="145"/>
      <c r="P13" s="145"/>
      <c r="Q13" s="145"/>
      <c r="R13" s="145"/>
      <c r="S13" s="145"/>
      <c r="T13" s="145"/>
      <c r="U13" s="29" t="s">
        <v>59</v>
      </c>
      <c r="V13" s="161"/>
      <c r="W13" s="161"/>
      <c r="X13" s="161"/>
      <c r="Y13" s="161"/>
      <c r="Z13" s="161"/>
      <c r="AA13" s="161"/>
      <c r="AB13" s="161"/>
      <c r="AC13" s="161"/>
      <c r="AD13" s="161"/>
    </row>
    <row r="14" spans="1:30">
      <c r="A14" s="161"/>
      <c r="B14" s="161"/>
      <c r="C14" s="161" t="s">
        <v>61</v>
      </c>
      <c r="D14" s="161" t="s">
        <v>62</v>
      </c>
      <c r="E14" s="18" t="s">
        <v>60</v>
      </c>
      <c r="F14" s="161"/>
      <c r="G14" s="161"/>
      <c r="H14" s="28"/>
      <c r="I14" s="145"/>
      <c r="J14" s="145"/>
      <c r="K14" s="145"/>
      <c r="L14" s="145"/>
      <c r="M14" s="145"/>
      <c r="N14" s="145"/>
      <c r="O14" s="145"/>
      <c r="P14" s="145"/>
      <c r="Q14" s="145"/>
      <c r="R14" s="145"/>
      <c r="S14" s="145"/>
      <c r="T14" s="145"/>
      <c r="U14" s="29" t="s">
        <v>62</v>
      </c>
      <c r="V14" s="161"/>
      <c r="W14" s="161"/>
      <c r="X14" s="161"/>
      <c r="Y14" s="161"/>
      <c r="Z14" s="161"/>
      <c r="AA14" s="161"/>
      <c r="AB14" s="161"/>
      <c r="AC14" s="161"/>
      <c r="AD14" s="161"/>
    </row>
    <row r="15" spans="1:30">
      <c r="A15" s="161"/>
      <c r="B15" s="161"/>
      <c r="C15" s="161"/>
      <c r="D15" s="161"/>
      <c r="E15" s="18"/>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row>
    <row r="16" spans="1:30">
      <c r="A16" s="161"/>
      <c r="B16" s="161"/>
      <c r="C16" s="161" t="s">
        <v>63</v>
      </c>
      <c r="D16" s="161"/>
      <c r="E16" s="18"/>
      <c r="F16" s="161"/>
      <c r="G16" s="161"/>
      <c r="H16" s="141">
        <v>1</v>
      </c>
      <c r="I16" s="66">
        <f t="shared" ref="I16:S16" si="2">H16+1</f>
        <v>2</v>
      </c>
      <c r="J16" s="66">
        <f t="shared" si="2"/>
        <v>3</v>
      </c>
      <c r="K16" s="66">
        <f t="shared" si="2"/>
        <v>4</v>
      </c>
      <c r="L16" s="66">
        <f t="shared" si="2"/>
        <v>5</v>
      </c>
      <c r="M16" s="66">
        <f t="shared" si="2"/>
        <v>6</v>
      </c>
      <c r="N16" s="66">
        <f t="shared" si="2"/>
        <v>7</v>
      </c>
      <c r="O16" s="66">
        <f t="shared" si="2"/>
        <v>8</v>
      </c>
      <c r="P16" s="66">
        <f t="shared" si="2"/>
        <v>9</v>
      </c>
      <c r="Q16" s="66">
        <f t="shared" si="2"/>
        <v>10</v>
      </c>
      <c r="R16" s="66">
        <f t="shared" si="2"/>
        <v>11</v>
      </c>
      <c r="S16" s="66">
        <f t="shared" si="2"/>
        <v>12</v>
      </c>
      <c r="T16" s="161"/>
      <c r="U16" s="161"/>
      <c r="V16" s="161"/>
      <c r="W16" s="161"/>
      <c r="X16" s="161"/>
      <c r="Y16" s="161"/>
      <c r="Z16" s="161"/>
      <c r="AA16" s="161"/>
      <c r="AB16" s="161"/>
      <c r="AC16" s="161"/>
      <c r="AD16" s="161"/>
    </row>
    <row r="17" spans="3:22">
      <c r="C17" s="161" t="s">
        <v>64</v>
      </c>
      <c r="D17" s="161"/>
      <c r="E17" s="18"/>
      <c r="F17" s="161"/>
      <c r="G17" s="161"/>
      <c r="H17" s="142" t="s">
        <v>65</v>
      </c>
      <c r="I17" s="86" t="s">
        <v>66</v>
      </c>
      <c r="J17" s="86" t="s">
        <v>67</v>
      </c>
      <c r="K17" s="86" t="s">
        <v>68</v>
      </c>
      <c r="L17" s="86" t="s">
        <v>69</v>
      </c>
      <c r="M17" s="86" t="s">
        <v>70</v>
      </c>
      <c r="N17" s="86" t="s">
        <v>71</v>
      </c>
      <c r="O17" s="86" t="s">
        <v>72</v>
      </c>
      <c r="P17" s="86" t="s">
        <v>73</v>
      </c>
      <c r="Q17" s="86" t="s">
        <v>74</v>
      </c>
      <c r="R17" s="86" t="s">
        <v>75</v>
      </c>
      <c r="S17" s="86" t="s">
        <v>76</v>
      </c>
      <c r="T17" s="161"/>
      <c r="U17" s="161"/>
      <c r="V17" s="161"/>
    </row>
    <row r="18" spans="3:22">
      <c r="C18" s="161"/>
      <c r="D18" s="161"/>
      <c r="E18" s="18"/>
      <c r="F18" s="161"/>
      <c r="G18" s="161"/>
      <c r="H18" s="161"/>
      <c r="I18" s="161"/>
      <c r="J18" s="161"/>
      <c r="K18" s="161"/>
      <c r="L18" s="161"/>
      <c r="M18" s="161"/>
      <c r="N18" s="161"/>
      <c r="O18" s="161"/>
      <c r="P18" s="161"/>
      <c r="Q18" s="161"/>
      <c r="R18" s="161"/>
      <c r="S18" s="161"/>
      <c r="T18" s="161"/>
      <c r="U18" s="161"/>
      <c r="V18" s="161"/>
    </row>
    <row r="19" spans="3:22">
      <c r="C19" s="161"/>
      <c r="D19" s="161"/>
      <c r="E19" s="161"/>
      <c r="F19" s="161"/>
      <c r="G19" s="161"/>
      <c r="H19" s="161"/>
      <c r="I19" s="161"/>
      <c r="J19" s="161"/>
      <c r="K19" s="161"/>
      <c r="L19" s="161"/>
      <c r="M19" s="161"/>
      <c r="N19" s="161"/>
      <c r="O19" s="161"/>
      <c r="P19" s="161"/>
      <c r="Q19" s="161"/>
      <c r="R19" s="161"/>
      <c r="S19" s="161"/>
      <c r="T19" s="161"/>
      <c r="U19" s="161"/>
      <c r="V19" s="161"/>
    </row>
    <row r="20" spans="3:22" hidden="1">
      <c r="C20" s="161"/>
      <c r="D20" s="161"/>
      <c r="E20" s="161"/>
      <c r="F20" s="161"/>
      <c r="G20" s="161"/>
      <c r="H20" s="161"/>
      <c r="I20" s="161"/>
      <c r="J20" s="161"/>
      <c r="K20" s="161"/>
      <c r="L20" s="161"/>
      <c r="M20" s="161"/>
      <c r="N20" s="161"/>
      <c r="O20" s="161"/>
      <c r="P20" s="161"/>
      <c r="Q20" s="161"/>
      <c r="R20" s="161"/>
      <c r="S20" s="161"/>
      <c r="T20" s="161"/>
      <c r="U20" s="161"/>
      <c r="V20" s="161"/>
    </row>
    <row r="21" spans="3:22" hidden="1">
      <c r="C21" s="161"/>
      <c r="D21" s="161"/>
      <c r="E21" s="161"/>
      <c r="F21" s="161"/>
      <c r="G21" s="161"/>
      <c r="H21" s="161"/>
      <c r="I21" s="161"/>
      <c r="J21" s="161"/>
      <c r="K21" s="161"/>
      <c r="L21" s="161"/>
      <c r="M21" s="161"/>
      <c r="N21" s="161"/>
      <c r="O21" s="161"/>
      <c r="P21" s="161"/>
      <c r="Q21" s="161"/>
      <c r="R21" s="161"/>
      <c r="S21" s="161"/>
      <c r="T21" s="161"/>
      <c r="U21" s="161"/>
      <c r="V21" s="161"/>
    </row>
    <row r="22" spans="3:22" hidden="1">
      <c r="C22" s="161"/>
      <c r="D22" s="161"/>
      <c r="E22" s="161"/>
      <c r="F22" s="161"/>
      <c r="G22" s="161"/>
      <c r="H22" s="161"/>
      <c r="I22" s="161"/>
      <c r="J22" s="161"/>
      <c r="K22" s="161"/>
      <c r="L22" s="161"/>
      <c r="M22" s="161"/>
      <c r="N22" s="161"/>
      <c r="O22" s="161"/>
      <c r="P22" s="161"/>
      <c r="Q22" s="161"/>
      <c r="R22" s="161"/>
      <c r="S22" s="161"/>
      <c r="T22" s="161"/>
      <c r="U22" s="161"/>
      <c r="V22" s="161"/>
    </row>
    <row r="23" spans="3:22" hidden="1">
      <c r="C23" s="161"/>
      <c r="D23" s="161"/>
      <c r="E23" s="161"/>
      <c r="F23" s="161"/>
      <c r="G23" s="161"/>
      <c r="H23" s="161"/>
      <c r="I23" s="161"/>
      <c r="J23" s="161"/>
      <c r="K23" s="161"/>
      <c r="L23" s="161"/>
      <c r="M23" s="161"/>
      <c r="N23" s="161"/>
      <c r="O23" s="161"/>
      <c r="P23" s="161"/>
      <c r="Q23" s="161"/>
      <c r="R23" s="161"/>
      <c r="S23" s="161"/>
      <c r="T23" s="161"/>
      <c r="U23" s="161"/>
      <c r="V23" s="161"/>
    </row>
    <row r="24" spans="3:22" hidden="1">
      <c r="C24" s="161"/>
      <c r="D24" s="161"/>
      <c r="E24" s="161"/>
      <c r="F24" s="161"/>
      <c r="G24" s="161"/>
      <c r="H24" s="161"/>
      <c r="I24" s="161"/>
      <c r="J24" s="161"/>
      <c r="K24" s="161"/>
      <c r="L24" s="161"/>
      <c r="M24" s="161"/>
      <c r="N24" s="161"/>
      <c r="O24" s="161"/>
      <c r="P24" s="161"/>
      <c r="Q24" s="161"/>
      <c r="R24" s="161"/>
      <c r="S24" s="161"/>
      <c r="T24" s="161"/>
      <c r="U24" s="161"/>
      <c r="V24" s="161"/>
    </row>
    <row r="25" spans="3:22" hidden="1">
      <c r="C25" s="161"/>
      <c r="D25" s="161"/>
      <c r="E25" s="161"/>
      <c r="F25" s="161"/>
      <c r="G25" s="161"/>
      <c r="H25" s="161"/>
      <c r="I25" s="161"/>
      <c r="J25" s="161"/>
      <c r="K25" s="161"/>
      <c r="L25" s="161"/>
      <c r="M25" s="161"/>
      <c r="N25" s="161"/>
      <c r="O25" s="161"/>
      <c r="P25" s="161"/>
      <c r="Q25" s="161"/>
      <c r="R25" s="161"/>
      <c r="S25" s="161"/>
      <c r="T25" s="161"/>
      <c r="U25" s="161"/>
      <c r="V25" s="161"/>
    </row>
    <row r="26" spans="3:22" hidden="1">
      <c r="C26" s="161"/>
      <c r="D26" s="161"/>
      <c r="E26" s="161"/>
      <c r="F26" s="161"/>
      <c r="G26" s="161"/>
      <c r="H26" s="161"/>
      <c r="I26" s="161"/>
      <c r="J26" s="161"/>
      <c r="K26" s="161"/>
      <c r="L26" s="161"/>
      <c r="M26" s="161"/>
      <c r="N26" s="161"/>
      <c r="O26" s="161"/>
      <c r="P26" s="161"/>
      <c r="Q26" s="161"/>
      <c r="R26" s="161"/>
      <c r="S26" s="161"/>
      <c r="T26" s="161"/>
      <c r="U26" s="161"/>
      <c r="V26" s="161"/>
    </row>
    <row r="27" spans="3:22" hidden="1">
      <c r="C27" s="161"/>
      <c r="D27" s="161"/>
      <c r="E27" s="161"/>
      <c r="F27" s="161"/>
      <c r="G27" s="161"/>
      <c r="H27" s="161"/>
      <c r="I27" s="161"/>
      <c r="J27" s="161"/>
      <c r="K27" s="161"/>
      <c r="L27" s="161"/>
      <c r="M27" s="161"/>
      <c r="N27" s="161"/>
      <c r="O27" s="161"/>
      <c r="P27" s="161"/>
      <c r="Q27" s="161"/>
      <c r="R27" s="161"/>
      <c r="S27" s="161"/>
      <c r="T27" s="161"/>
      <c r="U27" s="161"/>
      <c r="V27" s="161"/>
    </row>
    <row r="28" spans="3:22"/>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A1:V95"/>
  <sheetViews>
    <sheetView showGridLines="0" zoomScale="70" zoomScaleNormal="70" workbookViewId="0">
      <selection activeCell="H31" sqref="H31"/>
    </sheetView>
  </sheetViews>
  <sheetFormatPr defaultColWidth="0" defaultRowHeight="13.5" zeroHeight="1"/>
  <cols>
    <col min="1" max="1" width="2.3828125" customWidth="1"/>
    <col min="2" max="2" width="3.4609375" customWidth="1"/>
    <col min="3" max="3" width="32.61328125" customWidth="1"/>
    <col min="4" max="4" width="16" customWidth="1"/>
    <col min="5" max="5" width="15.3828125" customWidth="1"/>
    <col min="6" max="6" width="3.23046875" customWidth="1"/>
    <col min="7" max="7" width="3.15234375" customWidth="1"/>
    <col min="8" max="20" width="9" customWidth="1"/>
    <col min="21" max="21" width="33.84375" customWidth="1"/>
    <col min="22" max="22" width="9" customWidth="1"/>
  </cols>
  <sheetData>
    <row r="1" spans="1:22" s="258" customFormat="1" ht="57" customHeight="1"/>
    <row r="2" spans="1:22" s="258" customFormat="1"/>
    <row r="3" spans="1:22" s="258" customFormat="1" ht="19.5">
      <c r="D3" s="263" t="s">
        <v>0</v>
      </c>
    </row>
    <row r="4" spans="1:22" s="258" customFormat="1"/>
    <row r="5" spans="1:22" s="258" customFormat="1" ht="17.5">
      <c r="D5" s="266" t="s">
        <v>77</v>
      </c>
    </row>
    <row r="6" spans="1:22" s="258" customFormat="1" ht="19.5" customHeight="1"/>
    <row r="7" spans="1:22" s="15" customFormat="1"/>
    <row r="8" spans="1:22" s="15" customFormat="1">
      <c r="B8" s="51" t="s">
        <v>78</v>
      </c>
    </row>
    <row r="9" spans="1:22" s="76" customFormat="1">
      <c r="A9" s="161"/>
      <c r="B9" s="16"/>
      <c r="C9" s="161"/>
      <c r="D9" s="161"/>
      <c r="E9" s="161"/>
      <c r="F9" s="161"/>
      <c r="G9" s="161"/>
      <c r="H9" s="161"/>
      <c r="I9" s="161"/>
      <c r="J9" s="161"/>
      <c r="K9" s="161"/>
      <c r="L9" s="161"/>
      <c r="M9" s="161"/>
      <c r="N9" s="161"/>
      <c r="O9" s="161"/>
      <c r="P9" s="161"/>
      <c r="Q9" s="161"/>
      <c r="R9" s="161"/>
      <c r="S9" s="161"/>
      <c r="T9" s="161"/>
      <c r="U9" s="161"/>
      <c r="V9" s="161"/>
    </row>
    <row r="10" spans="1:22"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row>
    <row r="11" spans="1:22"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row>
    <row r="12" spans="1:22">
      <c r="A12" s="161"/>
      <c r="B12" s="161"/>
      <c r="C12" s="161" t="s">
        <v>57</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row>
    <row r="13" spans="1:22" s="44" customFormat="1">
      <c r="A13" s="161"/>
      <c r="B13" s="161"/>
      <c r="C13" s="161"/>
      <c r="D13" s="161"/>
      <c r="E13" s="161"/>
      <c r="F13" s="161"/>
      <c r="G13" s="161"/>
      <c r="H13" s="161"/>
      <c r="I13" s="161"/>
      <c r="J13" s="161"/>
      <c r="K13" s="161"/>
      <c r="L13" s="161"/>
      <c r="M13" s="161"/>
      <c r="N13" s="161"/>
      <c r="O13" s="161"/>
      <c r="P13" s="161"/>
      <c r="Q13" s="161"/>
      <c r="R13" s="161"/>
      <c r="S13" s="161"/>
      <c r="T13" s="161"/>
      <c r="U13" s="161"/>
      <c r="V13" s="161"/>
    </row>
    <row r="14" spans="1:22" s="44" customFormat="1">
      <c r="A14" s="161"/>
      <c r="B14" s="161"/>
      <c r="C14" s="16" t="s">
        <v>79</v>
      </c>
      <c r="D14" s="161"/>
      <c r="E14" s="18" t="s">
        <v>649</v>
      </c>
      <c r="F14" s="161"/>
      <c r="G14" s="161"/>
      <c r="H14" s="96">
        <f>'3'!H14</f>
        <v>1.7689999999999999</v>
      </c>
      <c r="I14" s="96">
        <f>'3'!I14</f>
        <v>4.9630000000000001</v>
      </c>
      <c r="J14" s="96">
        <f>'3'!J14</f>
        <v>7.6870000000000003</v>
      </c>
      <c r="K14" s="96">
        <f>'3'!K14</f>
        <v>9.7279999999999998</v>
      </c>
      <c r="L14" s="96">
        <f>'3'!L14</f>
        <v>11.736000000000001</v>
      </c>
      <c r="M14" s="96">
        <f>'3'!M14</f>
        <v>13.795000000000002</v>
      </c>
      <c r="N14" s="96">
        <f>'3'!N14</f>
        <v>16.238000000000003</v>
      </c>
      <c r="O14" s="96">
        <f>'3'!O14</f>
        <v>18.197000000000003</v>
      </c>
      <c r="P14" s="96">
        <f>'3'!P14</f>
        <v>20.066000000000003</v>
      </c>
      <c r="Q14" s="96">
        <f>'3'!Q14</f>
        <v>21.941000000000003</v>
      </c>
      <c r="R14" s="96">
        <f>'3'!R14</f>
        <v>2.0350000000000001</v>
      </c>
      <c r="S14" s="96">
        <f>'3'!S14</f>
        <v>1.84</v>
      </c>
      <c r="T14" s="96">
        <f>'3'!T14</f>
        <v>0.76200000000000001</v>
      </c>
      <c r="U14" s="161"/>
      <c r="V14" s="161"/>
    </row>
    <row r="15" spans="1:22" s="76" customFormat="1">
      <c r="A15" s="161"/>
      <c r="B15" s="161"/>
      <c r="C15" s="16" t="s">
        <v>80</v>
      </c>
      <c r="D15" s="161"/>
      <c r="E15" s="18" t="s">
        <v>649</v>
      </c>
      <c r="F15" s="161"/>
      <c r="G15" s="161"/>
      <c r="H15" s="96">
        <f>'3'!H47</f>
        <v>0</v>
      </c>
      <c r="I15" s="96">
        <f>'3'!I47</f>
        <v>0</v>
      </c>
      <c r="J15" s="96">
        <f>'3'!J47</f>
        <v>0</v>
      </c>
      <c r="K15" s="96">
        <f>'3'!K47</f>
        <v>0</v>
      </c>
      <c r="L15" s="96">
        <f>'3'!L47</f>
        <v>0</v>
      </c>
      <c r="M15" s="96">
        <f>'3'!M47</f>
        <v>0</v>
      </c>
      <c r="N15" s="96">
        <f>'3'!N47</f>
        <v>0</v>
      </c>
      <c r="O15" s="96">
        <f>'3'!O47</f>
        <v>0</v>
      </c>
      <c r="P15" s="96">
        <f>'3'!P47</f>
        <v>0</v>
      </c>
      <c r="Q15" s="96">
        <f>'3'!Q47</f>
        <v>21.941000000000003</v>
      </c>
      <c r="R15" s="96">
        <f>'3'!R47</f>
        <v>2.0350000000000001</v>
      </c>
      <c r="S15" s="96">
        <f>'3'!S47</f>
        <v>1.84</v>
      </c>
      <c r="T15" s="96">
        <f>'3'!T47</f>
        <v>0.76200000000000001</v>
      </c>
      <c r="U15" s="161"/>
      <c r="V15" s="161"/>
    </row>
    <row r="16" spans="1:22">
      <c r="A16" s="161"/>
      <c r="B16" s="161"/>
      <c r="C16" s="161"/>
      <c r="D16" s="161"/>
      <c r="E16" s="18"/>
      <c r="F16" s="161"/>
      <c r="G16" s="161"/>
      <c r="H16" s="182" t="b">
        <f t="shared" ref="H16:T16" si="0">(H17+H34+H48+H50+H52+H54+H56-H58+H60)=H14</f>
        <v>1</v>
      </c>
      <c r="I16" s="182" t="b">
        <f t="shared" si="0"/>
        <v>1</v>
      </c>
      <c r="J16" s="182" t="b">
        <f t="shared" si="0"/>
        <v>1</v>
      </c>
      <c r="K16" s="182" t="b">
        <f t="shared" si="0"/>
        <v>1</v>
      </c>
      <c r="L16" s="182" t="b">
        <f t="shared" si="0"/>
        <v>1</v>
      </c>
      <c r="M16" s="182" t="b">
        <f t="shared" si="0"/>
        <v>1</v>
      </c>
      <c r="N16" s="182" t="b">
        <f t="shared" si="0"/>
        <v>1</v>
      </c>
      <c r="O16" s="182" t="b">
        <f t="shared" si="0"/>
        <v>1</v>
      </c>
      <c r="P16" s="182" t="b">
        <f t="shared" si="0"/>
        <v>1</v>
      </c>
      <c r="Q16" s="182" t="b">
        <f t="shared" si="0"/>
        <v>1</v>
      </c>
      <c r="R16" s="182" t="b">
        <f t="shared" si="0"/>
        <v>1</v>
      </c>
      <c r="S16" s="182" t="b">
        <f t="shared" si="0"/>
        <v>1</v>
      </c>
      <c r="T16" s="182" t="b">
        <f t="shared" si="0"/>
        <v>1</v>
      </c>
      <c r="U16" s="161"/>
      <c r="V16" s="161"/>
    </row>
    <row r="17" spans="3:22">
      <c r="C17" s="16" t="s">
        <v>81</v>
      </c>
      <c r="D17" s="161"/>
      <c r="E17" s="18" t="s">
        <v>649</v>
      </c>
      <c r="F17" s="161"/>
      <c r="G17" s="161"/>
      <c r="H17" s="96">
        <f>'3'!H18</f>
        <v>0</v>
      </c>
      <c r="I17" s="96">
        <f>'3'!I18</f>
        <v>0</v>
      </c>
      <c r="J17" s="96">
        <f>'3'!J18</f>
        <v>0</v>
      </c>
      <c r="K17" s="96">
        <f>'3'!K18</f>
        <v>0</v>
      </c>
      <c r="L17" s="96">
        <f>'3'!L18</f>
        <v>0</v>
      </c>
      <c r="M17" s="96">
        <f>'3'!M18</f>
        <v>0</v>
      </c>
      <c r="N17" s="96">
        <f>'3'!N18</f>
        <v>0</v>
      </c>
      <c r="O17" s="96">
        <f>'3'!O18</f>
        <v>0</v>
      </c>
      <c r="P17" s="96">
        <f>'3'!P18</f>
        <v>0</v>
      </c>
      <c r="Q17" s="96">
        <f>'3'!Q18</f>
        <v>0</v>
      </c>
      <c r="R17" s="96">
        <f>'3'!R18</f>
        <v>0</v>
      </c>
      <c r="S17" s="96">
        <f>'3'!S18</f>
        <v>0</v>
      </c>
      <c r="T17" s="96">
        <f>'3'!T18</f>
        <v>0</v>
      </c>
      <c r="U17" s="161"/>
      <c r="V17" s="161"/>
    </row>
    <row r="18" spans="3:22" s="44" customFormat="1">
      <c r="C18" s="161" t="s">
        <v>82</v>
      </c>
      <c r="D18" s="161"/>
      <c r="E18" s="18" t="s">
        <v>649</v>
      </c>
      <c r="F18" s="161"/>
      <c r="G18" s="161"/>
      <c r="H18" s="96">
        <f>'4'!H20</f>
        <v>0</v>
      </c>
      <c r="I18" s="96">
        <f>'4'!I20</f>
        <v>0</v>
      </c>
      <c r="J18" s="96">
        <f>'4'!J20</f>
        <v>0</v>
      </c>
      <c r="K18" s="96">
        <f>'4'!K20</f>
        <v>0</v>
      </c>
      <c r="L18" s="96">
        <f>'4'!L20</f>
        <v>0</v>
      </c>
      <c r="M18" s="96">
        <f>'4'!M20</f>
        <v>0</v>
      </c>
      <c r="N18" s="96">
        <f>'4'!N20</f>
        <v>0</v>
      </c>
      <c r="O18" s="96">
        <f>'4'!O20</f>
        <v>0</v>
      </c>
      <c r="P18" s="96">
        <f>'4'!P20</f>
        <v>0</v>
      </c>
      <c r="Q18" s="96">
        <f>'4'!Q20</f>
        <v>0</v>
      </c>
      <c r="R18" s="96">
        <f>'4'!R20</f>
        <v>0</v>
      </c>
      <c r="S18" s="96">
        <f>'4'!S20</f>
        <v>0</v>
      </c>
      <c r="T18" s="96">
        <f>'4'!T20</f>
        <v>0</v>
      </c>
      <c r="U18" s="161"/>
      <c r="V18" s="161"/>
    </row>
    <row r="19" spans="3:22" s="44" customFormat="1">
      <c r="C19" s="161" t="s">
        <v>83</v>
      </c>
      <c r="D19" s="161"/>
      <c r="E19" s="18" t="s">
        <v>649</v>
      </c>
      <c r="F19" s="161"/>
      <c r="G19" s="161"/>
      <c r="H19" s="96">
        <f>'4'!H36</f>
        <v>0</v>
      </c>
      <c r="I19" s="96">
        <f>'4'!I36</f>
        <v>0</v>
      </c>
      <c r="J19" s="96">
        <f>'4'!J36</f>
        <v>0</v>
      </c>
      <c r="K19" s="96">
        <f>'4'!K36</f>
        <v>0</v>
      </c>
      <c r="L19" s="96">
        <f>'4'!L36</f>
        <v>0</v>
      </c>
      <c r="M19" s="96">
        <f>'4'!M36</f>
        <v>0</v>
      </c>
      <c r="N19" s="96">
        <f>'4'!N36</f>
        <v>0</v>
      </c>
      <c r="O19" s="96">
        <f>'4'!O36</f>
        <v>0</v>
      </c>
      <c r="P19" s="96">
        <f>'4'!P36</f>
        <v>0</v>
      </c>
      <c r="Q19" s="96">
        <f>'4'!Q36</f>
        <v>0</v>
      </c>
      <c r="R19" s="96">
        <f>'4'!R36</f>
        <v>0</v>
      </c>
      <c r="S19" s="96">
        <f>'4'!S36</f>
        <v>0</v>
      </c>
      <c r="T19" s="96">
        <f>'4'!T36</f>
        <v>0</v>
      </c>
      <c r="U19" s="161"/>
      <c r="V19" s="161"/>
    </row>
    <row r="20" spans="3:22" s="44" customFormat="1">
      <c r="C20" s="161" t="s">
        <v>84</v>
      </c>
      <c r="D20" s="161"/>
      <c r="E20" s="18" t="s">
        <v>649</v>
      </c>
      <c r="F20" s="161"/>
      <c r="G20" s="161"/>
      <c r="H20" s="96">
        <f>'4'!H54</f>
        <v>0</v>
      </c>
      <c r="I20" s="96">
        <f>'4'!I54</f>
        <v>0</v>
      </c>
      <c r="J20" s="96">
        <f>'4'!J54</f>
        <v>0</v>
      </c>
      <c r="K20" s="96">
        <f>'4'!K54</f>
        <v>0</v>
      </c>
      <c r="L20" s="96">
        <f>'4'!L54</f>
        <v>0</v>
      </c>
      <c r="M20" s="96">
        <f>'4'!M54</f>
        <v>0</v>
      </c>
      <c r="N20" s="96">
        <f>'4'!N54</f>
        <v>0</v>
      </c>
      <c r="O20" s="96">
        <f>'4'!O54</f>
        <v>0</v>
      </c>
      <c r="P20" s="96">
        <f>'4'!P54</f>
        <v>0</v>
      </c>
      <c r="Q20" s="96">
        <f>'4'!Q54</f>
        <v>0</v>
      </c>
      <c r="R20" s="96">
        <f>'4'!R54</f>
        <v>0</v>
      </c>
      <c r="S20" s="96">
        <f>'4'!S54</f>
        <v>0</v>
      </c>
      <c r="T20" s="96">
        <f>'4'!T54</f>
        <v>0</v>
      </c>
      <c r="U20" s="161"/>
      <c r="V20" s="179"/>
    </row>
    <row r="21" spans="3:22" s="44" customFormat="1">
      <c r="C21" s="161" t="s">
        <v>85</v>
      </c>
      <c r="D21" s="161"/>
      <c r="E21" s="18" t="s">
        <v>649</v>
      </c>
      <c r="F21" s="161"/>
      <c r="G21" s="161"/>
      <c r="H21" s="96">
        <f>'4'!H72</f>
        <v>0</v>
      </c>
      <c r="I21" s="96">
        <f>'4'!I72</f>
        <v>0</v>
      </c>
      <c r="J21" s="96">
        <f>'4'!J72</f>
        <v>0</v>
      </c>
      <c r="K21" s="96">
        <f>'4'!K72</f>
        <v>0</v>
      </c>
      <c r="L21" s="96">
        <f>'4'!L72</f>
        <v>0</v>
      </c>
      <c r="M21" s="96">
        <f>'4'!M72</f>
        <v>0</v>
      </c>
      <c r="N21" s="96">
        <f>'4'!N72</f>
        <v>0</v>
      </c>
      <c r="O21" s="96">
        <f>'4'!O72</f>
        <v>0</v>
      </c>
      <c r="P21" s="96">
        <f>'4'!P72</f>
        <v>0</v>
      </c>
      <c r="Q21" s="96">
        <f>'4'!Q72</f>
        <v>0</v>
      </c>
      <c r="R21" s="96">
        <f>'4'!R72</f>
        <v>0</v>
      </c>
      <c r="S21" s="96">
        <f>'4'!S72</f>
        <v>0</v>
      </c>
      <c r="T21" s="96">
        <f>'4'!T72</f>
        <v>0</v>
      </c>
      <c r="U21" s="161"/>
      <c r="V21" s="161"/>
    </row>
    <row r="22" spans="3:22" s="161" customFormat="1">
      <c r="C22" s="161" t="s">
        <v>628</v>
      </c>
      <c r="E22" s="18" t="s">
        <v>649</v>
      </c>
      <c r="H22" s="96">
        <f>'4'!H90</f>
        <v>0</v>
      </c>
      <c r="I22" s="96">
        <f>'4'!I90</f>
        <v>0</v>
      </c>
      <c r="J22" s="96">
        <f>'4'!J90</f>
        <v>0</v>
      </c>
      <c r="K22" s="96">
        <f>'4'!K90</f>
        <v>0</v>
      </c>
      <c r="L22" s="96">
        <f>'4'!L90</f>
        <v>0</v>
      </c>
      <c r="M22" s="96">
        <f>'4'!M90</f>
        <v>0</v>
      </c>
      <c r="N22" s="96">
        <f>'4'!N90</f>
        <v>0</v>
      </c>
      <c r="O22" s="96">
        <f>'4'!O90</f>
        <v>0</v>
      </c>
      <c r="P22" s="96">
        <f>'4'!P90</f>
        <v>0</v>
      </c>
      <c r="Q22" s="96">
        <f>'4'!Q90</f>
        <v>0</v>
      </c>
      <c r="R22" s="96">
        <f>'4'!R90</f>
        <v>0</v>
      </c>
      <c r="S22" s="96">
        <f>'4'!S90</f>
        <v>0</v>
      </c>
      <c r="T22" s="96">
        <f>'4'!T90</f>
        <v>0</v>
      </c>
    </row>
    <row r="23" spans="3:22" s="161" customFormat="1">
      <c r="C23" s="161" t="s">
        <v>629</v>
      </c>
      <c r="E23" s="18" t="s">
        <v>649</v>
      </c>
      <c r="H23" s="96">
        <f>'4'!H105</f>
        <v>0</v>
      </c>
      <c r="I23" s="96">
        <f>'4'!I105</f>
        <v>0</v>
      </c>
      <c r="J23" s="96">
        <f>'4'!J105</f>
        <v>0</v>
      </c>
      <c r="K23" s="96">
        <f>'4'!K105</f>
        <v>0</v>
      </c>
      <c r="L23" s="96">
        <f>'4'!L105</f>
        <v>0</v>
      </c>
      <c r="M23" s="96">
        <f>'4'!M105</f>
        <v>0</v>
      </c>
      <c r="N23" s="96">
        <f>'4'!N105</f>
        <v>0</v>
      </c>
      <c r="O23" s="96">
        <f>'4'!O105</f>
        <v>0</v>
      </c>
      <c r="P23" s="96">
        <f>'4'!P105</f>
        <v>0</v>
      </c>
      <c r="Q23" s="96">
        <f>'4'!Q105</f>
        <v>0</v>
      </c>
      <c r="R23" s="96">
        <f>'4'!R105</f>
        <v>0</v>
      </c>
      <c r="S23" s="96">
        <f>'4'!S105</f>
        <v>0</v>
      </c>
      <c r="T23" s="96">
        <f>'4'!T105</f>
        <v>0</v>
      </c>
    </row>
    <row r="24" spans="3:22" s="161" customFormat="1">
      <c r="C24" s="161" t="s">
        <v>631</v>
      </c>
      <c r="E24" s="18" t="s">
        <v>649</v>
      </c>
      <c r="H24" s="96">
        <f>'4'!H120</f>
        <v>0</v>
      </c>
      <c r="I24" s="96">
        <f>'4'!I120</f>
        <v>0</v>
      </c>
      <c r="J24" s="96">
        <f>'4'!J120</f>
        <v>0</v>
      </c>
      <c r="K24" s="96">
        <f>'4'!K120</f>
        <v>0</v>
      </c>
      <c r="L24" s="96">
        <f>'4'!L120</f>
        <v>0</v>
      </c>
      <c r="M24" s="96">
        <f>'4'!M120</f>
        <v>0</v>
      </c>
      <c r="N24" s="96">
        <f>'4'!N120</f>
        <v>0</v>
      </c>
      <c r="O24" s="96">
        <f>'4'!O120</f>
        <v>0</v>
      </c>
      <c r="P24" s="96">
        <f>'4'!P120</f>
        <v>0</v>
      </c>
      <c r="Q24" s="96">
        <f>'4'!Q120</f>
        <v>0</v>
      </c>
      <c r="R24" s="96">
        <f>'4'!R120</f>
        <v>0</v>
      </c>
      <c r="S24" s="96">
        <f>'4'!S120</f>
        <v>0</v>
      </c>
      <c r="T24" s="96">
        <f>'4'!T120</f>
        <v>0</v>
      </c>
    </row>
    <row r="25" spans="3:22" s="161" customFormat="1">
      <c r="C25" s="161" t="s">
        <v>630</v>
      </c>
      <c r="E25" s="18" t="s">
        <v>649</v>
      </c>
      <c r="H25" s="96">
        <f>'4'!H135</f>
        <v>0</v>
      </c>
      <c r="I25" s="96">
        <f>'4'!I135</f>
        <v>0</v>
      </c>
      <c r="J25" s="96">
        <f>'4'!J135</f>
        <v>0</v>
      </c>
      <c r="K25" s="96">
        <f>'4'!K135</f>
        <v>0</v>
      </c>
      <c r="L25" s="96">
        <f>'4'!L135</f>
        <v>0</v>
      </c>
      <c r="M25" s="96">
        <f>'4'!M135</f>
        <v>0</v>
      </c>
      <c r="N25" s="96">
        <f>'4'!N135</f>
        <v>0</v>
      </c>
      <c r="O25" s="96">
        <f>'4'!O135</f>
        <v>0</v>
      </c>
      <c r="P25" s="96">
        <f>'4'!P135</f>
        <v>0</v>
      </c>
      <c r="Q25" s="96">
        <f>'4'!Q135</f>
        <v>0</v>
      </c>
      <c r="R25" s="96">
        <f>'4'!R135</f>
        <v>0</v>
      </c>
      <c r="S25" s="96">
        <f>'4'!S135</f>
        <v>0</v>
      </c>
      <c r="T25" s="96">
        <f>'4'!T135</f>
        <v>0</v>
      </c>
    </row>
    <row r="26" spans="3:22" s="161" customFormat="1">
      <c r="C26" s="161" t="s">
        <v>632</v>
      </c>
      <c r="E26" s="18" t="s">
        <v>649</v>
      </c>
      <c r="H26" s="96">
        <f>'4'!H150</f>
        <v>0</v>
      </c>
      <c r="I26" s="96">
        <f>'4'!I150</f>
        <v>0</v>
      </c>
      <c r="J26" s="96">
        <f>'4'!J150</f>
        <v>0</v>
      </c>
      <c r="K26" s="96">
        <f>'4'!K150</f>
        <v>0</v>
      </c>
      <c r="L26" s="96">
        <f>'4'!L150</f>
        <v>0</v>
      </c>
      <c r="M26" s="96">
        <f>'4'!M150</f>
        <v>0</v>
      </c>
      <c r="N26" s="96">
        <f>'4'!N150</f>
        <v>0</v>
      </c>
      <c r="O26" s="96">
        <f>'4'!O150</f>
        <v>0</v>
      </c>
      <c r="P26" s="96">
        <f>'4'!P150</f>
        <v>0</v>
      </c>
      <c r="Q26" s="96">
        <f>'4'!Q150</f>
        <v>0</v>
      </c>
      <c r="R26" s="96">
        <f>'4'!R150</f>
        <v>0</v>
      </c>
      <c r="S26" s="96">
        <f>'4'!S150</f>
        <v>0</v>
      </c>
      <c r="T26" s="96">
        <f>'4'!T150</f>
        <v>0</v>
      </c>
    </row>
    <row r="27" spans="3:22" s="161" customFormat="1">
      <c r="C27" s="161" t="s">
        <v>633</v>
      </c>
      <c r="E27" s="18" t="s">
        <v>649</v>
      </c>
      <c r="H27" s="96">
        <f>'4'!H165</f>
        <v>0</v>
      </c>
      <c r="I27" s="96">
        <f>'4'!I165</f>
        <v>0</v>
      </c>
      <c r="J27" s="96">
        <f>'4'!J165</f>
        <v>0</v>
      </c>
      <c r="K27" s="96">
        <f>'4'!K165</f>
        <v>0</v>
      </c>
      <c r="L27" s="96">
        <f>'4'!L165</f>
        <v>0</v>
      </c>
      <c r="M27" s="96">
        <f>'4'!M165</f>
        <v>0</v>
      </c>
      <c r="N27" s="96">
        <f>'4'!N165</f>
        <v>0</v>
      </c>
      <c r="O27" s="96">
        <f>'4'!O165</f>
        <v>0</v>
      </c>
      <c r="P27" s="96">
        <f>'4'!P165</f>
        <v>0</v>
      </c>
      <c r="Q27" s="96">
        <f>'4'!Q165</f>
        <v>0</v>
      </c>
      <c r="R27" s="96">
        <f>'4'!R165</f>
        <v>0</v>
      </c>
      <c r="S27" s="96">
        <f>'4'!S165</f>
        <v>0</v>
      </c>
      <c r="T27" s="96">
        <f>'4'!T165</f>
        <v>0</v>
      </c>
    </row>
    <row r="28" spans="3:22" s="161" customFormat="1">
      <c r="C28" s="161" t="s">
        <v>634</v>
      </c>
      <c r="E28" s="18" t="s">
        <v>649</v>
      </c>
      <c r="H28" s="96">
        <f>'4'!H180</f>
        <v>0</v>
      </c>
      <c r="I28" s="96">
        <f>'4'!I180</f>
        <v>0</v>
      </c>
      <c r="J28" s="96">
        <f>'4'!J180</f>
        <v>0</v>
      </c>
      <c r="K28" s="96">
        <f>'4'!K180</f>
        <v>0</v>
      </c>
      <c r="L28" s="96">
        <f>'4'!L180</f>
        <v>0</v>
      </c>
      <c r="M28" s="96">
        <f>'4'!M180</f>
        <v>0</v>
      </c>
      <c r="N28" s="96">
        <f>'4'!N180</f>
        <v>0</v>
      </c>
      <c r="O28" s="96">
        <f>'4'!O180</f>
        <v>0</v>
      </c>
      <c r="P28" s="96">
        <f>'4'!P180</f>
        <v>0</v>
      </c>
      <c r="Q28" s="96">
        <f>'4'!Q180</f>
        <v>0</v>
      </c>
      <c r="R28" s="96">
        <f>'4'!R180</f>
        <v>0</v>
      </c>
      <c r="S28" s="96">
        <f>'4'!S180</f>
        <v>0</v>
      </c>
      <c r="T28" s="96">
        <f>'4'!T180</f>
        <v>0</v>
      </c>
    </row>
    <row r="29" spans="3:22" s="161" customFormat="1">
      <c r="C29" s="161" t="s">
        <v>635</v>
      </c>
      <c r="E29" s="18" t="s">
        <v>649</v>
      </c>
      <c r="H29" s="96">
        <f>'4'!H195</f>
        <v>0</v>
      </c>
      <c r="I29" s="96">
        <f>'4'!I195</f>
        <v>0</v>
      </c>
      <c r="J29" s="96">
        <f>'4'!J195</f>
        <v>0</v>
      </c>
      <c r="K29" s="96">
        <f>'4'!K195</f>
        <v>0</v>
      </c>
      <c r="L29" s="96">
        <f>'4'!L195</f>
        <v>0</v>
      </c>
      <c r="M29" s="96">
        <f>'4'!M195</f>
        <v>0</v>
      </c>
      <c r="N29" s="96">
        <f>'4'!N195</f>
        <v>0</v>
      </c>
      <c r="O29" s="96">
        <f>'4'!O195</f>
        <v>0</v>
      </c>
      <c r="P29" s="96">
        <f>'4'!P195</f>
        <v>0</v>
      </c>
      <c r="Q29" s="96">
        <f>'4'!Q195</f>
        <v>0</v>
      </c>
      <c r="R29" s="96">
        <f>'4'!R195</f>
        <v>0</v>
      </c>
      <c r="S29" s="96">
        <f>'4'!S195</f>
        <v>0</v>
      </c>
      <c r="T29" s="96">
        <f>'4'!T195</f>
        <v>0</v>
      </c>
    </row>
    <row r="30" spans="3:22" s="161" customFormat="1">
      <c r="C30" s="161" t="s">
        <v>684</v>
      </c>
      <c r="E30" s="282" t="s">
        <v>649</v>
      </c>
      <c r="H30" s="96">
        <f>'4'!H210</f>
        <v>0</v>
      </c>
      <c r="I30" s="96">
        <f>'4'!I210</f>
        <v>0</v>
      </c>
      <c r="J30" s="96">
        <f>'4'!J210</f>
        <v>0</v>
      </c>
      <c r="K30" s="96">
        <f>'4'!K210</f>
        <v>0</v>
      </c>
      <c r="L30" s="96">
        <f>'4'!L210</f>
        <v>0</v>
      </c>
      <c r="M30" s="96">
        <f>'4'!M210</f>
        <v>0</v>
      </c>
      <c r="N30" s="96">
        <f>'4'!N210</f>
        <v>0</v>
      </c>
      <c r="O30" s="96">
        <f>'4'!O210</f>
        <v>0</v>
      </c>
      <c r="P30" s="96">
        <f>'4'!P210</f>
        <v>0</v>
      </c>
      <c r="Q30" s="96">
        <f>'4'!Q210</f>
        <v>0</v>
      </c>
      <c r="R30" s="96">
        <f>'4'!R210</f>
        <v>0</v>
      </c>
      <c r="S30" s="96">
        <f>'4'!S210</f>
        <v>0</v>
      </c>
      <c r="T30" s="96">
        <f>'4'!T210</f>
        <v>0</v>
      </c>
    </row>
    <row r="31" spans="3:22" s="161" customFormat="1">
      <c r="C31" s="161" t="s">
        <v>685</v>
      </c>
      <c r="E31" s="271" t="s">
        <v>649</v>
      </c>
      <c r="H31" s="96">
        <f>'4'!H225</f>
        <v>0</v>
      </c>
      <c r="I31" s="96">
        <f>'4'!I225</f>
        <v>0</v>
      </c>
      <c r="J31" s="96">
        <f>'4'!J225</f>
        <v>0</v>
      </c>
      <c r="K31" s="96">
        <f>'4'!K225</f>
        <v>0</v>
      </c>
      <c r="L31" s="96">
        <f>'4'!L225</f>
        <v>0</v>
      </c>
      <c r="M31" s="96">
        <f>'4'!M225</f>
        <v>0</v>
      </c>
      <c r="N31" s="96">
        <f>'4'!N225</f>
        <v>0</v>
      </c>
      <c r="O31" s="96">
        <f>'4'!O225</f>
        <v>0</v>
      </c>
      <c r="P31" s="96">
        <f>'4'!P225</f>
        <v>0</v>
      </c>
      <c r="Q31" s="96">
        <f>'4'!Q225</f>
        <v>0</v>
      </c>
      <c r="R31" s="96">
        <f>'4'!R225</f>
        <v>0</v>
      </c>
      <c r="S31" s="96">
        <f>'4'!S225</f>
        <v>0</v>
      </c>
      <c r="T31" s="96">
        <f>'4'!T225</f>
        <v>0</v>
      </c>
    </row>
    <row r="32" spans="3:22" s="76" customFormat="1">
      <c r="C32" s="161" t="s">
        <v>86</v>
      </c>
      <c r="D32" s="161"/>
      <c r="E32" s="18" t="s">
        <v>649</v>
      </c>
      <c r="F32" s="161"/>
      <c r="G32" s="161"/>
      <c r="H32" s="96">
        <f>'4'!H240</f>
        <v>0</v>
      </c>
      <c r="I32" s="96">
        <f>'4'!I240</f>
        <v>0</v>
      </c>
      <c r="J32" s="96">
        <f>'4'!J240</f>
        <v>0</v>
      </c>
      <c r="K32" s="96">
        <f>'4'!K240</f>
        <v>0</v>
      </c>
      <c r="L32" s="96">
        <f>'4'!L240</f>
        <v>0</v>
      </c>
      <c r="M32" s="96">
        <f>'4'!M240</f>
        <v>0</v>
      </c>
      <c r="N32" s="96">
        <f>'4'!N240</f>
        <v>0</v>
      </c>
      <c r="O32" s="96">
        <f>'4'!O240</f>
        <v>0</v>
      </c>
      <c r="P32" s="96">
        <f>'4'!P240</f>
        <v>0</v>
      </c>
      <c r="Q32" s="96">
        <f>'4'!Q240</f>
        <v>0</v>
      </c>
      <c r="R32" s="96">
        <f>'4'!R240</f>
        <v>0</v>
      </c>
      <c r="S32" s="96">
        <f>'4'!S240</f>
        <v>0</v>
      </c>
      <c r="T32" s="96">
        <f>'4'!T240</f>
        <v>0</v>
      </c>
      <c r="U32" s="161"/>
      <c r="V32" s="161"/>
    </row>
    <row r="33" spans="3:22" s="44" customFormat="1">
      <c r="C33" s="161"/>
      <c r="D33" s="161"/>
      <c r="E33" s="18"/>
      <c r="F33" s="161"/>
      <c r="G33" s="161"/>
      <c r="H33" s="97"/>
      <c r="I33" s="97"/>
      <c r="J33" s="97"/>
      <c r="K33" s="97"/>
      <c r="L33" s="97"/>
      <c r="M33" s="97"/>
      <c r="N33" s="97"/>
      <c r="O33" s="97"/>
      <c r="P33" s="97"/>
      <c r="Q33" s="97"/>
      <c r="R33" s="97"/>
      <c r="S33" s="97"/>
      <c r="T33" s="97"/>
      <c r="U33" s="97"/>
      <c r="V33" s="161"/>
    </row>
    <row r="34" spans="3:22">
      <c r="C34" s="16" t="s">
        <v>87</v>
      </c>
      <c r="D34" s="161"/>
      <c r="E34" s="18" t="s">
        <v>649</v>
      </c>
      <c r="F34" s="161"/>
      <c r="G34" s="161"/>
      <c r="H34" s="96">
        <f>'5'!H16</f>
        <v>0</v>
      </c>
      <c r="I34" s="96">
        <f>'5'!I16</f>
        <v>0</v>
      </c>
      <c r="J34" s="96">
        <f>'5'!J16</f>
        <v>0</v>
      </c>
      <c r="K34" s="96">
        <f>'5'!K16</f>
        <v>0</v>
      </c>
      <c r="L34" s="96">
        <f>'5'!L16</f>
        <v>0</v>
      </c>
      <c r="M34" s="96">
        <f>'5'!M16</f>
        <v>0</v>
      </c>
      <c r="N34" s="96">
        <f>'5'!N16</f>
        <v>0</v>
      </c>
      <c r="O34" s="96">
        <f>'5'!O16</f>
        <v>0</v>
      </c>
      <c r="P34" s="96">
        <f>'5'!P16</f>
        <v>0</v>
      </c>
      <c r="Q34" s="96">
        <f>'5'!Q16</f>
        <v>0</v>
      </c>
      <c r="R34" s="96">
        <f>'5'!R16</f>
        <v>0</v>
      </c>
      <c r="S34" s="96">
        <f>'5'!S16</f>
        <v>0</v>
      </c>
      <c r="T34" s="96">
        <f>'5'!T16</f>
        <v>0</v>
      </c>
      <c r="U34" s="184"/>
      <c r="V34" s="161"/>
    </row>
    <row r="35" spans="3:22" s="44" customFormat="1">
      <c r="C35" s="161" t="s">
        <v>88</v>
      </c>
      <c r="D35" s="161"/>
      <c r="E35" s="18" t="s">
        <v>649</v>
      </c>
      <c r="F35" s="161"/>
      <c r="G35" s="161"/>
      <c r="H35" s="96">
        <f>INDEX('5'!H$28:H$147, MATCH( $C35, '5'!$C$28:$C$147, 0))</f>
        <v>0</v>
      </c>
      <c r="I35" s="96">
        <f>INDEX('5'!I$28:I$147, MATCH( $C35, '5'!$C$28:$C$147, 0))</f>
        <v>0</v>
      </c>
      <c r="J35" s="96">
        <f>INDEX('5'!J$28:J$147, MATCH( $C35, '5'!$C$28:$C$147, 0))</f>
        <v>0</v>
      </c>
      <c r="K35" s="96">
        <f>INDEX('5'!K$28:K$147, MATCH( $C35, '5'!$C$28:$C$147, 0))</f>
        <v>0</v>
      </c>
      <c r="L35" s="96">
        <f>INDEX('5'!L$28:L$147, MATCH( $C35, '5'!$C$28:$C$147, 0))</f>
        <v>0</v>
      </c>
      <c r="M35" s="96">
        <f>INDEX('5'!M$28:M$147, MATCH( $C35, '5'!$C$28:$C$147, 0))</f>
        <v>0</v>
      </c>
      <c r="N35" s="96">
        <f>INDEX('5'!N$28:N$147, MATCH( $C35, '5'!$C$28:$C$147, 0))</f>
        <v>0</v>
      </c>
      <c r="O35" s="96">
        <f>INDEX('5'!O$28:O$147, MATCH( $C35, '5'!$C$28:$C$147, 0))</f>
        <v>0</v>
      </c>
      <c r="P35" s="96">
        <f>INDEX('5'!P$28:P$147, MATCH( $C35, '5'!$C$28:$C$147, 0))</f>
        <v>0</v>
      </c>
      <c r="Q35" s="96">
        <f>INDEX('5'!Q$28:Q$147, MATCH( $C35, '5'!$C$28:$C$147, 0))</f>
        <v>0</v>
      </c>
      <c r="R35" s="96">
        <f>INDEX('5'!R$28:R$147, MATCH( $C35, '5'!$C$28:$C$147, 0))</f>
        <v>0</v>
      </c>
      <c r="S35" s="96">
        <f>INDEX('5'!S$28:S$147, MATCH( $C35, '5'!$C$28:$C$147, 0))</f>
        <v>0</v>
      </c>
      <c r="T35" s="96">
        <f>INDEX('5'!T$28:T$147, MATCH( $C35, '5'!$C$28:$C$147, 0))</f>
        <v>0</v>
      </c>
      <c r="U35" s="184"/>
      <c r="V35" s="161"/>
    </row>
    <row r="36" spans="3:22" s="44" customFormat="1">
      <c r="C36" s="161" t="s">
        <v>89</v>
      </c>
      <c r="D36" s="161"/>
      <c r="E36" s="18" t="s">
        <v>649</v>
      </c>
      <c r="F36" s="161"/>
      <c r="G36" s="161"/>
      <c r="H36" s="96">
        <f>INDEX('5'!H$28:H$147, MATCH( $C36, '5'!$C$28:$C$147, 0))</f>
        <v>0</v>
      </c>
      <c r="I36" s="96">
        <f>INDEX('5'!I$28:I$147, MATCH( $C36, '5'!$C$28:$C$147, 0))</f>
        <v>0</v>
      </c>
      <c r="J36" s="96">
        <f>INDEX('5'!J$28:J$147, MATCH( $C36, '5'!$C$28:$C$147, 0))</f>
        <v>0</v>
      </c>
      <c r="K36" s="96">
        <f>INDEX('5'!K$28:K$147, MATCH( $C36, '5'!$C$28:$C$147, 0))</f>
        <v>0</v>
      </c>
      <c r="L36" s="96">
        <f>INDEX('5'!L$28:L$147, MATCH( $C36, '5'!$C$28:$C$147, 0))</f>
        <v>0</v>
      </c>
      <c r="M36" s="96">
        <f>INDEX('5'!M$28:M$147, MATCH( $C36, '5'!$C$28:$C$147, 0))</f>
        <v>0</v>
      </c>
      <c r="N36" s="96">
        <f>INDEX('5'!N$28:N$147, MATCH( $C36, '5'!$C$28:$C$147, 0))</f>
        <v>0</v>
      </c>
      <c r="O36" s="96">
        <f>INDEX('5'!O$28:O$147, MATCH( $C36, '5'!$C$28:$C$147, 0))</f>
        <v>0</v>
      </c>
      <c r="P36" s="96">
        <f>INDEX('5'!P$28:P$147, MATCH( $C36, '5'!$C$28:$C$147, 0))</f>
        <v>0</v>
      </c>
      <c r="Q36" s="96">
        <f>INDEX('5'!Q$28:Q$147, MATCH( $C36, '5'!$C$28:$C$147, 0))</f>
        <v>0</v>
      </c>
      <c r="R36" s="96">
        <f>INDEX('5'!R$28:R$147, MATCH( $C36, '5'!$C$28:$C$147, 0))</f>
        <v>0</v>
      </c>
      <c r="S36" s="96">
        <f>INDEX('5'!S$28:S$147, MATCH( $C36, '5'!$C$28:$C$147, 0))</f>
        <v>0</v>
      </c>
      <c r="T36" s="96">
        <f>INDEX('5'!T$28:T$147, MATCH( $C36, '5'!$C$28:$C$147, 0))</f>
        <v>0</v>
      </c>
      <c r="U36" s="184"/>
      <c r="V36" s="161"/>
    </row>
    <row r="37" spans="3:22" s="44" customFormat="1">
      <c r="C37" s="161" t="s">
        <v>90</v>
      </c>
      <c r="D37" s="161"/>
      <c r="E37" s="18" t="s">
        <v>649</v>
      </c>
      <c r="F37" s="161"/>
      <c r="G37" s="161"/>
      <c r="H37" s="96">
        <f>INDEX('5'!H$28:H$147, MATCH( $C37, '5'!$C$28:$C$147, 0))</f>
        <v>0</v>
      </c>
      <c r="I37" s="96">
        <f>INDEX('5'!I$28:I$147, MATCH( $C37, '5'!$C$28:$C$147, 0))</f>
        <v>0</v>
      </c>
      <c r="J37" s="96">
        <f>INDEX('5'!J$28:J$147, MATCH( $C37, '5'!$C$28:$C$147, 0))</f>
        <v>0</v>
      </c>
      <c r="K37" s="96">
        <f>INDEX('5'!K$28:K$147, MATCH( $C37, '5'!$C$28:$C$147, 0))</f>
        <v>0</v>
      </c>
      <c r="L37" s="96">
        <f>INDEX('5'!L$28:L$147, MATCH( $C37, '5'!$C$28:$C$147, 0))</f>
        <v>0</v>
      </c>
      <c r="M37" s="96">
        <f>INDEX('5'!M$28:M$147, MATCH( $C37, '5'!$C$28:$C$147, 0))</f>
        <v>0</v>
      </c>
      <c r="N37" s="96">
        <f>INDEX('5'!N$28:N$147, MATCH( $C37, '5'!$C$28:$C$147, 0))</f>
        <v>0</v>
      </c>
      <c r="O37" s="96">
        <f>INDEX('5'!O$28:O$147, MATCH( $C37, '5'!$C$28:$C$147, 0))</f>
        <v>0</v>
      </c>
      <c r="P37" s="96">
        <f>INDEX('5'!P$28:P$147, MATCH( $C37, '5'!$C$28:$C$147, 0))</f>
        <v>0</v>
      </c>
      <c r="Q37" s="96">
        <f>INDEX('5'!Q$28:Q$147, MATCH( $C37, '5'!$C$28:$C$147, 0))</f>
        <v>0</v>
      </c>
      <c r="R37" s="96">
        <f>INDEX('5'!R$28:R$147, MATCH( $C37, '5'!$C$28:$C$147, 0))</f>
        <v>0</v>
      </c>
      <c r="S37" s="96">
        <f>INDEX('5'!S$28:S$147, MATCH( $C37, '5'!$C$28:$C$147, 0))</f>
        <v>0</v>
      </c>
      <c r="T37" s="96">
        <f>INDEX('5'!T$28:T$147, MATCH( $C37, '5'!$C$28:$C$147, 0))</f>
        <v>0</v>
      </c>
      <c r="U37" s="184"/>
      <c r="V37" s="161"/>
    </row>
    <row r="38" spans="3:22" s="76" customFormat="1">
      <c r="C38" s="161" t="s">
        <v>91</v>
      </c>
      <c r="D38" s="161"/>
      <c r="E38" s="18" t="s">
        <v>649</v>
      </c>
      <c r="F38" s="161"/>
      <c r="G38" s="161"/>
      <c r="H38" s="96">
        <f>INDEX('5'!H$28:H$147, MATCH( $C38, '5'!$C$28:$C$147, 0))</f>
        <v>0</v>
      </c>
      <c r="I38" s="96">
        <f>INDEX('5'!I$28:I$147, MATCH( $C38, '5'!$C$28:$C$147, 0))</f>
        <v>0</v>
      </c>
      <c r="J38" s="96">
        <f>INDEX('5'!J$28:J$147, MATCH( $C38, '5'!$C$28:$C$147, 0))</f>
        <v>0</v>
      </c>
      <c r="K38" s="96">
        <f>INDEX('5'!K$28:K$147, MATCH( $C38, '5'!$C$28:$C$147, 0))</f>
        <v>0</v>
      </c>
      <c r="L38" s="96">
        <f>INDEX('5'!L$28:L$147, MATCH( $C38, '5'!$C$28:$C$147, 0))</f>
        <v>0</v>
      </c>
      <c r="M38" s="96">
        <f>INDEX('5'!M$28:M$147, MATCH( $C38, '5'!$C$28:$C$147, 0))</f>
        <v>0</v>
      </c>
      <c r="N38" s="96">
        <f>INDEX('5'!N$28:N$147, MATCH( $C38, '5'!$C$28:$C$147, 0))</f>
        <v>0</v>
      </c>
      <c r="O38" s="96">
        <f>INDEX('5'!O$28:O$147, MATCH( $C38, '5'!$C$28:$C$147, 0))</f>
        <v>0</v>
      </c>
      <c r="P38" s="96">
        <f>INDEX('5'!P$28:P$147, MATCH( $C38, '5'!$C$28:$C$147, 0))</f>
        <v>0</v>
      </c>
      <c r="Q38" s="96">
        <f>INDEX('5'!Q$28:Q$147, MATCH( $C38, '5'!$C$28:$C$147, 0))</f>
        <v>0</v>
      </c>
      <c r="R38" s="96">
        <f>INDEX('5'!R$28:R$147, MATCH( $C38, '5'!$C$28:$C$147, 0))</f>
        <v>0</v>
      </c>
      <c r="S38" s="96">
        <f>INDEX('5'!S$28:S$147, MATCH( $C38, '5'!$C$28:$C$147, 0))</f>
        <v>0</v>
      </c>
      <c r="T38" s="96">
        <f>INDEX('5'!T$28:T$147, MATCH( $C38, '5'!$C$28:$C$147, 0))</f>
        <v>0</v>
      </c>
      <c r="U38" s="184"/>
      <c r="V38" s="161"/>
    </row>
    <row r="39" spans="3:22" s="44" customFormat="1">
      <c r="C39" s="161" t="s">
        <v>92</v>
      </c>
      <c r="D39" s="161"/>
      <c r="E39" s="18" t="s">
        <v>649</v>
      </c>
      <c r="F39" s="161"/>
      <c r="G39" s="161"/>
      <c r="H39" s="96">
        <f>INDEX('5'!H$28:H$147, MATCH( $C39, '5'!$C$28:$C$147, 0))</f>
        <v>0</v>
      </c>
      <c r="I39" s="96">
        <f>INDEX('5'!I$28:I$147, MATCH( $C39, '5'!$C$28:$C$147, 0))</f>
        <v>0</v>
      </c>
      <c r="J39" s="96">
        <f>INDEX('5'!J$28:J$147, MATCH( $C39, '5'!$C$28:$C$147, 0))</f>
        <v>0</v>
      </c>
      <c r="K39" s="96">
        <f>INDEX('5'!K$28:K$147, MATCH( $C39, '5'!$C$28:$C$147, 0))</f>
        <v>0</v>
      </c>
      <c r="L39" s="96">
        <f>INDEX('5'!L$28:L$147, MATCH( $C39, '5'!$C$28:$C$147, 0))</f>
        <v>0</v>
      </c>
      <c r="M39" s="96">
        <f>INDEX('5'!M$28:M$147, MATCH( $C39, '5'!$C$28:$C$147, 0))</f>
        <v>0</v>
      </c>
      <c r="N39" s="96">
        <f>INDEX('5'!N$28:N$147, MATCH( $C39, '5'!$C$28:$C$147, 0))</f>
        <v>0</v>
      </c>
      <c r="O39" s="96">
        <f>INDEX('5'!O$28:O$147, MATCH( $C39, '5'!$C$28:$C$147, 0))</f>
        <v>0</v>
      </c>
      <c r="P39" s="96">
        <f>INDEX('5'!P$28:P$147, MATCH( $C39, '5'!$C$28:$C$147, 0))</f>
        <v>0</v>
      </c>
      <c r="Q39" s="96">
        <f>INDEX('5'!Q$28:Q$147, MATCH( $C39, '5'!$C$28:$C$147, 0))</f>
        <v>0</v>
      </c>
      <c r="R39" s="96">
        <f>INDEX('5'!R$28:R$147, MATCH( $C39, '5'!$C$28:$C$147, 0))</f>
        <v>0</v>
      </c>
      <c r="S39" s="96">
        <f>INDEX('5'!S$28:S$147, MATCH( $C39, '5'!$C$28:$C$147, 0))</f>
        <v>0</v>
      </c>
      <c r="T39" s="96">
        <f>INDEX('5'!T$28:T$147, MATCH( $C39, '5'!$C$28:$C$147, 0))</f>
        <v>0</v>
      </c>
      <c r="U39" s="184"/>
      <c r="V39" s="161"/>
    </row>
    <row r="40" spans="3:22" s="44" customFormat="1">
      <c r="C40" s="161" t="s">
        <v>93</v>
      </c>
      <c r="D40" s="161"/>
      <c r="E40" s="18" t="s">
        <v>649</v>
      </c>
      <c r="F40" s="161"/>
      <c r="G40" s="161"/>
      <c r="H40" s="96">
        <f>INDEX('5'!H$28:H$147, MATCH( $C40, '5'!$C$28:$C$147, 0))</f>
        <v>0</v>
      </c>
      <c r="I40" s="96">
        <f>INDEX('5'!I$28:I$147, MATCH( $C40, '5'!$C$28:$C$147, 0))</f>
        <v>0</v>
      </c>
      <c r="J40" s="96">
        <f>INDEX('5'!J$28:J$147, MATCH( $C40, '5'!$C$28:$C$147, 0))</f>
        <v>0</v>
      </c>
      <c r="K40" s="96">
        <f>INDEX('5'!K$28:K$147, MATCH( $C40, '5'!$C$28:$C$147, 0))</f>
        <v>0</v>
      </c>
      <c r="L40" s="96">
        <f>INDEX('5'!L$28:L$147, MATCH( $C40, '5'!$C$28:$C$147, 0))</f>
        <v>0</v>
      </c>
      <c r="M40" s="96">
        <f>INDEX('5'!M$28:M$147, MATCH( $C40, '5'!$C$28:$C$147, 0))</f>
        <v>0</v>
      </c>
      <c r="N40" s="96">
        <f>INDEX('5'!N$28:N$147, MATCH( $C40, '5'!$C$28:$C$147, 0))</f>
        <v>0</v>
      </c>
      <c r="O40" s="96">
        <f>INDEX('5'!O$28:O$147, MATCH( $C40, '5'!$C$28:$C$147, 0))</f>
        <v>0</v>
      </c>
      <c r="P40" s="96">
        <f>INDEX('5'!P$28:P$147, MATCH( $C40, '5'!$C$28:$C$147, 0))</f>
        <v>0</v>
      </c>
      <c r="Q40" s="96">
        <f>INDEX('5'!Q$28:Q$147, MATCH( $C40, '5'!$C$28:$C$147, 0))</f>
        <v>0</v>
      </c>
      <c r="R40" s="96">
        <f>INDEX('5'!R$28:R$147, MATCH( $C40, '5'!$C$28:$C$147, 0))</f>
        <v>0</v>
      </c>
      <c r="S40" s="96">
        <f>INDEX('5'!S$28:S$147, MATCH( $C40, '5'!$C$28:$C$147, 0))</f>
        <v>0</v>
      </c>
      <c r="T40" s="96">
        <f>INDEX('5'!T$28:T$147, MATCH( $C40, '5'!$C$28:$C$147, 0))</f>
        <v>0</v>
      </c>
      <c r="U40" s="184"/>
      <c r="V40" s="161"/>
    </row>
    <row r="41" spans="3:22" s="44" customFormat="1">
      <c r="C41" s="161" t="s">
        <v>94</v>
      </c>
      <c r="D41" s="161"/>
      <c r="E41" s="18" t="s">
        <v>649</v>
      </c>
      <c r="F41" s="161"/>
      <c r="G41" s="161"/>
      <c r="H41" s="96">
        <f>INDEX('5'!H$28:H$147, MATCH( $C41, '5'!$C$28:$C$147, 0))</f>
        <v>0</v>
      </c>
      <c r="I41" s="96">
        <f>INDEX('5'!I$28:I$147, MATCH( $C41, '5'!$C$28:$C$147, 0))</f>
        <v>0</v>
      </c>
      <c r="J41" s="96">
        <f>INDEX('5'!J$28:J$147, MATCH( $C41, '5'!$C$28:$C$147, 0))</f>
        <v>0</v>
      </c>
      <c r="K41" s="96">
        <f>INDEX('5'!K$28:K$147, MATCH( $C41, '5'!$C$28:$C$147, 0))</f>
        <v>0</v>
      </c>
      <c r="L41" s="96">
        <f>INDEX('5'!L$28:L$147, MATCH( $C41, '5'!$C$28:$C$147, 0))</f>
        <v>0</v>
      </c>
      <c r="M41" s="96">
        <f>INDEX('5'!M$28:M$147, MATCH( $C41, '5'!$C$28:$C$147, 0))</f>
        <v>0</v>
      </c>
      <c r="N41" s="96">
        <f>INDEX('5'!N$28:N$147, MATCH( $C41, '5'!$C$28:$C$147, 0))</f>
        <v>0</v>
      </c>
      <c r="O41" s="96">
        <f>INDEX('5'!O$28:O$147, MATCH( $C41, '5'!$C$28:$C$147, 0))</f>
        <v>0</v>
      </c>
      <c r="P41" s="96">
        <f>INDEX('5'!P$28:P$147, MATCH( $C41, '5'!$C$28:$C$147, 0))</f>
        <v>0</v>
      </c>
      <c r="Q41" s="96">
        <f>INDEX('5'!Q$28:Q$147, MATCH( $C41, '5'!$C$28:$C$147, 0))</f>
        <v>0</v>
      </c>
      <c r="R41" s="96">
        <f>INDEX('5'!R$28:R$147, MATCH( $C41, '5'!$C$28:$C$147, 0))</f>
        <v>0</v>
      </c>
      <c r="S41" s="96">
        <f>INDEX('5'!S$28:S$147, MATCH( $C41, '5'!$C$28:$C$147, 0))</f>
        <v>0</v>
      </c>
      <c r="T41" s="96">
        <f>INDEX('5'!T$28:T$147, MATCH( $C41, '5'!$C$28:$C$147, 0))</f>
        <v>0</v>
      </c>
      <c r="U41" s="184"/>
      <c r="V41" s="161"/>
    </row>
    <row r="42" spans="3:22" s="44" customFormat="1">
      <c r="C42" s="161" t="s">
        <v>95</v>
      </c>
      <c r="D42" s="161"/>
      <c r="E42" s="18" t="s">
        <v>649</v>
      </c>
      <c r="F42" s="161"/>
      <c r="G42" s="161"/>
      <c r="H42" s="96">
        <f>INDEX('5'!H$28:H$147, MATCH( $C42, '5'!$C$28:$C$147, 0))</f>
        <v>0</v>
      </c>
      <c r="I42" s="96">
        <f>INDEX('5'!I$28:I$147, MATCH( $C42, '5'!$C$28:$C$147, 0))</f>
        <v>0</v>
      </c>
      <c r="J42" s="96">
        <f>INDEX('5'!J$28:J$147, MATCH( $C42, '5'!$C$28:$C$147, 0))</f>
        <v>0</v>
      </c>
      <c r="K42" s="96">
        <f>INDEX('5'!K$28:K$147, MATCH( $C42, '5'!$C$28:$C$147, 0))</f>
        <v>0</v>
      </c>
      <c r="L42" s="96">
        <f>INDEX('5'!L$28:L$147, MATCH( $C42, '5'!$C$28:$C$147, 0))</f>
        <v>0</v>
      </c>
      <c r="M42" s="96">
        <f>INDEX('5'!M$28:M$147, MATCH( $C42, '5'!$C$28:$C$147, 0))</f>
        <v>0</v>
      </c>
      <c r="N42" s="96">
        <f>INDEX('5'!N$28:N$147, MATCH( $C42, '5'!$C$28:$C$147, 0))</f>
        <v>0</v>
      </c>
      <c r="O42" s="96">
        <f>INDEX('5'!O$28:O$147, MATCH( $C42, '5'!$C$28:$C$147, 0))</f>
        <v>0</v>
      </c>
      <c r="P42" s="96">
        <f>INDEX('5'!P$28:P$147, MATCH( $C42, '5'!$C$28:$C$147, 0))</f>
        <v>0</v>
      </c>
      <c r="Q42" s="96">
        <f>INDEX('5'!Q$28:Q$147, MATCH( $C42, '5'!$C$28:$C$147, 0))</f>
        <v>0</v>
      </c>
      <c r="R42" s="96">
        <f>INDEX('5'!R$28:R$147, MATCH( $C42, '5'!$C$28:$C$147, 0))</f>
        <v>0</v>
      </c>
      <c r="S42" s="96">
        <f>INDEX('5'!S$28:S$147, MATCH( $C42, '5'!$C$28:$C$147, 0))</f>
        <v>0</v>
      </c>
      <c r="T42" s="96">
        <f>INDEX('5'!T$28:T$147, MATCH( $C42, '5'!$C$28:$C$147, 0))</f>
        <v>0</v>
      </c>
      <c r="U42" s="184"/>
      <c r="V42" s="161"/>
    </row>
    <row r="43" spans="3:22" s="161" customFormat="1">
      <c r="C43" s="161" t="s">
        <v>664</v>
      </c>
      <c r="E43" s="18" t="s">
        <v>649</v>
      </c>
      <c r="H43" s="96">
        <f>INDEX('5'!H$28:H$147, MATCH( $C43, '5'!$C$28:$C$147, 0))</f>
        <v>0</v>
      </c>
      <c r="I43" s="96">
        <f>INDEX('5'!I$28:I$147, MATCH( $C43, '5'!$C$28:$C$147, 0))</f>
        <v>0</v>
      </c>
      <c r="J43" s="96">
        <f>INDEX('5'!J$28:J$147, MATCH( $C43, '5'!$C$28:$C$147, 0))</f>
        <v>0</v>
      </c>
      <c r="K43" s="96">
        <f>INDEX('5'!K$28:K$147, MATCH( $C43, '5'!$C$28:$C$147, 0))</f>
        <v>0</v>
      </c>
      <c r="L43" s="96">
        <f>INDEX('5'!L$28:L$147, MATCH( $C43, '5'!$C$28:$C$147, 0))</f>
        <v>0</v>
      </c>
      <c r="M43" s="96">
        <f>INDEX('5'!M$28:M$147, MATCH( $C43, '5'!$C$28:$C$147, 0))</f>
        <v>0</v>
      </c>
      <c r="N43" s="96">
        <f>INDEX('5'!N$28:N$147, MATCH( $C43, '5'!$C$28:$C$147, 0))</f>
        <v>0</v>
      </c>
      <c r="O43" s="96">
        <f>INDEX('5'!O$28:O$147, MATCH( $C43, '5'!$C$28:$C$147, 0))</f>
        <v>0</v>
      </c>
      <c r="P43" s="96">
        <f>INDEX('5'!P$28:P$147, MATCH( $C43, '5'!$C$28:$C$147, 0))</f>
        <v>0</v>
      </c>
      <c r="Q43" s="96">
        <f>INDEX('5'!Q$28:Q$147, MATCH( $C43, '5'!$C$28:$C$147, 0))</f>
        <v>0</v>
      </c>
      <c r="R43" s="96">
        <f>INDEX('5'!R$28:R$147, MATCH( $C43, '5'!$C$28:$C$147, 0))</f>
        <v>0</v>
      </c>
      <c r="S43" s="96">
        <f>INDEX('5'!S$28:S$147, MATCH( $C43, '5'!$C$28:$C$147, 0))</f>
        <v>0</v>
      </c>
      <c r="T43" s="96">
        <f>INDEX('5'!T$28:T$147, MATCH( $C43, '5'!$C$28:$C$147, 0))</f>
        <v>0</v>
      </c>
      <c r="U43" s="184"/>
    </row>
    <row r="44" spans="3:22" s="44" customFormat="1">
      <c r="C44" s="161" t="s">
        <v>96</v>
      </c>
      <c r="D44" s="161"/>
      <c r="E44" s="18" t="s">
        <v>649</v>
      </c>
      <c r="F44" s="161"/>
      <c r="G44" s="161"/>
      <c r="H44" s="96">
        <f>'5'!H148</f>
        <v>0</v>
      </c>
      <c r="I44" s="96">
        <f>'5'!I148</f>
        <v>0</v>
      </c>
      <c r="J44" s="96">
        <f>'5'!J148</f>
        <v>0</v>
      </c>
      <c r="K44" s="96">
        <f>'5'!K148</f>
        <v>0</v>
      </c>
      <c r="L44" s="96">
        <f>'5'!L148</f>
        <v>0</v>
      </c>
      <c r="M44" s="96">
        <f>'5'!M148</f>
        <v>0</v>
      </c>
      <c r="N44" s="96">
        <f>'5'!N148</f>
        <v>0</v>
      </c>
      <c r="O44" s="96">
        <f>'5'!O148</f>
        <v>0</v>
      </c>
      <c r="P44" s="96">
        <f>'5'!P148</f>
        <v>0</v>
      </c>
      <c r="Q44" s="96">
        <f>'5'!Q148</f>
        <v>0</v>
      </c>
      <c r="R44" s="96">
        <f>'5'!R148</f>
        <v>0</v>
      </c>
      <c r="S44" s="96">
        <f>'5'!S148</f>
        <v>0</v>
      </c>
      <c r="T44" s="96">
        <f>'5'!T148</f>
        <v>0</v>
      </c>
      <c r="U44" s="184"/>
      <c r="V44" s="161"/>
    </row>
    <row r="45" spans="3:22" s="44" customFormat="1">
      <c r="C45" s="161"/>
      <c r="D45" s="161"/>
      <c r="E45" s="161"/>
      <c r="F45" s="161"/>
      <c r="G45" s="161"/>
      <c r="H45" s="161"/>
      <c r="I45" s="161"/>
      <c r="J45" s="161"/>
      <c r="K45" s="161"/>
      <c r="L45" s="161"/>
      <c r="M45" s="161"/>
      <c r="N45" s="161"/>
      <c r="O45" s="161"/>
      <c r="P45" s="161"/>
      <c r="Q45" s="161"/>
      <c r="R45" s="161"/>
      <c r="S45" s="161"/>
      <c r="T45" s="161"/>
      <c r="U45" s="23"/>
      <c r="V45" s="97"/>
    </row>
    <row r="46" spans="3:22" s="76" customFormat="1">
      <c r="C46" s="23" t="s">
        <v>466</v>
      </c>
      <c r="D46" s="23"/>
      <c r="E46" s="82" t="s">
        <v>649</v>
      </c>
      <c r="F46" s="23"/>
      <c r="G46" s="23"/>
      <c r="H46" s="96">
        <f>'5'!H21</f>
        <v>0</v>
      </c>
      <c r="I46" s="96">
        <f>'5'!I21</f>
        <v>0</v>
      </c>
      <c r="J46" s="96">
        <f>'5'!J21</f>
        <v>0</v>
      </c>
      <c r="K46" s="96">
        <f>'5'!K21</f>
        <v>0</v>
      </c>
      <c r="L46" s="96">
        <f>'5'!L21</f>
        <v>0</v>
      </c>
      <c r="M46" s="96">
        <f>'5'!M21</f>
        <v>0</v>
      </c>
      <c r="N46" s="96">
        <f>'5'!N21</f>
        <v>0</v>
      </c>
      <c r="O46" s="96">
        <f>'5'!O21</f>
        <v>0</v>
      </c>
      <c r="P46" s="96">
        <f>'5'!P21</f>
        <v>0</v>
      </c>
      <c r="Q46" s="96">
        <f>'5'!Q21</f>
        <v>0</v>
      </c>
      <c r="R46" s="96">
        <f>'5'!R21</f>
        <v>0</v>
      </c>
      <c r="S46" s="96">
        <f>'5'!S21</f>
        <v>0</v>
      </c>
      <c r="T46" s="96">
        <f>'5'!T21</f>
        <v>0</v>
      </c>
      <c r="U46" s="184"/>
      <c r="V46" s="97"/>
    </row>
    <row r="47" spans="3:22" s="161" customFormat="1">
      <c r="C47" s="166"/>
      <c r="E47" s="18"/>
      <c r="H47" s="97"/>
      <c r="I47" s="97"/>
      <c r="J47" s="97"/>
      <c r="K47" s="97"/>
      <c r="L47" s="97"/>
      <c r="M47" s="97"/>
      <c r="N47" s="97"/>
      <c r="O47" s="97"/>
      <c r="P47" s="97"/>
      <c r="Q47" s="97"/>
      <c r="R47" s="97"/>
      <c r="S47" s="97"/>
      <c r="T47" s="97"/>
      <c r="U47" s="23"/>
    </row>
    <row r="48" spans="3:22" s="161" customFormat="1">
      <c r="C48" s="16" t="s">
        <v>117</v>
      </c>
      <c r="E48" s="18" t="s">
        <v>649</v>
      </c>
      <c r="H48" s="96">
        <f>'3'!H25</f>
        <v>0</v>
      </c>
      <c r="I48" s="96">
        <f>'3'!I25</f>
        <v>0</v>
      </c>
      <c r="J48" s="96">
        <f>'3'!J25</f>
        <v>0</v>
      </c>
      <c r="K48" s="96">
        <f>'3'!K25</f>
        <v>0</v>
      </c>
      <c r="L48" s="96">
        <f>'3'!L25</f>
        <v>0</v>
      </c>
      <c r="M48" s="96">
        <f>'3'!M25</f>
        <v>0</v>
      </c>
      <c r="N48" s="96">
        <f>'3'!N25</f>
        <v>0</v>
      </c>
      <c r="O48" s="96">
        <f>'3'!O25</f>
        <v>0</v>
      </c>
      <c r="P48" s="96">
        <f>'3'!P25</f>
        <v>0</v>
      </c>
      <c r="Q48" s="96">
        <f>'3'!Q25</f>
        <v>0</v>
      </c>
      <c r="R48" s="96">
        <f>'3'!R25</f>
        <v>0</v>
      </c>
      <c r="S48" s="96">
        <f>'3'!S25</f>
        <v>0</v>
      </c>
      <c r="T48" s="96">
        <f>'3'!T25</f>
        <v>0</v>
      </c>
      <c r="U48" s="23"/>
    </row>
    <row r="49" spans="3:22" s="161" customFormat="1">
      <c r="C49" s="166"/>
      <c r="E49" s="18"/>
      <c r="H49" s="97"/>
      <c r="I49" s="97"/>
      <c r="J49" s="97"/>
      <c r="K49" s="97"/>
      <c r="L49" s="97"/>
      <c r="M49" s="97"/>
      <c r="N49" s="97"/>
      <c r="O49" s="97"/>
      <c r="P49" s="97"/>
      <c r="Q49" s="97"/>
      <c r="R49" s="97"/>
      <c r="S49" s="97"/>
      <c r="T49" s="97"/>
      <c r="U49" s="23"/>
    </row>
    <row r="50" spans="3:22">
      <c r="C50" s="16" t="s">
        <v>97</v>
      </c>
      <c r="D50" s="161"/>
      <c r="E50" s="18" t="s">
        <v>649</v>
      </c>
      <c r="F50" s="161"/>
      <c r="G50" s="161"/>
      <c r="H50" s="96">
        <f>'3'!H28</f>
        <v>0</v>
      </c>
      <c r="I50" s="96">
        <f>'3'!I28</f>
        <v>0</v>
      </c>
      <c r="J50" s="96">
        <f>'3'!J28</f>
        <v>0</v>
      </c>
      <c r="K50" s="96">
        <f>'3'!K28</f>
        <v>0</v>
      </c>
      <c r="L50" s="96">
        <f>'3'!L28</f>
        <v>0</v>
      </c>
      <c r="M50" s="96">
        <f>'3'!M28</f>
        <v>0</v>
      </c>
      <c r="N50" s="96">
        <f>'3'!N28</f>
        <v>0</v>
      </c>
      <c r="O50" s="96">
        <f>'3'!O28</f>
        <v>0</v>
      </c>
      <c r="P50" s="96">
        <f>'3'!P28</f>
        <v>0</v>
      </c>
      <c r="Q50" s="96">
        <f>'3'!Q28</f>
        <v>0</v>
      </c>
      <c r="R50" s="96">
        <f>'3'!R28</f>
        <v>0</v>
      </c>
      <c r="S50" s="96">
        <f>'3'!S28</f>
        <v>0</v>
      </c>
      <c r="T50" s="96">
        <f>'3'!T28</f>
        <v>0</v>
      </c>
      <c r="U50" s="23"/>
      <c r="V50" s="161"/>
    </row>
    <row r="51" spans="3:22">
      <c r="C51" s="161"/>
      <c r="D51" s="161"/>
      <c r="E51" s="161"/>
      <c r="F51" s="161"/>
      <c r="G51" s="161"/>
      <c r="H51" s="97"/>
      <c r="I51" s="97"/>
      <c r="J51" s="97"/>
      <c r="K51" s="97"/>
      <c r="L51" s="97"/>
      <c r="M51" s="97"/>
      <c r="N51" s="97"/>
      <c r="O51" s="97"/>
      <c r="P51" s="97"/>
      <c r="Q51" s="97"/>
      <c r="R51" s="97"/>
      <c r="S51" s="97"/>
      <c r="T51" s="97"/>
      <c r="U51" s="23"/>
      <c r="V51" s="161"/>
    </row>
    <row r="52" spans="3:22">
      <c r="C52" s="16" t="s">
        <v>98</v>
      </c>
      <c r="D52" s="161"/>
      <c r="E52" s="18" t="s">
        <v>649</v>
      </c>
      <c r="F52" s="161"/>
      <c r="G52" s="161"/>
      <c r="H52" s="96">
        <f>'3'!H35</f>
        <v>1.7689999999999999</v>
      </c>
      <c r="I52" s="96">
        <f>'3'!I35</f>
        <v>3.194</v>
      </c>
      <c r="J52" s="96">
        <f>'3'!J35</f>
        <v>2.7240000000000002</v>
      </c>
      <c r="K52" s="96">
        <f>'3'!K35</f>
        <v>2.0409999999999999</v>
      </c>
      <c r="L52" s="96">
        <f>'3'!L35</f>
        <v>2.008</v>
      </c>
      <c r="M52" s="96">
        <f>'3'!M35</f>
        <v>2.0590000000000002</v>
      </c>
      <c r="N52" s="96">
        <f>'3'!N35</f>
        <v>2.4430000000000001</v>
      </c>
      <c r="O52" s="96">
        <f>'3'!O35</f>
        <v>1.9590000000000001</v>
      </c>
      <c r="P52" s="96">
        <f>'3'!P35</f>
        <v>1.869</v>
      </c>
      <c r="Q52" s="96">
        <f>'3'!Q35</f>
        <v>1.875</v>
      </c>
      <c r="R52" s="96">
        <f>'3'!R35</f>
        <v>2.0350000000000001</v>
      </c>
      <c r="S52" s="96">
        <f>'3'!S35</f>
        <v>1.84</v>
      </c>
      <c r="T52" s="96">
        <f>'3'!T35</f>
        <v>0.76200000000000001</v>
      </c>
      <c r="U52" s="23"/>
      <c r="V52" s="161"/>
    </row>
    <row r="53" spans="3:22">
      <c r="C53" s="161"/>
      <c r="D53" s="161"/>
      <c r="E53" s="161"/>
      <c r="F53" s="161"/>
      <c r="G53" s="161"/>
      <c r="H53" s="97"/>
      <c r="I53" s="97"/>
      <c r="J53" s="97"/>
      <c r="K53" s="97"/>
      <c r="L53" s="97"/>
      <c r="M53" s="97"/>
      <c r="N53" s="97"/>
      <c r="O53" s="97"/>
      <c r="P53" s="97"/>
      <c r="Q53" s="97"/>
      <c r="R53" s="97"/>
      <c r="S53" s="97"/>
      <c r="T53" s="97"/>
      <c r="U53" s="23"/>
      <c r="V53" s="161"/>
    </row>
    <row r="54" spans="3:22">
      <c r="C54" s="16" t="s">
        <v>99</v>
      </c>
      <c r="D54" s="161"/>
      <c r="E54" s="18" t="s">
        <v>649</v>
      </c>
      <c r="F54" s="161"/>
      <c r="G54" s="161"/>
      <c r="H54" s="96">
        <f>'3'!H37</f>
        <v>0</v>
      </c>
      <c r="I54" s="96">
        <f>'3'!I37</f>
        <v>0</v>
      </c>
      <c r="J54" s="96">
        <f>'3'!J37</f>
        <v>0</v>
      </c>
      <c r="K54" s="96">
        <f>'3'!K37</f>
        <v>0</v>
      </c>
      <c r="L54" s="96">
        <f>'3'!L37</f>
        <v>0</v>
      </c>
      <c r="M54" s="96">
        <f>'3'!M37</f>
        <v>0</v>
      </c>
      <c r="N54" s="96">
        <f>'3'!N37</f>
        <v>0</v>
      </c>
      <c r="O54" s="96">
        <f>'3'!O37</f>
        <v>0</v>
      </c>
      <c r="P54" s="96">
        <f>'3'!P37</f>
        <v>0</v>
      </c>
      <c r="Q54" s="96">
        <f>'3'!Q37</f>
        <v>0</v>
      </c>
      <c r="R54" s="96">
        <f>'3'!R37</f>
        <v>0</v>
      </c>
      <c r="S54" s="96">
        <f>'3'!S37</f>
        <v>0</v>
      </c>
      <c r="T54" s="96">
        <f>'3'!T37</f>
        <v>0</v>
      </c>
      <c r="U54" s="23"/>
      <c r="V54" s="161"/>
    </row>
    <row r="55" spans="3:22">
      <c r="C55" s="161"/>
      <c r="D55" s="161"/>
      <c r="E55" s="161"/>
      <c r="F55" s="161"/>
      <c r="G55" s="161"/>
      <c r="H55" s="97"/>
      <c r="I55" s="97"/>
      <c r="J55" s="97"/>
      <c r="K55" s="97"/>
      <c r="L55" s="97"/>
      <c r="M55" s="97"/>
      <c r="N55" s="97"/>
      <c r="O55" s="97"/>
      <c r="P55" s="97"/>
      <c r="Q55" s="97"/>
      <c r="R55" s="97"/>
      <c r="S55" s="97"/>
      <c r="T55" s="97"/>
      <c r="U55" s="23"/>
      <c r="V55" s="161"/>
    </row>
    <row r="56" spans="3:22">
      <c r="C56" s="16" t="s">
        <v>100</v>
      </c>
      <c r="D56" s="161"/>
      <c r="E56" s="18" t="s">
        <v>649</v>
      </c>
      <c r="F56" s="161"/>
      <c r="G56" s="161"/>
      <c r="H56" s="96">
        <f>'3'!H39</f>
        <v>0</v>
      </c>
      <c r="I56" s="96">
        <f>'3'!I39</f>
        <v>0</v>
      </c>
      <c r="J56" s="96">
        <f>'3'!J39</f>
        <v>0</v>
      </c>
      <c r="K56" s="96">
        <f>'3'!K39</f>
        <v>0</v>
      </c>
      <c r="L56" s="96">
        <f>'3'!L39</f>
        <v>0</v>
      </c>
      <c r="M56" s="96">
        <f>'3'!M39</f>
        <v>0</v>
      </c>
      <c r="N56" s="96">
        <f>'3'!N39</f>
        <v>0</v>
      </c>
      <c r="O56" s="96">
        <f>'3'!O39</f>
        <v>0</v>
      </c>
      <c r="P56" s="96">
        <f>'3'!P39</f>
        <v>0</v>
      </c>
      <c r="Q56" s="96">
        <f>'3'!Q39</f>
        <v>0</v>
      </c>
      <c r="R56" s="96">
        <f>'3'!R39</f>
        <v>0</v>
      </c>
      <c r="S56" s="96">
        <f>'3'!S39</f>
        <v>0</v>
      </c>
      <c r="T56" s="96">
        <f>'3'!T39</f>
        <v>0</v>
      </c>
      <c r="U56" s="23"/>
      <c r="V56" s="161"/>
    </row>
    <row r="57" spans="3:22">
      <c r="C57" s="161"/>
      <c r="D57" s="161"/>
      <c r="E57" s="161"/>
      <c r="F57" s="161"/>
      <c r="G57" s="161"/>
      <c r="H57" s="97"/>
      <c r="I57" s="97"/>
      <c r="J57" s="97"/>
      <c r="K57" s="97"/>
      <c r="L57" s="97"/>
      <c r="M57" s="97"/>
      <c r="N57" s="97"/>
      <c r="O57" s="97"/>
      <c r="P57" s="97"/>
      <c r="Q57" s="97"/>
      <c r="R57" s="97"/>
      <c r="S57" s="97"/>
      <c r="T57" s="97"/>
      <c r="U57" s="23"/>
      <c r="V57" s="161"/>
    </row>
    <row r="58" spans="3:22">
      <c r="C58" s="16" t="s">
        <v>101</v>
      </c>
      <c r="D58" s="161"/>
      <c r="E58" s="18" t="s">
        <v>649</v>
      </c>
      <c r="F58" s="161"/>
      <c r="G58" s="161"/>
      <c r="H58" s="96">
        <f>'3'!H41</f>
        <v>0</v>
      </c>
      <c r="I58" s="96">
        <f>'3'!I41</f>
        <v>0</v>
      </c>
      <c r="J58" s="96">
        <f>'3'!J41</f>
        <v>0</v>
      </c>
      <c r="K58" s="96">
        <f>'3'!K41</f>
        <v>0</v>
      </c>
      <c r="L58" s="96">
        <f>'3'!L41</f>
        <v>0</v>
      </c>
      <c r="M58" s="96">
        <f>'3'!M41</f>
        <v>0</v>
      </c>
      <c r="N58" s="96">
        <f>'3'!N41</f>
        <v>0</v>
      </c>
      <c r="O58" s="96">
        <f>'3'!O41</f>
        <v>0</v>
      </c>
      <c r="P58" s="96">
        <f>'3'!P41</f>
        <v>0</v>
      </c>
      <c r="Q58" s="96">
        <f>'3'!Q41</f>
        <v>0</v>
      </c>
      <c r="R58" s="96">
        <f>'3'!R41</f>
        <v>0</v>
      </c>
      <c r="S58" s="96">
        <f>'3'!S41</f>
        <v>0</v>
      </c>
      <c r="T58" s="96">
        <f>'3'!T41</f>
        <v>0</v>
      </c>
      <c r="U58" s="23"/>
      <c r="V58" s="161"/>
    </row>
    <row r="59" spans="3:22">
      <c r="C59" s="245" t="s">
        <v>492</v>
      </c>
      <c r="D59" s="245"/>
      <c r="E59" s="245"/>
      <c r="F59" s="245"/>
      <c r="G59" s="245"/>
      <c r="H59" s="246">
        <f>H58*-1</f>
        <v>0</v>
      </c>
      <c r="I59" s="246">
        <f t="shared" ref="I59:T59" si="1">I58*-1</f>
        <v>0</v>
      </c>
      <c r="J59" s="246">
        <f t="shared" si="1"/>
        <v>0</v>
      </c>
      <c r="K59" s="246">
        <f t="shared" si="1"/>
        <v>0</v>
      </c>
      <c r="L59" s="246">
        <f t="shared" si="1"/>
        <v>0</v>
      </c>
      <c r="M59" s="246">
        <f t="shared" si="1"/>
        <v>0</v>
      </c>
      <c r="N59" s="246">
        <f t="shared" si="1"/>
        <v>0</v>
      </c>
      <c r="O59" s="246">
        <f t="shared" si="1"/>
        <v>0</v>
      </c>
      <c r="P59" s="246">
        <f t="shared" si="1"/>
        <v>0</v>
      </c>
      <c r="Q59" s="246">
        <f t="shared" si="1"/>
        <v>0</v>
      </c>
      <c r="R59" s="246">
        <f t="shared" si="1"/>
        <v>0</v>
      </c>
      <c r="S59" s="246">
        <f t="shared" si="1"/>
        <v>0</v>
      </c>
      <c r="T59" s="246">
        <f t="shared" si="1"/>
        <v>0</v>
      </c>
      <c r="U59" s="23"/>
      <c r="V59" s="161"/>
    </row>
    <row r="60" spans="3:22">
      <c r="C60" s="16" t="s">
        <v>102</v>
      </c>
      <c r="D60" s="161"/>
      <c r="E60" s="18" t="s">
        <v>649</v>
      </c>
      <c r="F60" s="161"/>
      <c r="G60" s="161"/>
      <c r="H60" s="96">
        <f>'3'!H45</f>
        <v>0</v>
      </c>
      <c r="I60" s="96">
        <f>'3'!I45</f>
        <v>1.7689999999999999</v>
      </c>
      <c r="J60" s="96">
        <f>'3'!J45</f>
        <v>4.9630000000000001</v>
      </c>
      <c r="K60" s="96">
        <f>'3'!K45</f>
        <v>7.6870000000000003</v>
      </c>
      <c r="L60" s="96">
        <f>'3'!L45</f>
        <v>9.7279999999999998</v>
      </c>
      <c r="M60" s="96">
        <f>'3'!M45</f>
        <v>11.736000000000001</v>
      </c>
      <c r="N60" s="96">
        <f>'3'!N45</f>
        <v>13.795000000000002</v>
      </c>
      <c r="O60" s="96">
        <f>'3'!O45</f>
        <v>16.238000000000003</v>
      </c>
      <c r="P60" s="96">
        <f>'3'!P45</f>
        <v>18.197000000000003</v>
      </c>
      <c r="Q60" s="96">
        <f>'3'!Q45</f>
        <v>20.066000000000003</v>
      </c>
      <c r="R60" s="96">
        <f>'3'!R45</f>
        <v>0</v>
      </c>
      <c r="S60" s="96">
        <f>'3'!S45</f>
        <v>0</v>
      </c>
      <c r="T60" s="96">
        <f>'3'!T45</f>
        <v>0</v>
      </c>
      <c r="U60" s="23"/>
      <c r="V60" s="161"/>
    </row>
    <row r="61" spans="3:22">
      <c r="C61" s="180"/>
      <c r="D61" s="180"/>
      <c r="E61" s="180"/>
      <c r="F61" s="180"/>
      <c r="G61" s="180"/>
      <c r="H61" s="181"/>
      <c r="I61" s="181"/>
      <c r="J61" s="181"/>
      <c r="K61" s="181"/>
      <c r="L61" s="181"/>
      <c r="M61" s="181"/>
      <c r="N61" s="181"/>
      <c r="O61" s="181"/>
      <c r="P61" s="181"/>
      <c r="Q61" s="181"/>
      <c r="R61" s="181"/>
      <c r="S61" s="181"/>
      <c r="T61" s="181"/>
    </row>
    <row r="62" spans="3:22">
      <c r="C62" s="161"/>
      <c r="D62" s="161"/>
      <c r="E62" s="161"/>
      <c r="F62" s="161"/>
      <c r="G62" s="161"/>
      <c r="H62" s="161"/>
      <c r="I62" s="161"/>
      <c r="J62" s="161"/>
      <c r="K62" s="161"/>
      <c r="L62" s="161"/>
      <c r="M62" s="161"/>
      <c r="N62" s="161"/>
      <c r="O62" s="161"/>
      <c r="P62" s="161"/>
      <c r="Q62" s="161"/>
      <c r="R62" s="161"/>
      <c r="S62" s="161"/>
      <c r="T62" s="161"/>
    </row>
    <row r="63" spans="3:22">
      <c r="C63" s="54" t="s">
        <v>79</v>
      </c>
      <c r="D63" s="161"/>
      <c r="E63" s="161"/>
      <c r="F63" s="161"/>
      <c r="G63" s="161"/>
      <c r="H63" s="161"/>
      <c r="I63" s="54" t="s">
        <v>81</v>
      </c>
      <c r="J63" s="161"/>
      <c r="K63" s="161"/>
      <c r="L63" s="161"/>
      <c r="M63" s="161"/>
      <c r="N63" s="161"/>
      <c r="O63" s="161"/>
      <c r="P63" s="161"/>
      <c r="Q63" s="161"/>
      <c r="R63" s="54" t="s">
        <v>103</v>
      </c>
      <c r="S63" s="161"/>
      <c r="T63" s="161"/>
    </row>
    <row r="64" spans="3:22">
      <c r="C64" s="161"/>
      <c r="D64" s="161"/>
      <c r="E64" s="161"/>
      <c r="F64" s="161"/>
      <c r="G64" s="161"/>
      <c r="H64" s="161"/>
      <c r="I64" s="161"/>
      <c r="J64" s="161"/>
      <c r="K64" s="161"/>
      <c r="L64" s="161"/>
      <c r="M64" s="161"/>
      <c r="N64" s="161"/>
      <c r="O64" s="161"/>
      <c r="P64" s="161"/>
      <c r="Q64" s="161"/>
      <c r="R64" s="161"/>
      <c r="S64" s="161"/>
      <c r="T64" s="161"/>
    </row>
    <row r="65" spans="3:20">
      <c r="C65" s="161"/>
      <c r="D65" s="161"/>
      <c r="E65" s="161"/>
      <c r="F65" s="161"/>
      <c r="G65" s="161"/>
      <c r="H65" s="161"/>
      <c r="I65" s="161"/>
      <c r="J65" s="161"/>
      <c r="K65" s="161"/>
      <c r="L65" s="161"/>
      <c r="M65" s="161"/>
      <c r="N65" s="161"/>
      <c r="O65" s="161"/>
      <c r="P65" s="161"/>
      <c r="Q65" s="161"/>
      <c r="R65" s="161"/>
      <c r="S65" s="161"/>
      <c r="T65" s="161"/>
    </row>
    <row r="66" spans="3:20">
      <c r="C66" s="161"/>
      <c r="D66" s="161"/>
      <c r="E66" s="161"/>
      <c r="F66" s="161"/>
      <c r="G66" s="161"/>
      <c r="H66" s="161"/>
      <c r="I66" s="161"/>
      <c r="J66" s="161"/>
      <c r="K66" s="161"/>
      <c r="L66" s="161"/>
      <c r="M66" s="161"/>
      <c r="N66" s="161"/>
      <c r="O66" s="161"/>
      <c r="P66" s="161"/>
      <c r="Q66" s="161"/>
      <c r="R66" s="161"/>
      <c r="S66" s="161"/>
      <c r="T66" s="161"/>
    </row>
    <row r="67" spans="3:20">
      <c r="C67" s="161"/>
      <c r="D67" s="161"/>
      <c r="E67" s="161"/>
      <c r="F67" s="161"/>
      <c r="G67" s="161"/>
      <c r="H67" s="161"/>
      <c r="I67" s="161"/>
      <c r="J67" s="161"/>
      <c r="K67" s="161"/>
      <c r="L67" s="161"/>
      <c r="M67" s="161"/>
      <c r="N67" s="161"/>
      <c r="O67" s="161"/>
      <c r="P67" s="161"/>
      <c r="Q67" s="161"/>
      <c r="R67" s="161"/>
      <c r="S67" s="161"/>
      <c r="T67" s="161"/>
    </row>
    <row r="68" spans="3:20">
      <c r="C68" s="161"/>
      <c r="D68" s="161"/>
      <c r="E68" s="161"/>
      <c r="F68" s="161"/>
      <c r="G68" s="161"/>
      <c r="H68" s="161"/>
      <c r="I68" s="161"/>
      <c r="J68" s="161"/>
      <c r="K68" s="161"/>
      <c r="L68" s="161"/>
      <c r="M68" s="161"/>
      <c r="N68" s="161"/>
      <c r="O68" s="161"/>
      <c r="P68" s="161"/>
      <c r="Q68" s="161"/>
      <c r="R68" s="161"/>
      <c r="S68" s="161"/>
      <c r="T68" s="161"/>
    </row>
    <row r="69" spans="3:20">
      <c r="C69" s="161"/>
      <c r="D69" s="161"/>
      <c r="E69" s="161"/>
      <c r="F69" s="161"/>
      <c r="G69" s="161"/>
      <c r="H69" s="161"/>
      <c r="I69" s="161"/>
      <c r="J69" s="161"/>
      <c r="K69" s="161"/>
      <c r="L69" s="161"/>
      <c r="M69" s="161"/>
      <c r="N69" s="161"/>
      <c r="O69" s="161"/>
      <c r="P69" s="161"/>
      <c r="Q69" s="161"/>
      <c r="R69" s="161"/>
      <c r="S69" s="161"/>
      <c r="T69" s="161"/>
    </row>
    <row r="70" spans="3:20">
      <c r="C70" s="161"/>
      <c r="D70" s="161"/>
      <c r="E70" s="161"/>
      <c r="F70" s="161"/>
      <c r="G70" s="161"/>
      <c r="H70" s="161"/>
      <c r="I70" s="161"/>
      <c r="J70" s="161"/>
      <c r="K70" s="161"/>
      <c r="L70" s="161"/>
      <c r="M70" s="161"/>
      <c r="N70" s="161"/>
      <c r="O70" s="161"/>
      <c r="P70" s="161"/>
      <c r="Q70" s="161"/>
      <c r="R70" s="161"/>
      <c r="S70" s="161"/>
      <c r="T70" s="161"/>
    </row>
    <row r="71" spans="3:20">
      <c r="C71" s="161"/>
      <c r="D71" s="161"/>
      <c r="E71" s="161"/>
      <c r="F71" s="161"/>
      <c r="G71" s="161"/>
      <c r="H71" s="161"/>
      <c r="I71" s="161"/>
      <c r="J71" s="161"/>
      <c r="K71" s="161"/>
      <c r="L71" s="161"/>
      <c r="M71" s="161"/>
      <c r="N71" s="161"/>
      <c r="O71" s="161"/>
      <c r="P71" s="161"/>
      <c r="Q71" s="161"/>
      <c r="R71" s="161"/>
      <c r="S71" s="161"/>
      <c r="T71" s="161"/>
    </row>
    <row r="72" spans="3:20">
      <c r="C72" s="161"/>
      <c r="D72" s="161"/>
      <c r="E72" s="161"/>
      <c r="F72" s="161"/>
      <c r="G72" s="161"/>
      <c r="H72" s="161"/>
      <c r="I72" s="161"/>
      <c r="J72" s="161"/>
      <c r="K72" s="161"/>
      <c r="L72" s="161"/>
      <c r="M72" s="161"/>
      <c r="N72" s="161"/>
      <c r="O72" s="161"/>
      <c r="P72" s="161"/>
      <c r="Q72" s="161"/>
      <c r="R72" s="161"/>
      <c r="S72" s="161"/>
      <c r="T72" s="161"/>
    </row>
    <row r="73" spans="3:20">
      <c r="C73" s="161"/>
      <c r="D73" s="161"/>
      <c r="E73" s="161"/>
      <c r="F73" s="161"/>
      <c r="G73" s="161"/>
      <c r="H73" s="161"/>
      <c r="I73" s="161"/>
      <c r="J73" s="161"/>
      <c r="K73" s="161"/>
      <c r="L73" s="161"/>
      <c r="M73" s="161"/>
      <c r="N73" s="161"/>
      <c r="O73" s="161"/>
      <c r="P73" s="161"/>
      <c r="Q73" s="161"/>
      <c r="R73" s="161"/>
      <c r="S73" s="161"/>
      <c r="T73" s="161"/>
    </row>
    <row r="74" spans="3:20">
      <c r="C74" s="161"/>
      <c r="D74" s="161"/>
      <c r="E74" s="161"/>
      <c r="F74" s="161"/>
      <c r="G74" s="161"/>
      <c r="H74" s="161"/>
      <c r="I74" s="161"/>
      <c r="J74" s="161"/>
      <c r="K74" s="161"/>
      <c r="L74" s="161"/>
      <c r="M74" s="161"/>
      <c r="N74" s="161"/>
      <c r="O74" s="161"/>
      <c r="P74" s="161"/>
      <c r="Q74" s="161"/>
      <c r="R74" s="161"/>
      <c r="S74" s="161"/>
      <c r="T74" s="161"/>
    </row>
    <row r="75" spans="3:20">
      <c r="C75" s="161"/>
      <c r="D75" s="161"/>
      <c r="E75" s="161"/>
      <c r="F75" s="161"/>
      <c r="G75" s="161"/>
      <c r="H75" s="161"/>
      <c r="I75" s="161"/>
      <c r="J75" s="161"/>
      <c r="K75" s="161"/>
      <c r="L75" s="161"/>
      <c r="M75" s="161"/>
      <c r="N75" s="161"/>
      <c r="O75" s="161"/>
      <c r="P75" s="161"/>
      <c r="Q75" s="161"/>
      <c r="R75" s="161"/>
      <c r="S75" s="161"/>
      <c r="T75" s="161"/>
    </row>
    <row r="76" spans="3:20">
      <c r="C76" s="161"/>
      <c r="D76" s="161"/>
      <c r="E76" s="161"/>
      <c r="F76" s="161"/>
      <c r="G76" s="161"/>
      <c r="H76" s="161"/>
      <c r="I76" s="161"/>
      <c r="J76" s="161"/>
      <c r="K76" s="161"/>
      <c r="L76" s="161"/>
      <c r="M76" s="161"/>
      <c r="N76" s="161"/>
      <c r="O76" s="161"/>
      <c r="P76" s="161"/>
      <c r="Q76" s="161"/>
      <c r="R76" s="161"/>
      <c r="S76" s="161"/>
      <c r="T76" s="161"/>
    </row>
    <row r="77" spans="3:20"/>
    <row r="78" spans="3:20"/>
    <row r="79" spans="3:20"/>
    <row r="80" spans="3:20"/>
    <row r="81"/>
    <row r="82"/>
    <row r="83"/>
    <row r="84" s="161" customFormat="1"/>
    <row r="85" s="161" customFormat="1"/>
    <row r="86" s="161" customFormat="1"/>
    <row r="87" s="161" customFormat="1"/>
    <row r="88" s="161" customFormat="1"/>
    <row r="89" s="161" customFormat="1"/>
    <row r="90" s="161" customFormat="1"/>
    <row r="91" s="161" customFormat="1"/>
    <row r="92" s="161" customFormat="1"/>
    <row r="93" s="161" customFormat="1"/>
    <row r="94" s="161" customFormat="1"/>
    <row r="95" s="161" customFormat="1" hidden="1"/>
  </sheetData>
  <pageMargins left="0.7" right="0.7" top="0.75" bottom="0.75" header="0.3" footer="0.3"/>
  <pageSetup paperSize="8"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AJ65"/>
  <sheetViews>
    <sheetView showGridLines="0" topLeftCell="D1" zoomScale="70" zoomScaleNormal="70" zoomScalePageLayoutView="25" workbookViewId="0">
      <selection activeCell="H14" sqref="H14"/>
    </sheetView>
  </sheetViews>
  <sheetFormatPr defaultColWidth="0" defaultRowHeight="13.5" zeroHeight="1"/>
  <cols>
    <col min="1" max="1" width="2.3828125" customWidth="1"/>
    <col min="2" max="2" width="3.15234375" customWidth="1"/>
    <col min="3" max="3" width="59.15234375" customWidth="1"/>
    <col min="4" max="4" width="14.15234375" customWidth="1"/>
    <col min="5" max="5" width="12.15234375" customWidth="1"/>
    <col min="6" max="6" width="1.765625" customWidth="1"/>
    <col min="7" max="7" width="1.4609375" customWidth="1"/>
    <col min="8" max="20" width="10.61328125" customWidth="1"/>
    <col min="21" max="21" width="3.84375" customWidth="1"/>
    <col min="22" max="22" width="66.765625" customWidth="1"/>
    <col min="23" max="23" width="29.765625" customWidth="1"/>
    <col min="24" max="36" width="10.61328125" hidden="1" customWidth="1"/>
    <col min="37" max="16384" width="9" hidden="1"/>
  </cols>
  <sheetData>
    <row r="1" spans="1:35" s="258" customFormat="1" ht="57" customHeight="1"/>
    <row r="2" spans="1:35" s="258" customFormat="1"/>
    <row r="3" spans="1:35" s="258" customFormat="1" ht="19.5">
      <c r="D3" s="263" t="s">
        <v>0</v>
      </c>
    </row>
    <row r="4" spans="1:35" s="258" customFormat="1"/>
    <row r="5" spans="1:35" s="258" customFormat="1" ht="17.5">
      <c r="D5" s="266" t="s">
        <v>104</v>
      </c>
    </row>
    <row r="6" spans="1:35" s="258" customFormat="1" ht="18" customHeight="1"/>
    <row r="7" spans="1:35" s="15" customFormat="1"/>
    <row r="8" spans="1:35" s="15" customFormat="1">
      <c r="B8" s="51" t="s">
        <v>105</v>
      </c>
    </row>
    <row r="9" spans="1:35"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row>
    <row r="10" spans="1:35"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c r="AF10" s="161"/>
      <c r="AG10" s="161"/>
      <c r="AH10" s="161"/>
      <c r="AI10" s="161"/>
    </row>
    <row r="11" spans="1:35"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row>
    <row r="12" spans="1:35">
      <c r="A12" s="161"/>
      <c r="B12" s="161"/>
      <c r="C12" s="161" t="s">
        <v>57</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20" t="s">
        <v>106</v>
      </c>
      <c r="W12" s="161"/>
      <c r="X12" s="161"/>
      <c r="Y12" s="161"/>
      <c r="Z12" s="161"/>
      <c r="AA12" s="161"/>
      <c r="AB12" s="161"/>
      <c r="AC12" s="161"/>
      <c r="AD12" s="161"/>
      <c r="AE12" s="161"/>
      <c r="AF12" s="161"/>
      <c r="AG12" s="161"/>
      <c r="AH12" s="161"/>
      <c r="AI12" s="161"/>
    </row>
    <row r="13" spans="1:35">
      <c r="A13" s="161"/>
      <c r="B13" s="161"/>
      <c r="C13" s="161"/>
      <c r="D13" s="18"/>
      <c r="E13" s="18"/>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row>
    <row r="14" spans="1:35" ht="15.5">
      <c r="A14" s="161"/>
      <c r="B14" s="161"/>
      <c r="C14" s="161" t="s">
        <v>107</v>
      </c>
      <c r="D14" s="18" t="s">
        <v>108</v>
      </c>
      <c r="E14" s="18" t="s">
        <v>649</v>
      </c>
      <c r="F14" s="161"/>
      <c r="G14" s="161"/>
      <c r="H14" s="98">
        <f t="shared" ref="H14:T14" si="0">H18+H23+H25+H28+H35+H37+H39-H41+H45</f>
        <v>1.7689999999999999</v>
      </c>
      <c r="I14" s="98">
        <f t="shared" si="0"/>
        <v>4.9630000000000001</v>
      </c>
      <c r="J14" s="98">
        <f t="shared" si="0"/>
        <v>7.6870000000000003</v>
      </c>
      <c r="K14" s="98">
        <f t="shared" si="0"/>
        <v>9.7279999999999998</v>
      </c>
      <c r="L14" s="98">
        <f t="shared" si="0"/>
        <v>11.736000000000001</v>
      </c>
      <c r="M14" s="98">
        <f t="shared" si="0"/>
        <v>13.795000000000002</v>
      </c>
      <c r="N14" s="98">
        <f t="shared" si="0"/>
        <v>16.238000000000003</v>
      </c>
      <c r="O14" s="98">
        <f t="shared" si="0"/>
        <v>18.197000000000003</v>
      </c>
      <c r="P14" s="98">
        <f t="shared" si="0"/>
        <v>20.066000000000003</v>
      </c>
      <c r="Q14" s="98">
        <f t="shared" si="0"/>
        <v>21.941000000000003</v>
      </c>
      <c r="R14" s="98">
        <f t="shared" si="0"/>
        <v>2.0350000000000001</v>
      </c>
      <c r="S14" s="98">
        <f t="shared" si="0"/>
        <v>1.84</v>
      </c>
      <c r="T14" s="98">
        <f t="shared" si="0"/>
        <v>0.76200000000000001</v>
      </c>
      <c r="U14" s="161"/>
      <c r="V14" s="19" t="s">
        <v>109</v>
      </c>
      <c r="W14" s="161"/>
      <c r="X14" s="161"/>
      <c r="Y14" s="161"/>
      <c r="Z14" s="161"/>
      <c r="AA14" s="161"/>
      <c r="AB14" s="161"/>
      <c r="AC14" s="161"/>
      <c r="AD14" s="161"/>
      <c r="AE14" s="161"/>
      <c r="AF14" s="161"/>
      <c r="AG14" s="161"/>
      <c r="AH14" s="161"/>
      <c r="AI14" s="161"/>
    </row>
    <row r="15" spans="1:35">
      <c r="A15" s="161"/>
      <c r="B15" s="161"/>
      <c r="C15" s="161"/>
      <c r="D15" s="18"/>
      <c r="E15" s="18"/>
      <c r="F15" s="161"/>
      <c r="G15" s="161"/>
      <c r="H15" s="97"/>
      <c r="I15" s="97"/>
      <c r="J15" s="97"/>
      <c r="K15" s="97"/>
      <c r="L15" s="97"/>
      <c r="M15" s="97"/>
      <c r="N15" s="97"/>
      <c r="O15" s="97"/>
      <c r="P15" s="97"/>
      <c r="Q15" s="97"/>
      <c r="R15" s="97"/>
      <c r="S15" s="97"/>
      <c r="T15" s="97"/>
      <c r="U15" s="161"/>
      <c r="V15" s="161"/>
      <c r="W15" s="161"/>
      <c r="X15" s="161"/>
      <c r="Y15" s="161"/>
      <c r="Z15" s="161"/>
      <c r="AA15" s="161"/>
      <c r="AB15" s="161"/>
      <c r="AC15" s="161"/>
      <c r="AD15" s="161"/>
      <c r="AE15" s="161"/>
      <c r="AF15" s="161"/>
      <c r="AG15" s="161"/>
      <c r="AH15" s="161"/>
      <c r="AI15" s="161"/>
    </row>
    <row r="16" spans="1:35" s="161" customFormat="1">
      <c r="C16" s="161" t="s">
        <v>561</v>
      </c>
      <c r="D16" s="18"/>
      <c r="E16" s="18" t="s">
        <v>649</v>
      </c>
      <c r="H16" s="98">
        <f t="shared" ref="H16:T16" si="1">SUM(H18,H23,H26,H28)</f>
        <v>0</v>
      </c>
      <c r="I16" s="98">
        <f t="shared" si="1"/>
        <v>0</v>
      </c>
      <c r="J16" s="98">
        <f t="shared" si="1"/>
        <v>0</v>
      </c>
      <c r="K16" s="98">
        <f t="shared" si="1"/>
        <v>0</v>
      </c>
      <c r="L16" s="98">
        <f t="shared" si="1"/>
        <v>0</v>
      </c>
      <c r="M16" s="98">
        <f t="shared" si="1"/>
        <v>0</v>
      </c>
      <c r="N16" s="98">
        <f t="shared" si="1"/>
        <v>0</v>
      </c>
      <c r="O16" s="98">
        <f t="shared" si="1"/>
        <v>0</v>
      </c>
      <c r="P16" s="98">
        <f t="shared" si="1"/>
        <v>0</v>
      </c>
      <c r="Q16" s="98">
        <f t="shared" si="1"/>
        <v>0</v>
      </c>
      <c r="R16" s="98">
        <f t="shared" si="1"/>
        <v>0</v>
      </c>
      <c r="S16" s="98">
        <f t="shared" si="1"/>
        <v>0</v>
      </c>
      <c r="T16" s="98">
        <f t="shared" si="1"/>
        <v>0</v>
      </c>
    </row>
    <row r="17" spans="1:35" s="161" customFormat="1">
      <c r="D17" s="18"/>
      <c r="E17" s="18"/>
    </row>
    <row r="18" spans="1:35" ht="15.5">
      <c r="A18" s="161"/>
      <c r="B18" s="161"/>
      <c r="C18" s="161" t="s">
        <v>110</v>
      </c>
      <c r="D18" s="18" t="s">
        <v>111</v>
      </c>
      <c r="E18" s="18" t="s">
        <v>649</v>
      </c>
      <c r="F18" s="161"/>
      <c r="G18" s="161"/>
      <c r="H18" s="98">
        <f>'4'!H15</f>
        <v>0</v>
      </c>
      <c r="I18" s="98">
        <f>'4'!I15</f>
        <v>0</v>
      </c>
      <c r="J18" s="98">
        <f>'4'!J15</f>
        <v>0</v>
      </c>
      <c r="K18" s="98">
        <f>'4'!K15</f>
        <v>0</v>
      </c>
      <c r="L18" s="98">
        <f>'4'!L15</f>
        <v>0</v>
      </c>
      <c r="M18" s="98">
        <f>'4'!M15</f>
        <v>0</v>
      </c>
      <c r="N18" s="98">
        <f>'4'!N15</f>
        <v>0</v>
      </c>
      <c r="O18" s="98">
        <f>'4'!O15</f>
        <v>0</v>
      </c>
      <c r="P18" s="98">
        <f>'4'!P15</f>
        <v>0</v>
      </c>
      <c r="Q18" s="98">
        <f>'4'!Q15</f>
        <v>0</v>
      </c>
      <c r="R18" s="98">
        <f>'4'!R15</f>
        <v>0</v>
      </c>
      <c r="S18" s="98">
        <f>'4'!S15</f>
        <v>0</v>
      </c>
      <c r="T18" s="98">
        <f>'4'!T15</f>
        <v>0</v>
      </c>
      <c r="U18" s="161"/>
      <c r="V18" s="161"/>
      <c r="W18" s="161"/>
      <c r="X18" s="161"/>
      <c r="Y18" s="161"/>
      <c r="Z18" s="161"/>
      <c r="AA18" s="161"/>
      <c r="AB18" s="161"/>
      <c r="AC18" s="161"/>
      <c r="AD18" s="161"/>
      <c r="AE18" s="161"/>
      <c r="AF18" s="161"/>
      <c r="AG18" s="161"/>
      <c r="AH18" s="161"/>
      <c r="AI18" s="161"/>
    </row>
    <row r="19" spans="1:35" s="137" customFormat="1">
      <c r="C19" s="161"/>
      <c r="D19" s="18"/>
      <c r="E19" s="18"/>
      <c r="F19" s="161"/>
      <c r="G19" s="161"/>
      <c r="H19" s="161"/>
      <c r="I19" s="161"/>
      <c r="J19" s="161"/>
      <c r="K19" s="161"/>
      <c r="L19" s="161"/>
      <c r="M19" s="161"/>
      <c r="N19" s="161"/>
      <c r="O19" s="161"/>
      <c r="P19" s="161"/>
      <c r="Q19" s="161"/>
      <c r="R19" s="161"/>
      <c r="S19" s="161"/>
      <c r="T19" s="161"/>
      <c r="U19" s="161"/>
      <c r="V19" s="161"/>
    </row>
    <row r="20" spans="1:35" s="137" customFormat="1">
      <c r="C20" s="161" t="s">
        <v>112</v>
      </c>
      <c r="D20" s="18"/>
      <c r="E20" s="18" t="s">
        <v>649</v>
      </c>
      <c r="F20" s="161"/>
      <c r="G20" s="161"/>
      <c r="H20" s="98">
        <f>'4'!H17</f>
        <v>0</v>
      </c>
      <c r="I20" s="98">
        <f>'4'!I17</f>
        <v>0</v>
      </c>
      <c r="J20" s="98">
        <f>'4'!J17</f>
        <v>0</v>
      </c>
      <c r="K20" s="98">
        <f>'4'!K17</f>
        <v>0</v>
      </c>
      <c r="L20" s="98">
        <f>'4'!L17</f>
        <v>0</v>
      </c>
      <c r="M20" s="98">
        <f>'4'!M17</f>
        <v>0</v>
      </c>
      <c r="N20" s="98">
        <f>'4'!N17</f>
        <v>0</v>
      </c>
      <c r="O20" s="98">
        <f>'4'!O17</f>
        <v>0</v>
      </c>
      <c r="P20" s="98">
        <f>'4'!P17</f>
        <v>0</v>
      </c>
      <c r="Q20" s="98">
        <f>'4'!Q17</f>
        <v>0</v>
      </c>
      <c r="R20" s="98">
        <f>'4'!R17</f>
        <v>0</v>
      </c>
      <c r="S20" s="98">
        <f>'4'!S17</f>
        <v>0</v>
      </c>
      <c r="T20" s="98">
        <f>'4'!T17</f>
        <v>0</v>
      </c>
      <c r="U20" s="161"/>
      <c r="V20" s="161"/>
    </row>
    <row r="21" spans="1:35" s="137" customFormat="1">
      <c r="C21" s="161" t="s">
        <v>113</v>
      </c>
      <c r="D21" s="18" t="s">
        <v>114</v>
      </c>
      <c r="E21" s="18" t="s">
        <v>649</v>
      </c>
      <c r="F21" s="161"/>
      <c r="G21" s="161"/>
      <c r="H21" s="98">
        <f>'4'!H18</f>
        <v>0</v>
      </c>
      <c r="I21" s="98">
        <f>'4'!I18</f>
        <v>0</v>
      </c>
      <c r="J21" s="98">
        <f>'4'!J18</f>
        <v>0</v>
      </c>
      <c r="K21" s="98">
        <f>'4'!K18</f>
        <v>0</v>
      </c>
      <c r="L21" s="98">
        <f>'4'!L18</f>
        <v>0</v>
      </c>
      <c r="M21" s="98">
        <f>'4'!M18</f>
        <v>0</v>
      </c>
      <c r="N21" s="98">
        <f>'4'!N18</f>
        <v>0</v>
      </c>
      <c r="O21" s="98">
        <f>'4'!O18</f>
        <v>0</v>
      </c>
      <c r="P21" s="98">
        <f>'4'!P18</f>
        <v>0</v>
      </c>
      <c r="Q21" s="98">
        <f>'4'!Q18</f>
        <v>0</v>
      </c>
      <c r="R21" s="98">
        <f>'4'!R18</f>
        <v>0</v>
      </c>
      <c r="S21" s="98">
        <f>'4'!S18</f>
        <v>0</v>
      </c>
      <c r="T21" s="98">
        <f>'4'!T18</f>
        <v>0</v>
      </c>
      <c r="U21" s="161"/>
      <c r="V21" s="161"/>
    </row>
    <row r="22" spans="1:35">
      <c r="C22" s="161"/>
      <c r="D22" s="18"/>
      <c r="E22" s="18"/>
      <c r="F22" s="161"/>
      <c r="G22" s="161"/>
      <c r="H22" s="97"/>
      <c r="I22" s="97"/>
      <c r="J22" s="97"/>
      <c r="K22" s="97"/>
      <c r="L22" s="97"/>
      <c r="M22" s="97"/>
      <c r="N22" s="97"/>
      <c r="O22" s="97"/>
      <c r="P22" s="97"/>
      <c r="Q22" s="97"/>
      <c r="R22" s="97"/>
      <c r="S22" s="97"/>
      <c r="T22" s="97"/>
      <c r="U22" s="161"/>
      <c r="V22" s="161"/>
    </row>
    <row r="23" spans="1:35" s="161" customFormat="1" ht="15.5">
      <c r="C23" s="161" t="s">
        <v>115</v>
      </c>
      <c r="D23" s="18" t="s">
        <v>116</v>
      </c>
      <c r="E23" s="18" t="s">
        <v>649</v>
      </c>
      <c r="H23" s="98">
        <f>'5'!H16</f>
        <v>0</v>
      </c>
      <c r="I23" s="98">
        <f>'5'!I16</f>
        <v>0</v>
      </c>
      <c r="J23" s="98">
        <f>'5'!J16</f>
        <v>0</v>
      </c>
      <c r="K23" s="98">
        <f>'5'!K16</f>
        <v>0</v>
      </c>
      <c r="L23" s="98">
        <f>'5'!L16</f>
        <v>0</v>
      </c>
      <c r="M23" s="98">
        <f>'5'!M16</f>
        <v>0</v>
      </c>
      <c r="N23" s="98">
        <f>'5'!N16</f>
        <v>0</v>
      </c>
      <c r="O23" s="98">
        <f>'5'!O16</f>
        <v>0</v>
      </c>
      <c r="P23" s="98">
        <f>'5'!P16</f>
        <v>0</v>
      </c>
      <c r="Q23" s="98">
        <f>'5'!Q16</f>
        <v>0</v>
      </c>
      <c r="R23" s="98">
        <f>'5'!R16</f>
        <v>0</v>
      </c>
      <c r="S23" s="98">
        <f>'5'!S16</f>
        <v>0</v>
      </c>
      <c r="T23" s="98">
        <f>'5'!T16</f>
        <v>0</v>
      </c>
    </row>
    <row r="24" spans="1:35" s="161" customFormat="1">
      <c r="D24" s="18"/>
      <c r="E24" s="18"/>
      <c r="H24" s="97"/>
      <c r="I24" s="97"/>
      <c r="J24" s="97"/>
      <c r="K24" s="97"/>
      <c r="L24" s="97"/>
      <c r="M24" s="97"/>
      <c r="N24" s="97"/>
      <c r="O24" s="97"/>
      <c r="P24" s="97"/>
      <c r="Q24" s="97"/>
      <c r="R24" s="97"/>
      <c r="S24" s="97"/>
      <c r="T24" s="97"/>
    </row>
    <row r="25" spans="1:35" s="161" customFormat="1" ht="15.5">
      <c r="C25" s="161" t="s">
        <v>117</v>
      </c>
      <c r="D25" s="18" t="s">
        <v>584</v>
      </c>
      <c r="E25" s="18" t="s">
        <v>649</v>
      </c>
      <c r="H25" s="99"/>
      <c r="I25" s="99"/>
      <c r="J25" s="99"/>
      <c r="K25" s="99"/>
      <c r="L25" s="99"/>
      <c r="M25" s="99"/>
      <c r="N25" s="99"/>
      <c r="O25" s="99"/>
      <c r="P25" s="99"/>
      <c r="Q25" s="99"/>
      <c r="R25" s="99"/>
      <c r="S25" s="99"/>
      <c r="T25" s="99"/>
    </row>
    <row r="26" spans="1:35" s="161" customFormat="1">
      <c r="C26" s="161" t="s">
        <v>585</v>
      </c>
      <c r="D26" s="18"/>
      <c r="E26" s="18" t="s">
        <v>649</v>
      </c>
      <c r="H26" s="99"/>
      <c r="I26" s="99"/>
      <c r="J26" s="99"/>
      <c r="K26" s="99"/>
      <c r="L26" s="99"/>
      <c r="M26" s="99"/>
      <c r="N26" s="99"/>
      <c r="O26" s="99"/>
      <c r="P26" s="99"/>
      <c r="Q26" s="99"/>
      <c r="R26" s="99"/>
      <c r="S26" s="99"/>
      <c r="T26" s="99"/>
    </row>
    <row r="27" spans="1:35">
      <c r="C27" s="161"/>
      <c r="D27" s="18"/>
      <c r="E27" s="18"/>
      <c r="F27" s="161"/>
      <c r="G27" s="161"/>
      <c r="H27" s="97"/>
      <c r="I27" s="97"/>
      <c r="J27" s="97"/>
      <c r="K27" s="97"/>
      <c r="L27" s="97"/>
      <c r="M27" s="97"/>
      <c r="N27" s="97"/>
      <c r="O27" s="97"/>
      <c r="P27" s="97"/>
      <c r="Q27" s="97"/>
      <c r="R27" s="97"/>
      <c r="S27" s="97"/>
      <c r="T27" s="97"/>
      <c r="U27" s="161"/>
      <c r="V27" s="161"/>
    </row>
    <row r="28" spans="1:35" ht="15.5">
      <c r="C28" s="161" t="s">
        <v>97</v>
      </c>
      <c r="D28" s="18" t="s">
        <v>118</v>
      </c>
      <c r="E28" s="18" t="s">
        <v>649</v>
      </c>
      <c r="F28" s="161"/>
      <c r="G28" s="161"/>
      <c r="H28" s="98">
        <f>SUM(H29:H33)</f>
        <v>0</v>
      </c>
      <c r="I28" s="98">
        <f t="shared" ref="I28:T28" si="2">SUM(I29:I33)</f>
        <v>0</v>
      </c>
      <c r="J28" s="98">
        <f t="shared" si="2"/>
        <v>0</v>
      </c>
      <c r="K28" s="98">
        <f t="shared" si="2"/>
        <v>0</v>
      </c>
      <c r="L28" s="98">
        <f t="shared" si="2"/>
        <v>0</v>
      </c>
      <c r="M28" s="98">
        <f t="shared" si="2"/>
        <v>0</v>
      </c>
      <c r="N28" s="98">
        <f t="shared" si="2"/>
        <v>0</v>
      </c>
      <c r="O28" s="98">
        <f t="shared" si="2"/>
        <v>0</v>
      </c>
      <c r="P28" s="98">
        <f t="shared" si="2"/>
        <v>0</v>
      </c>
      <c r="Q28" s="98">
        <f t="shared" si="2"/>
        <v>0</v>
      </c>
      <c r="R28" s="98">
        <f t="shared" si="2"/>
        <v>0</v>
      </c>
      <c r="S28" s="98">
        <f t="shared" si="2"/>
        <v>0</v>
      </c>
      <c r="T28" s="98">
        <f t="shared" si="2"/>
        <v>0</v>
      </c>
      <c r="U28" s="161"/>
      <c r="V28" s="161"/>
    </row>
    <row r="29" spans="1:35">
      <c r="C29" s="24" t="s">
        <v>119</v>
      </c>
      <c r="D29" s="18"/>
      <c r="E29" s="18" t="s">
        <v>649</v>
      </c>
      <c r="F29" s="161"/>
      <c r="G29" s="161"/>
      <c r="H29" s="99"/>
      <c r="I29" s="99"/>
      <c r="J29" s="99"/>
      <c r="K29" s="99"/>
      <c r="L29" s="99"/>
      <c r="M29" s="99"/>
      <c r="N29" s="99"/>
      <c r="O29" s="99"/>
      <c r="P29" s="99"/>
      <c r="Q29" s="99"/>
      <c r="R29" s="99"/>
      <c r="S29" s="99"/>
      <c r="T29" s="99"/>
      <c r="U29" s="161"/>
      <c r="V29" s="161"/>
    </row>
    <row r="30" spans="1:35">
      <c r="C30" s="24" t="s">
        <v>558</v>
      </c>
      <c r="D30" s="18"/>
      <c r="E30" s="18" t="s">
        <v>649</v>
      </c>
      <c r="F30" s="161"/>
      <c r="G30" s="161"/>
      <c r="H30" s="99"/>
      <c r="I30" s="99"/>
      <c r="J30" s="99"/>
      <c r="K30" s="99"/>
      <c r="L30" s="99"/>
      <c r="M30" s="99"/>
      <c r="N30" s="99"/>
      <c r="O30" s="99"/>
      <c r="P30" s="99"/>
      <c r="Q30" s="99"/>
      <c r="R30" s="99"/>
      <c r="S30" s="99"/>
      <c r="T30" s="99"/>
      <c r="U30" s="161"/>
      <c r="V30" s="161"/>
    </row>
    <row r="31" spans="1:35" s="161" customFormat="1">
      <c r="C31" s="24" t="s">
        <v>559</v>
      </c>
      <c r="D31" s="18"/>
      <c r="E31" s="18" t="s">
        <v>649</v>
      </c>
      <c r="H31" s="99"/>
      <c r="I31" s="99"/>
      <c r="J31" s="99"/>
      <c r="K31" s="99"/>
      <c r="L31" s="99"/>
      <c r="M31" s="99"/>
      <c r="N31" s="99"/>
      <c r="O31" s="99"/>
      <c r="P31" s="99"/>
      <c r="Q31" s="99"/>
      <c r="R31" s="99"/>
      <c r="S31" s="99"/>
      <c r="T31" s="99"/>
    </row>
    <row r="32" spans="1:35" s="161" customFormat="1">
      <c r="C32" s="24" t="s">
        <v>560</v>
      </c>
      <c r="D32" s="18"/>
      <c r="E32" s="18" t="s">
        <v>649</v>
      </c>
      <c r="H32" s="99"/>
      <c r="I32" s="99"/>
      <c r="J32" s="99"/>
      <c r="K32" s="99"/>
      <c r="L32" s="99"/>
      <c r="M32" s="99"/>
      <c r="N32" s="99"/>
      <c r="O32" s="99"/>
      <c r="P32" s="99"/>
      <c r="Q32" s="99"/>
      <c r="R32" s="99"/>
      <c r="S32" s="99"/>
      <c r="T32" s="99"/>
    </row>
    <row r="33" spans="3:27" s="161" customFormat="1">
      <c r="C33" s="32" t="s">
        <v>191</v>
      </c>
      <c r="D33" s="36"/>
      <c r="E33" s="36" t="s">
        <v>649</v>
      </c>
      <c r="H33" s="99"/>
      <c r="I33" s="99"/>
      <c r="J33" s="99"/>
      <c r="K33" s="99"/>
      <c r="L33" s="99"/>
      <c r="M33" s="99"/>
      <c r="N33" s="99"/>
      <c r="O33" s="99"/>
      <c r="P33" s="99"/>
      <c r="Q33" s="99"/>
      <c r="R33" s="99"/>
      <c r="S33" s="99"/>
      <c r="T33" s="99"/>
    </row>
    <row r="34" spans="3:27">
      <c r="C34" s="161"/>
      <c r="D34" s="18"/>
      <c r="E34" s="18"/>
      <c r="F34" s="161"/>
      <c r="G34" s="161"/>
      <c r="H34" s="97"/>
      <c r="I34" s="97"/>
      <c r="J34" s="97"/>
      <c r="K34" s="97"/>
      <c r="L34" s="97"/>
      <c r="M34" s="97"/>
      <c r="N34" s="97"/>
      <c r="O34" s="97"/>
      <c r="P34" s="97"/>
      <c r="Q34" s="97"/>
      <c r="R34" s="97"/>
      <c r="S34" s="97"/>
      <c r="T34" s="97"/>
      <c r="U34" s="161"/>
      <c r="V34" s="161"/>
      <c r="W34" s="161"/>
      <c r="X34" s="161"/>
      <c r="Y34" s="161"/>
      <c r="Z34" s="161"/>
      <c r="AA34" s="161"/>
    </row>
    <row r="35" spans="3:27" ht="15.5">
      <c r="C35" s="161" t="s">
        <v>98</v>
      </c>
      <c r="D35" s="18" t="s">
        <v>120</v>
      </c>
      <c r="E35" s="18" t="s">
        <v>649</v>
      </c>
      <c r="F35" s="161"/>
      <c r="G35" s="161"/>
      <c r="H35" s="98">
        <f>'6'!H16</f>
        <v>1.7689999999999999</v>
      </c>
      <c r="I35" s="98">
        <f>'6'!I16</f>
        <v>3.194</v>
      </c>
      <c r="J35" s="98">
        <f>'6'!J16</f>
        <v>2.7240000000000002</v>
      </c>
      <c r="K35" s="98">
        <f>'6'!K16</f>
        <v>2.0409999999999999</v>
      </c>
      <c r="L35" s="98">
        <f>'6'!L16</f>
        <v>2.008</v>
      </c>
      <c r="M35" s="98">
        <f>'6'!M16</f>
        <v>2.0590000000000002</v>
      </c>
      <c r="N35" s="98">
        <f>'6'!N16</f>
        <v>2.4430000000000001</v>
      </c>
      <c r="O35" s="98">
        <f>'6'!O16</f>
        <v>1.9590000000000001</v>
      </c>
      <c r="P35" s="98">
        <f>'6'!P16</f>
        <v>1.869</v>
      </c>
      <c r="Q35" s="98">
        <f>'6'!Q16</f>
        <v>1.875</v>
      </c>
      <c r="R35" s="98">
        <f>'6'!R16</f>
        <v>2.0350000000000001</v>
      </c>
      <c r="S35" s="98">
        <f>'6'!S16</f>
        <v>1.84</v>
      </c>
      <c r="T35" s="98">
        <f>'6'!T16</f>
        <v>0.76200000000000001</v>
      </c>
      <c r="U35" s="161"/>
      <c r="V35" s="161"/>
      <c r="W35" s="161"/>
      <c r="X35" s="161"/>
      <c r="Y35" s="161"/>
      <c r="Z35" s="161"/>
      <c r="AA35" s="161"/>
    </row>
    <row r="36" spans="3:27">
      <c r="C36" s="161"/>
      <c r="D36" s="18"/>
      <c r="E36" s="18"/>
      <c r="F36" s="161"/>
      <c r="G36" s="161"/>
      <c r="H36" s="97"/>
      <c r="I36" s="97"/>
      <c r="J36" s="97"/>
      <c r="K36" s="97"/>
      <c r="L36" s="97"/>
      <c r="M36" s="97"/>
      <c r="N36" s="97"/>
      <c r="O36" s="97"/>
      <c r="P36" s="97"/>
      <c r="Q36" s="97"/>
      <c r="R36" s="97"/>
      <c r="S36" s="97"/>
      <c r="T36" s="97"/>
      <c r="U36" s="161"/>
      <c r="V36" s="161"/>
      <c r="W36" s="161"/>
      <c r="X36" s="161"/>
      <c r="Y36" s="161"/>
      <c r="Z36" s="161"/>
      <c r="AA36" s="161"/>
    </row>
    <row r="37" spans="3:27" ht="15.5">
      <c r="C37" s="161" t="s">
        <v>99</v>
      </c>
      <c r="D37" s="18" t="s">
        <v>124</v>
      </c>
      <c r="E37" s="18" t="s">
        <v>649</v>
      </c>
      <c r="F37" s="161"/>
      <c r="G37" s="161"/>
      <c r="H37" s="98">
        <f>'7'!H16</f>
        <v>0</v>
      </c>
      <c r="I37" s="98">
        <f>'7'!I16</f>
        <v>0</v>
      </c>
      <c r="J37" s="98">
        <f>'7'!J16</f>
        <v>0</v>
      </c>
      <c r="K37" s="98">
        <f>'7'!K16</f>
        <v>0</v>
      </c>
      <c r="L37" s="98">
        <f>'7'!L16</f>
        <v>0</v>
      </c>
      <c r="M37" s="98">
        <f>'7'!M16</f>
        <v>0</v>
      </c>
      <c r="N37" s="98">
        <f>'7'!N16</f>
        <v>0</v>
      </c>
      <c r="O37" s="98">
        <f>'7'!O16</f>
        <v>0</v>
      </c>
      <c r="P37" s="98">
        <f>'7'!P16</f>
        <v>0</v>
      </c>
      <c r="Q37" s="98">
        <f>'7'!Q16</f>
        <v>0</v>
      </c>
      <c r="R37" s="98">
        <f>'7'!R16</f>
        <v>0</v>
      </c>
      <c r="S37" s="98">
        <f>'7'!S16</f>
        <v>0</v>
      </c>
      <c r="T37" s="98">
        <f>'7'!T16</f>
        <v>0</v>
      </c>
      <c r="U37" s="161"/>
      <c r="V37" s="161"/>
      <c r="W37" s="161"/>
      <c r="X37" s="161"/>
      <c r="Y37" s="161"/>
      <c r="Z37" s="161"/>
      <c r="AA37" s="161"/>
    </row>
    <row r="38" spans="3:27">
      <c r="C38" s="17"/>
      <c r="D38" s="36"/>
      <c r="E38" s="17"/>
      <c r="F38" s="161"/>
      <c r="G38" s="161"/>
      <c r="H38" s="97"/>
      <c r="I38" s="97"/>
      <c r="J38" s="97"/>
      <c r="K38" s="97"/>
      <c r="L38" s="97"/>
      <c r="M38" s="97"/>
      <c r="N38" s="97"/>
      <c r="O38" s="97"/>
      <c r="P38" s="97"/>
      <c r="Q38" s="97"/>
      <c r="R38" s="97"/>
      <c r="S38" s="97"/>
      <c r="T38" s="97"/>
      <c r="U38" s="161"/>
      <c r="V38" s="161"/>
      <c r="W38" s="161"/>
      <c r="X38" s="161"/>
      <c r="Y38" s="161"/>
      <c r="Z38" s="161"/>
      <c r="AA38" s="161"/>
    </row>
    <row r="39" spans="3:27" ht="15.5">
      <c r="C39" s="17" t="s">
        <v>100</v>
      </c>
      <c r="D39" s="36" t="s">
        <v>189</v>
      </c>
      <c r="E39" s="36" t="s">
        <v>649</v>
      </c>
      <c r="F39" s="161"/>
      <c r="G39" s="161"/>
      <c r="H39" s="98">
        <f>'6'!H85</f>
        <v>0</v>
      </c>
      <c r="I39" s="98">
        <f>'6'!I85</f>
        <v>0</v>
      </c>
      <c r="J39" s="98">
        <f>'6'!J85</f>
        <v>0</v>
      </c>
      <c r="K39" s="98">
        <f>'6'!K85</f>
        <v>0</v>
      </c>
      <c r="L39" s="98">
        <f>'6'!L85</f>
        <v>0</v>
      </c>
      <c r="M39" s="98">
        <f>'6'!M85</f>
        <v>0</v>
      </c>
      <c r="N39" s="98">
        <f>'6'!N85</f>
        <v>0</v>
      </c>
      <c r="O39" s="98">
        <f>'6'!O85</f>
        <v>0</v>
      </c>
      <c r="P39" s="98">
        <f>'6'!P85</f>
        <v>0</v>
      </c>
      <c r="Q39" s="98">
        <f>'6'!Q85</f>
        <v>0</v>
      </c>
      <c r="R39" s="98">
        <f>'6'!R85</f>
        <v>0</v>
      </c>
      <c r="S39" s="98">
        <f>'6'!S85</f>
        <v>0</v>
      </c>
      <c r="T39" s="98">
        <f>'6'!T85</f>
        <v>0</v>
      </c>
      <c r="U39" s="161"/>
      <c r="V39" s="161"/>
      <c r="W39" s="161"/>
      <c r="X39" s="161"/>
      <c r="Y39" s="161"/>
      <c r="Z39" s="161"/>
      <c r="AA39" s="161"/>
    </row>
    <row r="40" spans="3:27" s="22" customFormat="1">
      <c r="C40" s="17"/>
      <c r="D40" s="36"/>
      <c r="E40" s="36"/>
      <c r="F40" s="161"/>
      <c r="G40" s="161"/>
      <c r="H40" s="97"/>
      <c r="I40" s="97"/>
      <c r="J40" s="97"/>
      <c r="K40" s="97"/>
      <c r="L40" s="97"/>
      <c r="M40" s="97"/>
      <c r="N40" s="97"/>
      <c r="O40" s="97"/>
      <c r="P40" s="97"/>
      <c r="Q40" s="97"/>
      <c r="R40" s="97"/>
      <c r="S40" s="97"/>
      <c r="T40" s="97"/>
      <c r="U40" s="161"/>
      <c r="V40" s="161"/>
      <c r="W40" s="161"/>
      <c r="X40" s="161"/>
      <c r="Y40" s="161"/>
      <c r="Z40" s="161"/>
      <c r="AA40" s="161"/>
    </row>
    <row r="41" spans="3:27" ht="15.5">
      <c r="C41" s="17" t="s">
        <v>101</v>
      </c>
      <c r="D41" s="36" t="s">
        <v>190</v>
      </c>
      <c r="E41" s="36" t="s">
        <v>649</v>
      </c>
      <c r="F41" s="161"/>
      <c r="G41" s="161"/>
      <c r="H41" s="98">
        <f>SUM(H42:H43)</f>
        <v>0</v>
      </c>
      <c r="I41" s="98">
        <f t="shared" ref="I41:T41" si="3">SUM(I42:I43)</f>
        <v>0</v>
      </c>
      <c r="J41" s="98">
        <f t="shared" si="3"/>
        <v>0</v>
      </c>
      <c r="K41" s="98">
        <f t="shared" si="3"/>
        <v>0</v>
      </c>
      <c r="L41" s="98">
        <f t="shared" si="3"/>
        <v>0</v>
      </c>
      <c r="M41" s="98">
        <f t="shared" si="3"/>
        <v>0</v>
      </c>
      <c r="N41" s="98">
        <f t="shared" si="3"/>
        <v>0</v>
      </c>
      <c r="O41" s="98">
        <f t="shared" si="3"/>
        <v>0</v>
      </c>
      <c r="P41" s="98">
        <f t="shared" si="3"/>
        <v>0</v>
      </c>
      <c r="Q41" s="98">
        <f t="shared" si="3"/>
        <v>0</v>
      </c>
      <c r="R41" s="98">
        <f t="shared" si="3"/>
        <v>0</v>
      </c>
      <c r="S41" s="98">
        <f t="shared" si="3"/>
        <v>0</v>
      </c>
      <c r="T41" s="98">
        <f t="shared" si="3"/>
        <v>0</v>
      </c>
      <c r="U41" s="161"/>
      <c r="V41" s="161"/>
      <c r="W41" s="161"/>
      <c r="X41" s="161"/>
      <c r="Y41" s="161"/>
      <c r="Z41" s="161"/>
      <c r="AA41" s="161"/>
    </row>
    <row r="42" spans="3:27" s="22" customFormat="1">
      <c r="C42" s="32" t="s">
        <v>191</v>
      </c>
      <c r="D42" s="36" t="s">
        <v>192</v>
      </c>
      <c r="E42" s="36" t="s">
        <v>649</v>
      </c>
      <c r="F42" s="161"/>
      <c r="G42" s="161"/>
      <c r="H42" s="99"/>
      <c r="I42" s="99"/>
      <c r="J42" s="99"/>
      <c r="K42" s="99"/>
      <c r="L42" s="99"/>
      <c r="M42" s="99"/>
      <c r="N42" s="99"/>
      <c r="O42" s="99"/>
      <c r="P42" s="99"/>
      <c r="Q42" s="99"/>
      <c r="R42" s="99"/>
      <c r="S42" s="99"/>
      <c r="T42" s="99"/>
      <c r="U42" s="161"/>
      <c r="V42" s="161"/>
      <c r="W42" s="161"/>
      <c r="X42" s="161"/>
      <c r="Y42" s="161"/>
      <c r="Z42" s="161"/>
      <c r="AA42" s="161"/>
    </row>
    <row r="43" spans="3:27" s="22" customFormat="1">
      <c r="C43" s="32" t="s">
        <v>191</v>
      </c>
      <c r="D43" s="36" t="s">
        <v>192</v>
      </c>
      <c r="E43" s="36" t="s">
        <v>649</v>
      </c>
      <c r="F43" s="161"/>
      <c r="G43" s="161"/>
      <c r="H43" s="99"/>
      <c r="I43" s="99"/>
      <c r="J43" s="99"/>
      <c r="K43" s="99"/>
      <c r="L43" s="99"/>
      <c r="M43" s="99"/>
      <c r="N43" s="99"/>
      <c r="O43" s="99"/>
      <c r="P43" s="99"/>
      <c r="Q43" s="99"/>
      <c r="R43" s="99"/>
      <c r="S43" s="99"/>
      <c r="T43" s="99"/>
      <c r="U43" s="161"/>
      <c r="V43" s="161"/>
      <c r="W43" s="161"/>
      <c r="X43" s="161"/>
      <c r="Y43" s="161"/>
      <c r="Z43" s="161"/>
      <c r="AA43" s="161"/>
    </row>
    <row r="44" spans="3:27" s="22" customFormat="1">
      <c r="C44" s="161"/>
      <c r="D44" s="161"/>
      <c r="E44" s="161"/>
      <c r="F44" s="161"/>
      <c r="G44" s="161"/>
      <c r="H44" s="97"/>
      <c r="I44" s="97"/>
      <c r="J44" s="97"/>
      <c r="K44" s="97"/>
      <c r="L44" s="97"/>
      <c r="M44" s="97"/>
      <c r="N44" s="97"/>
      <c r="O44" s="97"/>
      <c r="P44" s="97"/>
      <c r="Q44" s="97"/>
      <c r="R44" s="97"/>
      <c r="S44" s="97"/>
      <c r="T44" s="97"/>
      <c r="U44" s="161"/>
      <c r="V44" s="161"/>
      <c r="W44" s="161"/>
      <c r="X44" s="161"/>
      <c r="Y44" s="161"/>
      <c r="Z44" s="161"/>
      <c r="AA44" s="161"/>
    </row>
    <row r="45" spans="3:27" ht="15.5">
      <c r="C45" s="17" t="s">
        <v>480</v>
      </c>
      <c r="D45" s="36" t="s">
        <v>193</v>
      </c>
      <c r="E45" s="36" t="s">
        <v>649</v>
      </c>
      <c r="F45" s="161"/>
      <c r="G45" s="161"/>
      <c r="H45" s="100"/>
      <c r="I45" s="98">
        <f>(H46-H47-H48)*(1+I49/100)</f>
        <v>1.7689999999999999</v>
      </c>
      <c r="J45" s="98">
        <f>(I46-I47-I48)*(1+J49/100)</f>
        <v>4.9630000000000001</v>
      </c>
      <c r="K45" s="98">
        <f t="shared" ref="K45:T45" si="4">(J46-J47-J48)*(1+K49/100)+((J46-J47-J48)*K50)*(K51/100)</f>
        <v>7.6870000000000003</v>
      </c>
      <c r="L45" s="247">
        <f t="shared" si="4"/>
        <v>9.7279999999999998</v>
      </c>
      <c r="M45" s="98">
        <f t="shared" si="4"/>
        <v>11.736000000000001</v>
      </c>
      <c r="N45" s="98">
        <f t="shared" si="4"/>
        <v>13.795000000000002</v>
      </c>
      <c r="O45" s="98">
        <f t="shared" si="4"/>
        <v>16.238000000000003</v>
      </c>
      <c r="P45" s="98">
        <f t="shared" si="4"/>
        <v>18.197000000000003</v>
      </c>
      <c r="Q45" s="98">
        <f t="shared" si="4"/>
        <v>20.066000000000003</v>
      </c>
      <c r="R45" s="98">
        <f t="shared" si="4"/>
        <v>0</v>
      </c>
      <c r="S45" s="98">
        <f t="shared" si="4"/>
        <v>0</v>
      </c>
      <c r="T45" s="98">
        <f t="shared" si="4"/>
        <v>0</v>
      </c>
      <c r="U45" s="161"/>
      <c r="V45" s="256" t="s">
        <v>672</v>
      </c>
      <c r="W45" s="161"/>
      <c r="X45" s="161"/>
      <c r="Y45" s="161"/>
      <c r="Z45" s="161"/>
      <c r="AA45" s="161"/>
    </row>
    <row r="46" spans="3:27" s="22" customFormat="1" ht="15.5">
      <c r="C46" s="38" t="s">
        <v>107</v>
      </c>
      <c r="D46" s="36" t="s">
        <v>194</v>
      </c>
      <c r="E46" s="36" t="s">
        <v>649</v>
      </c>
      <c r="F46" s="161"/>
      <c r="G46" s="161"/>
      <c r="H46" s="98">
        <f t="shared" ref="H46:T46" si="5">H14</f>
        <v>1.7689999999999999</v>
      </c>
      <c r="I46" s="98">
        <f t="shared" si="5"/>
        <v>4.9630000000000001</v>
      </c>
      <c r="J46" s="98">
        <f t="shared" si="5"/>
        <v>7.6870000000000003</v>
      </c>
      <c r="K46" s="98">
        <f t="shared" si="5"/>
        <v>9.7279999999999998</v>
      </c>
      <c r="L46" s="98">
        <f t="shared" si="5"/>
        <v>11.736000000000001</v>
      </c>
      <c r="M46" s="98">
        <f t="shared" si="5"/>
        <v>13.795000000000002</v>
      </c>
      <c r="N46" s="98">
        <f t="shared" si="5"/>
        <v>16.238000000000003</v>
      </c>
      <c r="O46" s="98">
        <f t="shared" si="5"/>
        <v>18.197000000000003</v>
      </c>
      <c r="P46" s="98">
        <f t="shared" si="5"/>
        <v>20.066000000000003</v>
      </c>
      <c r="Q46" s="98">
        <f t="shared" si="5"/>
        <v>21.941000000000003</v>
      </c>
      <c r="R46" s="98">
        <f t="shared" si="5"/>
        <v>2.0350000000000001</v>
      </c>
      <c r="S46" s="98">
        <f t="shared" si="5"/>
        <v>1.84</v>
      </c>
      <c r="T46" s="98">
        <f t="shared" si="5"/>
        <v>0.76200000000000001</v>
      </c>
      <c r="U46" s="161"/>
      <c r="V46" s="255" t="s">
        <v>671</v>
      </c>
      <c r="W46" s="161"/>
      <c r="X46" s="161"/>
      <c r="Y46" s="161"/>
      <c r="Z46" s="161"/>
      <c r="AA46" s="161"/>
    </row>
    <row r="47" spans="3:27">
      <c r="C47" s="38" t="s">
        <v>195</v>
      </c>
      <c r="D47" s="37" t="s">
        <v>196</v>
      </c>
      <c r="E47" s="36" t="s">
        <v>649</v>
      </c>
      <c r="F47" s="161"/>
      <c r="G47" s="161"/>
      <c r="H47" s="98">
        <f>IF(H12&lt;=regulatoryYear, '8'!H93, H46)</f>
        <v>0</v>
      </c>
      <c r="I47" s="98">
        <f>IF(I12&lt;=regulatoryYear, '8'!I93, I46)</f>
        <v>0</v>
      </c>
      <c r="J47" s="98">
        <f>IF(J12&lt;=regulatoryYear, '8'!J93, J46)</f>
        <v>0</v>
      </c>
      <c r="K47" s="98">
        <f>IF(K12&lt;=regulatoryYear, '8'!K93, K46)</f>
        <v>0</v>
      </c>
      <c r="L47" s="98">
        <f>IF(L12&lt;=regulatoryYear, '8'!L93, L46)</f>
        <v>0</v>
      </c>
      <c r="M47" s="98">
        <f>IF(M12&lt;=regulatoryYear, '8'!M93, M46)</f>
        <v>0</v>
      </c>
      <c r="N47" s="98">
        <f>IF(N12&lt;=regulatoryYear, '8'!N93, N46)</f>
        <v>0</v>
      </c>
      <c r="O47" s="98">
        <f>IF(O12&lt;=regulatoryYear, '8'!O93, O46)</f>
        <v>0</v>
      </c>
      <c r="P47" s="98">
        <f>IF(P12&lt;=regulatoryYear, '8'!P93, P46)</f>
        <v>0</v>
      </c>
      <c r="Q47" s="98">
        <f>IF(Q12&lt;=regulatoryYear, '8'!Q93, Q46)</f>
        <v>21.941000000000003</v>
      </c>
      <c r="R47" s="98">
        <f>IF(R12&lt;=regulatoryYear, '8'!R93, R46)</f>
        <v>2.0350000000000001</v>
      </c>
      <c r="S47" s="98">
        <f>IF(S12&lt;=regulatoryYear, '8'!S93, S46)</f>
        <v>1.84</v>
      </c>
      <c r="T47" s="98">
        <f>IF(T12&lt;=regulatoryYear, '8'!T93, T46)</f>
        <v>0.76200000000000001</v>
      </c>
      <c r="U47" s="161"/>
      <c r="V47" s="161"/>
      <c r="W47" s="161"/>
      <c r="X47" s="161"/>
      <c r="Y47" s="161"/>
      <c r="Z47" s="161"/>
      <c r="AA47" s="161"/>
    </row>
    <row r="48" spans="3:27">
      <c r="C48" s="38" t="s">
        <v>197</v>
      </c>
      <c r="D48" s="37" t="s">
        <v>198</v>
      </c>
      <c r="E48" s="36" t="s">
        <v>649</v>
      </c>
      <c r="F48" s="161"/>
      <c r="G48" s="161"/>
      <c r="H48" s="124"/>
      <c r="I48" s="124"/>
      <c r="J48" s="124"/>
      <c r="K48" s="124"/>
      <c r="L48" s="124"/>
      <c r="M48" s="124"/>
      <c r="N48" s="124"/>
      <c r="O48" s="124"/>
      <c r="P48" s="124"/>
      <c r="Q48" s="124"/>
      <c r="R48" s="124"/>
      <c r="S48" s="124"/>
      <c r="T48" s="124"/>
      <c r="U48" s="161"/>
      <c r="V48" s="161"/>
      <c r="W48" s="161"/>
      <c r="X48" s="161"/>
      <c r="Y48" s="161"/>
      <c r="Z48" s="161"/>
      <c r="AA48" s="161"/>
    </row>
    <row r="49" spans="2:27">
      <c r="C49" s="38" t="s">
        <v>61</v>
      </c>
      <c r="D49" s="37" t="s">
        <v>62</v>
      </c>
      <c r="E49" s="18" t="s">
        <v>60</v>
      </c>
      <c r="F49" s="161"/>
      <c r="G49" s="161"/>
      <c r="H49" s="100"/>
      <c r="I49" s="146">
        <f t="shared" ref="I49:T49" si="6">ASR</f>
        <v>0</v>
      </c>
      <c r="J49" s="146">
        <f t="shared" si="6"/>
        <v>0</v>
      </c>
      <c r="K49" s="146">
        <f t="shared" si="6"/>
        <v>0</v>
      </c>
      <c r="L49" s="146">
        <f t="shared" si="6"/>
        <v>0</v>
      </c>
      <c r="M49" s="146">
        <f t="shared" si="6"/>
        <v>0</v>
      </c>
      <c r="N49" s="146">
        <f t="shared" si="6"/>
        <v>0</v>
      </c>
      <c r="O49" s="146">
        <f t="shared" si="6"/>
        <v>0</v>
      </c>
      <c r="P49" s="146">
        <f t="shared" si="6"/>
        <v>0</v>
      </c>
      <c r="Q49" s="146">
        <f t="shared" si="6"/>
        <v>0</v>
      </c>
      <c r="R49" s="146">
        <f t="shared" si="6"/>
        <v>0</v>
      </c>
      <c r="S49" s="146">
        <f t="shared" si="6"/>
        <v>0</v>
      </c>
      <c r="T49" s="146">
        <f t="shared" si="6"/>
        <v>0</v>
      </c>
      <c r="U49" s="161"/>
      <c r="V49" s="161"/>
      <c r="W49" s="161"/>
      <c r="X49" s="161"/>
      <c r="Y49" s="161"/>
      <c r="Z49" s="161"/>
      <c r="AA49" s="161"/>
    </row>
    <row r="50" spans="2:27" ht="27">
      <c r="B50" s="161"/>
      <c r="C50" s="205" t="s">
        <v>199</v>
      </c>
      <c r="D50" s="37" t="s">
        <v>640</v>
      </c>
      <c r="E50" s="18"/>
      <c r="F50" s="161"/>
      <c r="G50" s="161"/>
      <c r="H50" s="124"/>
      <c r="I50" s="124"/>
      <c r="J50" s="124"/>
      <c r="K50" s="124"/>
      <c r="L50" s="124"/>
      <c r="M50" s="124"/>
      <c r="N50" s="124"/>
      <c r="O50" s="124"/>
      <c r="P50" s="124"/>
      <c r="Q50" s="124"/>
      <c r="R50" s="124"/>
      <c r="S50" s="124"/>
      <c r="T50" s="124"/>
      <c r="U50" s="161"/>
      <c r="V50" s="121"/>
      <c r="W50" s="161"/>
      <c r="X50" s="161"/>
      <c r="Y50" s="161"/>
      <c r="Z50" s="161"/>
      <c r="AA50" s="161"/>
    </row>
    <row r="51" spans="2:27">
      <c r="B51" s="161"/>
      <c r="C51" s="38" t="s">
        <v>200</v>
      </c>
      <c r="D51" s="37" t="s">
        <v>639</v>
      </c>
      <c r="E51" s="18" t="s">
        <v>60</v>
      </c>
      <c r="F51" s="161"/>
      <c r="G51" s="161"/>
      <c r="H51" s="100"/>
      <c r="I51" s="100"/>
      <c r="J51" s="100"/>
      <c r="K51" s="252">
        <f>K49+3</f>
        <v>3</v>
      </c>
      <c r="L51" s="252">
        <f t="shared" ref="L51:T51" si="7">L49+3</f>
        <v>3</v>
      </c>
      <c r="M51" s="252">
        <f t="shared" si="7"/>
        <v>3</v>
      </c>
      <c r="N51" s="252">
        <f t="shared" si="7"/>
        <v>3</v>
      </c>
      <c r="O51" s="252">
        <f t="shared" si="7"/>
        <v>3</v>
      </c>
      <c r="P51" s="252">
        <f t="shared" si="7"/>
        <v>3</v>
      </c>
      <c r="Q51" s="252">
        <f t="shared" si="7"/>
        <v>3</v>
      </c>
      <c r="R51" s="252">
        <f t="shared" si="7"/>
        <v>3</v>
      </c>
      <c r="S51" s="252">
        <f t="shared" si="7"/>
        <v>3</v>
      </c>
      <c r="T51" s="252">
        <f t="shared" si="7"/>
        <v>3</v>
      </c>
      <c r="U51" s="161"/>
      <c r="V51" s="161"/>
      <c r="W51" s="161"/>
      <c r="X51" s="161"/>
      <c r="Y51" s="161"/>
      <c r="Z51" s="161"/>
      <c r="AA51" s="161"/>
    </row>
    <row r="52" spans="2:27" s="76" customFormat="1">
      <c r="B52" s="16" t="s">
        <v>201</v>
      </c>
      <c r="C52" s="161"/>
      <c r="D52" s="161"/>
      <c r="E52" s="161"/>
      <c r="F52" s="161"/>
      <c r="G52" s="161"/>
      <c r="H52" s="23"/>
      <c r="I52" s="23"/>
      <c r="J52" s="23"/>
      <c r="K52" s="23"/>
      <c r="L52" s="23"/>
      <c r="M52" s="23"/>
      <c r="N52" s="23"/>
      <c r="O52" s="23"/>
      <c r="P52" s="23"/>
      <c r="Q52" s="23"/>
      <c r="R52" s="161"/>
      <c r="S52" s="161"/>
      <c r="T52" s="161"/>
      <c r="U52" s="161"/>
      <c r="V52" s="161"/>
      <c r="W52" s="161"/>
      <c r="X52" s="161"/>
      <c r="Y52" s="161"/>
      <c r="Z52" s="161"/>
      <c r="AA52" s="161"/>
    </row>
    <row r="53" spans="2:27" s="76" customFormat="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row>
    <row r="54" spans="2:27" ht="93.75" customHeight="1">
      <c r="B54" s="161"/>
      <c r="C54" s="325" t="s">
        <v>202</v>
      </c>
      <c r="D54" s="326"/>
      <c r="E54" s="327"/>
      <c r="F54" s="161"/>
      <c r="G54" s="161"/>
      <c r="H54" s="161"/>
      <c r="I54" s="161"/>
      <c r="J54" s="161"/>
      <c r="K54" s="161"/>
      <c r="L54" s="161"/>
      <c r="M54" s="161"/>
      <c r="N54" s="161"/>
      <c r="O54" s="161"/>
      <c r="P54" s="161"/>
      <c r="Q54" s="161"/>
      <c r="R54" s="161"/>
      <c r="S54" s="161"/>
      <c r="T54" s="161"/>
      <c r="U54" s="161"/>
      <c r="V54" s="161"/>
      <c r="W54" s="161"/>
      <c r="X54" s="161"/>
      <c r="Y54" s="161"/>
      <c r="Z54" s="161"/>
      <c r="AA54" s="161"/>
    </row>
    <row r="55" spans="2:27">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row>
    <row r="56" spans="2:27" hidden="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row>
    <row r="57" spans="2:27" hidden="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row>
    <row r="58" spans="2:27" hidden="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row>
    <row r="59" spans="2:27" hidden="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row>
    <row r="60" spans="2:27" hidden="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row>
    <row r="61" spans="2:27" hidden="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row>
    <row r="62" spans="2:27" hidden="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row>
    <row r="63" spans="2:27" hidden="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row>
    <row r="64" spans="2:27" hidden="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row>
    <row r="65" spans="2:27" hidden="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row>
  </sheetData>
  <mergeCells count="1">
    <mergeCell ref="C54:E54"/>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n4d6e90a3b084ecba64d28442d96eec3 xmlns="67a045ac-5892-4518-8b04-b3a84126f2ab">
      <Terms xmlns="http://schemas.microsoft.com/office/infopath/2007/PartnerControls"/>
    </n4d6e90a3b084ecba64d28442d96eec3>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2.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3.xml><?xml version="1.0" encoding="utf-8"?>
<ds:datastoreItem xmlns:ds="http://schemas.openxmlformats.org/officeDocument/2006/customXml" ds:itemID="{7117EB77-C258-4789-A36D-4359DC27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EB447BB-15EF-4132-A67A-CA6DE3E55604}">
  <ds:schemaRefs>
    <ds:schemaRef ds:uri="http://purl.org/dc/elements/1.1/"/>
    <ds:schemaRef ds:uri="http://purl.org/dc/terms/"/>
    <ds:schemaRef ds:uri="http://purl.org/dc/dcmitype/"/>
    <ds:schemaRef ds:uri="631298fc-6a88-4548-b7d9-3b164918c4a3"/>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e427ad8c-c884-429b-9a66-753d1212ed89"/>
    <ds:schemaRef ds:uri="67a045ac-5892-4518-8b04-b3a84126f2ab"/>
    <ds:schemaRef ds:uri="http://www.w3.org/XML/1998/namespace"/>
  </ds:schemaRefs>
</ds:datastoreItem>
</file>

<file path=customXml/itemProps5.xml><?xml version="1.0" encoding="utf-8"?>
<ds:datastoreItem xmlns:ds="http://schemas.openxmlformats.org/officeDocument/2006/customXml" ds:itemID="{144AEC1E-5728-4F93-9E19-C309A63C35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Sign-off</vt:lpstr>
      <vt:lpstr>Version Control</vt:lpstr>
      <vt:lpstr>Data Change Log</vt:lpstr>
      <vt:lpstr>Universal data</vt:lpstr>
      <vt:lpstr>Index</vt:lpstr>
      <vt:lpstr>1</vt:lpstr>
      <vt:lpstr>2</vt:lpstr>
      <vt:lpstr>3</vt:lpstr>
      <vt:lpstr>4</vt:lpstr>
      <vt:lpstr>5</vt:lpstr>
      <vt:lpstr>6</vt:lpstr>
      <vt:lpstr>6a</vt:lpstr>
      <vt:lpstr>7</vt:lpstr>
      <vt:lpstr>8</vt:lpstr>
      <vt:lpstr>9</vt:lpstr>
      <vt:lpstr>10</vt:lpstr>
      <vt:lpstr>11</vt:lpstr>
      <vt:lpstr>12a</vt:lpstr>
      <vt:lpstr>12b</vt:lpstr>
      <vt:lpstr>12c</vt:lpstr>
      <vt:lpstr>12d</vt:lpstr>
      <vt:lpstr>RPI</vt:lpstr>
      <vt:lpstr>ASR</vt:lpstr>
      <vt:lpstr>'10'!Print_Area</vt:lpstr>
      <vt:lpstr>'5'!Print_Area</vt:lpstr>
      <vt:lpstr>'6'!Print_Area</vt:lpstr>
      <vt:lpstr>'6a'!Print_Area</vt:lpstr>
      <vt:lpstr>'7'!Print_Area</vt:lpstr>
      <vt:lpstr>'8'!Print_Area</vt:lpstr>
      <vt:lpstr>'Data Change Log'!Print_Area</vt:lpstr>
      <vt:lpstr>Index!Print_Area</vt:lpstr>
      <vt:lpstr>'Universal data'!Print_Area</vt:lpstr>
      <vt:lpstr>regulatoryYear</vt:lpstr>
      <vt:lpstr>RPI</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creator>Ofgem</dc:creator>
  <cp:lastModifiedBy>Josep Garcia-Sole</cp:lastModifiedBy>
  <cp:revision/>
  <cp:lastPrinted>2017-06-05T11:00:33Z</cp:lastPrinted>
  <dcterms:created xsi:type="dcterms:W3CDTF">2014-01-09T11:52:24Z</dcterms:created>
  <dcterms:modified xsi:type="dcterms:W3CDTF">2022-06-22T13:47:55Z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929b697d-a352-4b26-8ff4-0c034f8f3803</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ies>
</file>